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92.168.255.251\unidades de red\Contabilidad\Compartida\CONTABILIDAD 2023\"/>
    </mc:Choice>
  </mc:AlternateContent>
  <xr:revisionPtr revIDLastSave="0" documentId="13_ncr:1_{CA1C0373-D0A5-4869-A127-7441BF8EBFD2}" xr6:coauthVersionLast="47" xr6:coauthVersionMax="47" xr10:uidLastSave="{00000000-0000-0000-0000-000000000000}"/>
  <bookViews>
    <workbookView xWindow="-120" yWindow="-120" windowWidth="20730" windowHeight="11160" firstSheet="1" activeTab="5" xr2:uid="{00000000-000D-0000-FFFF-FFFF00000000}"/>
  </bookViews>
  <sheets>
    <sheet name="CONCILIACION JULIO" sheetId="13" r:id="rId1"/>
    <sheet name="ingresos JULIO-23 -336" sheetId="5" r:id="rId2"/>
    <sheet name="ingr" sheetId="3" state="hidden" r:id="rId3"/>
    <sheet name="EGRESOS JULIO-23-344" sheetId="2" r:id="rId4"/>
    <sheet name="PRESUPUESTO JULIO-23" sheetId="4" r:id="rId5"/>
    <sheet name="SUPLIDORES" sheetId="12" r:id="rId6"/>
    <sheet name="Hoja2" sheetId="10" state="hidden" r:id="rId7"/>
  </sheets>
  <definedNames>
    <definedName name="_xlnm._FilterDatabase" localSheetId="1" hidden="1">'ingresos JULIO-23 -336'!$A$6:$G$21</definedName>
    <definedName name="_xlnm.Print_Area" localSheetId="4">'PRESUPUESTO JULIO-23'!$A$1:$D$38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2" l="1"/>
  <c r="G26" i="2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46" i="12"/>
  <c r="E32" i="4"/>
  <c r="G22" i="5" l="1"/>
  <c r="M40" i="13"/>
  <c r="M39" i="13"/>
  <c r="E122" i="13" l="1"/>
  <c r="D69" i="13"/>
  <c r="F39" i="13" s="1"/>
  <c r="F40" i="13" s="1"/>
  <c r="K46" i="13"/>
  <c r="K40" i="13"/>
  <c r="D24" i="13" s="1"/>
  <c r="O38" i="13"/>
  <c r="D27" i="13" s="1"/>
  <c r="D25" i="13"/>
  <c r="D19" i="13"/>
  <c r="F20" i="13" s="1"/>
  <c r="F30" i="13" s="1"/>
  <c r="M59" i="13" l="1"/>
  <c r="D26" i="13"/>
  <c r="G41" i="13"/>
  <c r="F49" i="2" l="1"/>
  <c r="D29" i="13"/>
  <c r="G12" i="2" l="1"/>
  <c r="G13" i="2" s="1"/>
  <c r="G14" i="2" l="1"/>
  <c r="G15" i="2" s="1"/>
  <c r="G16" i="2" s="1"/>
  <c r="G12" i="5"/>
  <c r="G13" i="5" s="1"/>
  <c r="G17" i="2" l="1"/>
  <c r="G18" i="2" s="1"/>
  <c r="G19" i="2" s="1"/>
  <c r="G20" i="2" s="1"/>
  <c r="G21" i="2" s="1"/>
  <c r="G22" i="2" s="1"/>
  <c r="G23" i="2" s="1"/>
  <c r="G24" i="2" s="1"/>
  <c r="G14" i="5"/>
  <c r="G15" i="5" s="1"/>
  <c r="G16" i="5" s="1"/>
  <c r="G17" i="5" s="1"/>
  <c r="G18" i="5" s="1"/>
  <c r="G19" i="5" s="1"/>
  <c r="G20" i="5" s="1"/>
  <c r="G21" i="5" s="1"/>
  <c r="G50" i="2" l="1"/>
  <c r="H50" i="2" s="1"/>
  <c r="D45" i="10"/>
  <c r="E34" i="10"/>
  <c r="E22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G34" authorId="0" shapeId="0" xr:uid="{600F3695-E1C0-4941-A75C-CFBC03572524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comprobación</t>
        </r>
      </text>
    </comment>
  </commentList>
</comments>
</file>

<file path=xl/sharedStrings.xml><?xml version="1.0" encoding="utf-8"?>
<sst xmlns="http://schemas.openxmlformats.org/spreadsheetml/2006/main" count="609" uniqueCount="466">
  <si>
    <t>DIRECCIÓN GENERAL DE BELLAS ARTES</t>
  </si>
  <si>
    <t xml:space="preserve">MAYOR GENERAL </t>
  </si>
  <si>
    <t>RELACIÓN DE INGRESOS Y EGRESOS</t>
  </si>
  <si>
    <t>MARZO 2021</t>
  </si>
  <si>
    <t>FECHA</t>
  </si>
  <si>
    <t>DP/CK/TRANSF.</t>
  </si>
  <si>
    <t xml:space="preserve">DESCRIPCIÓN </t>
  </si>
  <si>
    <t>CONCEPTO</t>
  </si>
  <si>
    <t>BALANCE</t>
  </si>
  <si>
    <t>DÉBITO</t>
  </si>
  <si>
    <t>CRÉDITO</t>
  </si>
  <si>
    <t>EAST COAST PRODUCTIONS SRL</t>
  </si>
  <si>
    <t>BALANCE AL 16-2-2021</t>
  </si>
  <si>
    <t xml:space="preserve">Arrend. Sala Manuel Rueda
</t>
  </si>
  <si>
    <t>DP  s/recibo</t>
  </si>
  <si>
    <t>Deposito cta .336</t>
  </si>
  <si>
    <t>CONSERVATORIO DE MUSICA</t>
  </si>
  <si>
    <t>Arqueo de caja chica</t>
  </si>
  <si>
    <t>Certificado de estudios</t>
  </si>
  <si>
    <t xml:space="preserve">Preparado  por : Miledy de los Santos </t>
  </si>
  <si>
    <t xml:space="preserve">                                                         Revisado por :Licda. Rosa  E. Martinez</t>
  </si>
  <si>
    <t>Totales MARZO-2021</t>
  </si>
  <si>
    <t>Transf.         7404</t>
  </si>
  <si>
    <t>DP                 7405</t>
  </si>
  <si>
    <t>DP                  7406</t>
  </si>
  <si>
    <t xml:space="preserve">       CTA.100-010-252133-6</t>
  </si>
  <si>
    <t>.</t>
  </si>
  <si>
    <t>DP/CK/ED/TRANSF.</t>
  </si>
  <si>
    <t>Licda. Rosa E. Martínez Gomera</t>
  </si>
  <si>
    <t>Lic. Miguel A. López García</t>
  </si>
  <si>
    <t>Director Administrativo y Financiero</t>
  </si>
  <si>
    <t>Encargada de Contabilidad</t>
  </si>
  <si>
    <t>LIBRAMIENTOS</t>
  </si>
  <si>
    <t>Preparado  por : Licda Aura E. Ramirez Merán</t>
  </si>
  <si>
    <t>Tecnico de Contabilidad</t>
  </si>
  <si>
    <t>VALORES EN RD$</t>
  </si>
  <si>
    <t xml:space="preserve">                              VALOR EN RD$</t>
  </si>
  <si>
    <t>CUENTA ÚNICA DEL TESORO NO. 100-010-252133-6</t>
  </si>
  <si>
    <t>FONDOS ASIGNACIÓN PRESUPUESTAL</t>
  </si>
  <si>
    <t>___________________________</t>
  </si>
  <si>
    <t>________________________</t>
  </si>
  <si>
    <t>Lic. Fernando Tejeda</t>
  </si>
  <si>
    <t>Encargado Presupuesto</t>
  </si>
  <si>
    <t>__________________________</t>
  </si>
  <si>
    <t>MONTOS</t>
  </si>
  <si>
    <t>COMPAÑÍA DOMINICANA DE TELÉFONOS</t>
  </si>
  <si>
    <t>HUMANOS SEGUROS, S.A</t>
  </si>
  <si>
    <t xml:space="preserve">EDESUR </t>
  </si>
  <si>
    <t>ALCALDÍA DEL DISTRITO NACIONAL</t>
  </si>
  <si>
    <t>CORPORACIÓN DEL ACUEDUCTO Y ALCANTARILLADO DE SANTO DOMINGO</t>
  </si>
  <si>
    <t>EDENORTE</t>
  </si>
  <si>
    <t>ALTICE DOMINICANA</t>
  </si>
  <si>
    <t>BANCO DE RESERVAS</t>
  </si>
  <si>
    <t>AYUNTAMIENTO DE MOCA</t>
  </si>
  <si>
    <t>AYUNTAMIENTO DE SANTIAGO</t>
  </si>
  <si>
    <t>CORPORACIÓN DE ACUEDUCTO Y ALCANTARILLADO DE PUERTO PLATA</t>
  </si>
  <si>
    <t>EDEESTE</t>
  </si>
  <si>
    <t xml:space="preserve">                           </t>
  </si>
  <si>
    <t xml:space="preserve">                                       </t>
  </si>
  <si>
    <t>DP/CK/ED/TRANSF./CN</t>
  </si>
  <si>
    <t>331-1</t>
  </si>
  <si>
    <t>Pago servicio de energía eléctrica deL Palacio de Bellas Artes y la Escuela Nacional de Artes Visuales, correspondiente al período 17/02/2022 al 18/03/2022.</t>
  </si>
  <si>
    <t>339-1</t>
  </si>
  <si>
    <t>CORINA DOLORES ALBA FERNÁNDEZ</t>
  </si>
  <si>
    <t>Pago alquiler local donde funciona la Escuela de Bellas Artes de San Francisco de Macorís, correspondiente al mes de marzo, 2022.</t>
  </si>
  <si>
    <t>381-1</t>
  </si>
  <si>
    <t>Pago servicio de agua potable del Palacio de Bellas Artes, Conservatorio Nacional  de Música y del Edificio de  las Escuelas de Bellas Artes del Distrito Nacional, correspondiente al mes de abril, 2022.</t>
  </si>
  <si>
    <t>399-1</t>
  </si>
  <si>
    <t>Pago de servicio telefónico de esta Dirección General de Bellas Artes (Palacio de Bellas Artes)  correspondiente al mes de abril, 2022.</t>
  </si>
  <si>
    <t>402-1</t>
  </si>
  <si>
    <t>Pago alquiler local donde funciona la Escuela de Bellas Artes de San Francisco de Macorís, correspondiente al mes de abril, 2022.</t>
  </si>
  <si>
    <t>404-1</t>
  </si>
  <si>
    <t>Pago servicio de energía eléctrica de las Escuelas de Bellas Artes de: Puerto Plata, Moca, Cotuí y San Francisco de Macorís del mes de abril, 2022</t>
  </si>
  <si>
    <t>414-1</t>
  </si>
  <si>
    <t>Pago de servicio telefónico de la  Escuela Nacional de Artes Visuales correspondiente al mes de abril, 2022.</t>
  </si>
  <si>
    <t>416-1</t>
  </si>
  <si>
    <t>SKENE, SRL</t>
  </si>
  <si>
    <t>Pago servicio de producción de los espectáculos artículos para las obras teatrales "El hijo del Sol: Historia de un Principito" y "Makandal", presentada en la sala Máximo Avilés Blonda del Palacio de Bellas Artes los días 23,25,26 y 27 de marzo y del 01 al 03 de abril, 2022.</t>
  </si>
  <si>
    <t>422-1</t>
  </si>
  <si>
    <t xml:space="preserve">Pago servicio recogida de basura de la Escuela de Bellas Artes de Santiago, correspondiente al mes deabrilo, 20212         </t>
  </si>
  <si>
    <t>426-1</t>
  </si>
  <si>
    <t>Pago servicio de energía eléctrica deL Palacio de Bellas Artes y la Escuela Nacional de Artes Visuales, correspondiente al período 18/03/2022 al 18/04/2022.</t>
  </si>
  <si>
    <t>429-1</t>
  </si>
  <si>
    <t xml:space="preserve">Pago servicio recogida de basura de la Escuela de Bellas Artes de Moca, correspondiente al mes de abril, 2022       </t>
  </si>
  <si>
    <t>431-1</t>
  </si>
  <si>
    <t xml:space="preserve">Pago servicio  de agua potable de la Escuela de Bellas Artes de Puerto Plata, correspondiente al mes de abril, 2022        </t>
  </si>
  <si>
    <t>RELACIÓN DE DESEMBOLSOS MAYO 2022</t>
  </si>
  <si>
    <t>Balance al 31 de mayo, 2022</t>
  </si>
  <si>
    <t>450-1</t>
  </si>
  <si>
    <t>Pago de servicio telefónico del Conservatorio Nacional de Música, correspondiente al mes de  mayo, 2022.</t>
  </si>
  <si>
    <t>452-1</t>
  </si>
  <si>
    <t>P.A. CATERING, SRL</t>
  </si>
  <si>
    <t>Pago servicio de catering realizados en diferentes actividades de esta Dirección General de Bellas Artes.</t>
  </si>
  <si>
    <t>455-1</t>
  </si>
  <si>
    <t>Pago servicio de energía eléctrica de las Escuelas de Bellas Artes de San Cristóbal;  San Juan de la Maguana; Conservatorio Nacional de Música  y de  la Escuela Elemental de Música  Elila Mena, correspondiente al mes de abril, 2022.</t>
  </si>
  <si>
    <t>464-1</t>
  </si>
  <si>
    <t>Pago seguro complementario del personal de esta Dirección General de Bellas Artes y sus dependencias del mes de mayo, 2022.</t>
  </si>
  <si>
    <t>Pago de  servicio de teléfonos móviles (flotas) del período 01-04-2022 al 30-04-2022.</t>
  </si>
  <si>
    <t>471-1</t>
  </si>
  <si>
    <t>474-1</t>
  </si>
  <si>
    <t>Pago de servicio telefónico de la  Escuela Nacional de Danza correspondiente al mes de abril, 2022.</t>
  </si>
  <si>
    <t>484-1</t>
  </si>
  <si>
    <t xml:space="preserve">Pago servicio recogida de basura de la Dirección General  de Bellas Artes, Escuela Nacional de Danza y de la Escuela Nacional de Bellas Artes, correspondiente al mes de mayo 2022         </t>
  </si>
  <si>
    <t>479-1</t>
  </si>
  <si>
    <t>Pago servicio Tarjeta Visa Flotilla Corporativa, correspondiente a la asignación fija mensual de mayo, 2022</t>
  </si>
  <si>
    <t>486-1</t>
  </si>
  <si>
    <t>CORPIP, SRL</t>
  </si>
  <si>
    <t>Pago servicio de impresión de Banner y afiches para la obra Makandal, presentada los días del 25 al marzo y del 01 al 03 de abril, 2022</t>
  </si>
  <si>
    <t>493-1</t>
  </si>
  <si>
    <t>GILDA INSTMENT, SRL</t>
  </si>
  <si>
    <t>Pago Pago adquisición de cuatro (4) baterías, tamaño 8d de 1,500 KM para el Palacio de Bellas Artes.</t>
  </si>
  <si>
    <t>495-1</t>
  </si>
  <si>
    <t>CHIPS TEJEDA, SRL</t>
  </si>
  <si>
    <t>Pago servicio de prodicción de espectáculo artístico "Aprendo los nuestro".</t>
  </si>
  <si>
    <t>Licda Miledy de los Santos</t>
  </si>
  <si>
    <t>Cuenta Bancaria  núm.100-01-010-252134-4</t>
  </si>
  <si>
    <t>HUMANO SEGUROS, S.A.</t>
  </si>
  <si>
    <t>EDESUR DOMINICANA, S.A.</t>
  </si>
  <si>
    <t xml:space="preserve">CORPORACIÓN DEL ACUEDUCTO Y ALCANTARILLADO DE PUERTO PLATA </t>
  </si>
  <si>
    <t>Por concepto de contratacion de los servicios de catering, para ser utilizados en las diferentes actividades de esta institucion .</t>
  </si>
  <si>
    <t>Pago por adquisición de fardos de botellas de agua potable y llenado de botellones de agua para el uso en el palacio de Bellas Artes y sus dependencias.</t>
  </si>
  <si>
    <t>AGUA PLANETA AZUL,S.A.</t>
  </si>
  <si>
    <t>Directora  Administrativa y Financiera</t>
  </si>
  <si>
    <t>Directora Administrativa y Financiera</t>
  </si>
  <si>
    <t xml:space="preserve">Analista Financiera </t>
  </si>
  <si>
    <t>Licda. Sandra Y. Ramirez Cubilete</t>
  </si>
  <si>
    <t>ALTICE DOMINICANA, S.A.</t>
  </si>
  <si>
    <t>Miledy de los Santos</t>
  </si>
  <si>
    <t>Encargada Depto . Contabilidad</t>
  </si>
  <si>
    <t>Licda. Sandra  Ramirez Cubilete</t>
  </si>
  <si>
    <t>Licda. Austria Taveras Castillo</t>
  </si>
  <si>
    <t xml:space="preserve">Licda Austria Taveras Castillo </t>
  </si>
  <si>
    <t>Contabilidad</t>
  </si>
  <si>
    <t>Enc. De contabilidad</t>
  </si>
  <si>
    <t>XIOMARI VELOZ D LUJO FIESTA, SRL</t>
  </si>
  <si>
    <t>RELACIÓN DE INGRESOS Y EGRESOS JULIO-2023</t>
  </si>
  <si>
    <t>BALANCE AL 31-6-2023</t>
  </si>
  <si>
    <t>BALANCE AL 30 JUNIO-2023</t>
  </si>
  <si>
    <t>RELACIÓN DE INGRESOS Y EGRESOS DEL MES JULIO,2023</t>
  </si>
  <si>
    <t>RELACIÓN DE DESEMBOLSOS JULIO 2023</t>
  </si>
  <si>
    <t>TRANSF-            7651</t>
  </si>
  <si>
    <t>ISRAEL ENRIQUE RAVELO</t>
  </si>
  <si>
    <t>PAGO INICIAL ARRENDAMIENTO SALA LA DRAMATICA PARA REALIZAR</t>
  </si>
  <si>
    <t>RELACIÓN DE FACTURAS RECIBIDAS DE PROVEEDORES DE BIENES Y SERVICIOS</t>
  </si>
  <si>
    <t>Valores en RD$</t>
  </si>
  <si>
    <t>Fecha de registro</t>
  </si>
  <si>
    <t>R.N.C</t>
  </si>
  <si>
    <t>No. Factura o comprobante</t>
  </si>
  <si>
    <t>Nombre del Proveedor</t>
  </si>
  <si>
    <t>Concepto</t>
  </si>
  <si>
    <t>Calificación objetal</t>
  </si>
  <si>
    <t>Monto de la deuda RD$</t>
  </si>
  <si>
    <t>Fecha límite de pago</t>
  </si>
  <si>
    <t>Agua Planeta Azul,S.A.</t>
  </si>
  <si>
    <t xml:space="preserve"> Adquisición de fardos de botellas de agua potable y llenado de botellones de agua para el uso en el palacio de Bellas Artes y sus dependencias.</t>
  </si>
  <si>
    <t>2.3.1.1.01</t>
  </si>
  <si>
    <t>Humano Seguros, S.A.</t>
  </si>
  <si>
    <t>151-1</t>
  </si>
  <si>
    <t>Ayuntamiento de  Moca</t>
  </si>
  <si>
    <t>218-1</t>
  </si>
  <si>
    <t>Ayuntamiento de  Santiago</t>
  </si>
  <si>
    <t>2.3.9.6.</t>
  </si>
  <si>
    <t>221-3</t>
  </si>
  <si>
    <t>B1500002015</t>
  </si>
  <si>
    <t xml:space="preserve">Xiomara Veloz D Lujo Fiesta, SRL </t>
  </si>
  <si>
    <t xml:space="preserve">Por concepto de contratación de los servicios de catering, para ser utilizados en las diferentes actividades de esta Dirección General. </t>
  </si>
  <si>
    <t>2.2.9.2.03</t>
  </si>
  <si>
    <t>101001577</t>
  </si>
  <si>
    <t>Compañía Dominicana de Teléfonos</t>
  </si>
  <si>
    <t>401037272</t>
  </si>
  <si>
    <t>Corporación del Acueducto y Alcantarillado de Santo Domingo</t>
  </si>
  <si>
    <t>Corporación de Acueducto y Alcantarillado de Puerto Plata</t>
  </si>
  <si>
    <t>Servicio telefónico del Palacio de Bellas Artes del mes junio ,2023.</t>
  </si>
  <si>
    <t>Licda. Austria  Taveras Castillo</t>
  </si>
  <si>
    <t xml:space="preserve"> Encargada Departamento Contabilidad</t>
  </si>
  <si>
    <t xml:space="preserve"> Lic.Sandra Y. Ramirez Cubilete </t>
  </si>
  <si>
    <t xml:space="preserve">  Directora Administrativa y Financiera </t>
  </si>
  <si>
    <t>S/E</t>
  </si>
  <si>
    <t>TRANSF-            7652</t>
  </si>
  <si>
    <t>ACTIVIDADES CAOMA, SRL</t>
  </si>
  <si>
    <t>PAGO ARRENDAMIENTO DE LA SALA MANUEL RUEDA  PARA REALIZAR UNA (1) FUNCION DE EVENTO PREMIACION SNS, EL SABADO 23 DE JULIO DEL 2023</t>
  </si>
  <si>
    <t>TRANSF-            7653</t>
  </si>
  <si>
    <t>SALDO  ARRENDAMIENTO POR PRESENTACION DE TRES (3) FUNCIONES DE OBRA TEATRAL CIRCULO VIOLETA PRESENTADA LOS DIA: 7,8 Y 9 DE JULIO 2023</t>
  </si>
  <si>
    <t>TRANSF-            7654</t>
  </si>
  <si>
    <t>EXPRESION GALLARDO ACADEMIA DE DANZA</t>
  </si>
  <si>
    <t>PAGO ARRENDAMIENTO DE LA SALA MANUEL RUEDA  PARA LA PRESENTACION DE  (2) FUNCION DEL ESPECTACULO DE DANZA  EL  CURIOSO JARDIN, LOS DIAS 14 Y 15 DE JULIO 2023</t>
  </si>
  <si>
    <t>TRANSF-            7655</t>
  </si>
  <si>
    <t>FUNDACION FESTI- BAND, INC.</t>
  </si>
  <si>
    <t>PAGO ARRENDAMIENTO DE LA SALA MANUEL RUEDA PARA REALIZAR UNA (1) FUNCION DEL ESPECTACULO DE DANZA XVII FESTIVAL INTERNACIONAL DE BANDA DE MUSICA INFANTO JUVENILES FESTI-BAN 2023 EL DIA 6 DE MAYO 2023</t>
  </si>
  <si>
    <t>MINSITERIO DE EDUCACION</t>
  </si>
  <si>
    <t>TRANSFERENCIA RALIZADA</t>
  </si>
  <si>
    <t>TRANSFERENCIA DE FONDO</t>
  </si>
  <si>
    <t>CHEQUE NO.2467</t>
  </si>
  <si>
    <t>E/D</t>
  </si>
  <si>
    <t>DGII</t>
  </si>
  <si>
    <t>PAGO DE ITBIS CORRESPONDIENTE AL MES DE JUNIO 2023</t>
  </si>
  <si>
    <t>PAGO SERVICIOS ELECTICIDAD DE LOS MESES  ABRIL, MAYO Y JUNIO 2023 ESCUELA BELLAS ARTES DE SAN FRANCISCO</t>
  </si>
  <si>
    <t>PAGO BALANCES PENDIENTES PARA CANCELACION DE SRVICIOS</t>
  </si>
  <si>
    <t>CHEQUE NO.2468</t>
  </si>
  <si>
    <t>CHEQUE NO.2469</t>
  </si>
  <si>
    <t>CHEQUE NO.2470</t>
  </si>
  <si>
    <t>CHEQUE NO.2471</t>
  </si>
  <si>
    <t>CHEQUE NO.2472</t>
  </si>
  <si>
    <t>CHEQUE NO.2473</t>
  </si>
  <si>
    <t>CHEQUE NO.2474</t>
  </si>
  <si>
    <t>CHEQUE NO.2475</t>
  </si>
  <si>
    <t>CHEQUE NO.2476</t>
  </si>
  <si>
    <t>CHEQUE NO.2477</t>
  </si>
  <si>
    <t>CHEQUE NO.2478</t>
  </si>
  <si>
    <t>CHEQUE NO.2479</t>
  </si>
  <si>
    <t>CHEQUE NO.2480</t>
  </si>
  <si>
    <t>CHEQUE NO.2481</t>
  </si>
  <si>
    <t>CHEQUE NO.2482</t>
  </si>
  <si>
    <t>CHEQUE NO.2483</t>
  </si>
  <si>
    <t>CHEQUE NO.2484</t>
  </si>
  <si>
    <t>CHEQUE NO.2485</t>
  </si>
  <si>
    <t>CHEQUE NO.2486</t>
  </si>
  <si>
    <t>CHEQUE NO.2487</t>
  </si>
  <si>
    <t>CHEQUE NO.2488</t>
  </si>
  <si>
    <t>CHEQUE NO.2489</t>
  </si>
  <si>
    <t>CHEQUE NO.2490</t>
  </si>
  <si>
    <t>CHEQUE NO.2491</t>
  </si>
  <si>
    <t>CHEQUE NO.2492</t>
  </si>
  <si>
    <t>CHEQUE NO.2493</t>
  </si>
  <si>
    <t>CHEQUE NO.2494</t>
  </si>
  <si>
    <t>CHEQUE NO.2495</t>
  </si>
  <si>
    <t>CHEQUE NO.2496</t>
  </si>
  <si>
    <t>CHEQUE NO.2497</t>
  </si>
  <si>
    <t>CHEQUE NO.2498</t>
  </si>
  <si>
    <t>TRANSFERENCIA</t>
  </si>
  <si>
    <t>TRANSFERENCIAS FONDOS PROPIO</t>
  </si>
  <si>
    <t>GASTOS FINANCIEROS</t>
  </si>
  <si>
    <t>REGISTROS DE GASTOS FINANCIEROS</t>
  </si>
  <si>
    <t>TOMASA TRINIDAD</t>
  </si>
  <si>
    <t>PAGO ALQUILER  LOCAL DE LA CADEMIA DE MUSICA DE VILLA JARAGUA , CORRESPONDIENTE AL MES DE JUNIO 2023</t>
  </si>
  <si>
    <t>LIBERTAD PEÑA ABAD</t>
  </si>
  <si>
    <t>REPOSICION DE FONDO DE CAJA CHICA , ESCUELA  DE BELLAS ARTES BONAO, RECIBO NO.0045 AL 0059.</t>
  </si>
  <si>
    <t>YULIVIER LLA HOZ JIMENES</t>
  </si>
  <si>
    <t>REPOSICION DE FONDO DE CAJA CHICA , DIRECCION ADM., RECIBO NO.0021 AL 0036.</t>
  </si>
  <si>
    <t>SERVICIOS DIVERSOS ARNAUD</t>
  </si>
  <si>
    <t>MARIANELA ENRIQUETA SALLENT ABREU</t>
  </si>
  <si>
    <t>AIDA CELINA MOTA ECHAVARRIA</t>
  </si>
  <si>
    <t>PAGO VIATICO PARA CUBRIR VIAJE  A SALCEDO, VISITA AL CAMPAMENTO DE VERANO, 05/07/2023.</t>
  </si>
  <si>
    <t>ANYARID ANGELICA DEL ORBE MARIA</t>
  </si>
  <si>
    <t>JUAN GERMAN DE LA CRUZ</t>
  </si>
  <si>
    <t>ELVIN JOEL REYES MORENO</t>
  </si>
  <si>
    <t>REYITA BAEZ MORENO DE LOPEZ</t>
  </si>
  <si>
    <t>REPOSICION DE FONDO DE CAJA CHICA , CONSERVATORIO NACIONAL, RECIBO NO.00171 AL 0188.</t>
  </si>
  <si>
    <t>NULO</t>
  </si>
  <si>
    <t>JOENDY JAVIER GENAO</t>
  </si>
  <si>
    <t>ADRIAN JAQUEZ</t>
  </si>
  <si>
    <t>PAGO PASANTE DEL BALLET NACIONAL, EN LA OBRA, TUTU EL ATUENDO EETERNO, DIA 1 Y 2 DE ABRIL 2023</t>
  </si>
  <si>
    <t>RAYMUNDO ANTONIO RODRIGUEZ</t>
  </si>
  <si>
    <t>SOFIA ISABEL ALMONTE CANELA</t>
  </si>
  <si>
    <t>ANDRES JAVIER VARGAS AZALA</t>
  </si>
  <si>
    <t>PAGO PCOMPENSACION USO MOTOR, CORRESPONDIENTE AL MES DE JULIO 2023</t>
  </si>
  <si>
    <t>PASCUAL TAVAREZ ROSARIO</t>
  </si>
  <si>
    <t>DANIEL ALBERTI ROMERO</t>
  </si>
  <si>
    <t>OMAR OVALLE CONTRERAS</t>
  </si>
  <si>
    <t>ORLANDO VASQUE GEORGE</t>
  </si>
  <si>
    <t>JOSE ANTONIO DE LA CRUZ</t>
  </si>
  <si>
    <t>VIATICO PARA VIAJAR A SANTIAGO REUNION CON EL VICEMINISTRO GEOVANNY CRUZ</t>
  </si>
  <si>
    <t>FERNANDO DANIEL HERRERA ALVAREZ</t>
  </si>
  <si>
    <t>JULIA MABEL RAMOS</t>
  </si>
  <si>
    <t>REPOSICION DE FONDO DE CAJA CHICA , ESCUELA NACIONAL ARTES VISUALES, .</t>
  </si>
  <si>
    <t>CRISORIA A. DIAZ SANTANA</t>
  </si>
  <si>
    <t>MINISITERIO DE EDUCACION</t>
  </si>
  <si>
    <t>PAGO ALQUILER MES DE MAYO 2023</t>
  </si>
  <si>
    <t xml:space="preserve">DIRECCIÓN  GENERAL DE BELLAS  ARTES </t>
  </si>
  <si>
    <t>CONCILIACIÓN BANCARIA</t>
  </si>
  <si>
    <t>otras comi</t>
  </si>
  <si>
    <t>M.Cuenta</t>
  </si>
  <si>
    <t>MES DE JULIO-2023</t>
  </si>
  <si>
    <t>(VALORES EN RD$)</t>
  </si>
  <si>
    <t xml:space="preserve"> BANCO DEL RESERVAS NO. 100-01-010-252134-4</t>
  </si>
  <si>
    <t>MÁS :</t>
  </si>
  <si>
    <t>TRANSFERENCIA CTAS PROPIAS</t>
  </si>
  <si>
    <t>otros</t>
  </si>
  <si>
    <t>DISPONIBLE AL 31 DE JULIO-2023</t>
  </si>
  <si>
    <t>MENOS :</t>
  </si>
  <si>
    <t xml:space="preserve">CHEQUES EMITIDOS DEL </t>
  </si>
  <si>
    <t>#2467 al #2498</t>
  </si>
  <si>
    <t>TRANSFERENCIA MES DE - JULIO 2023</t>
  </si>
  <si>
    <t>COBROS DE IMPUESTOS 0.15% DE LA DGII</t>
  </si>
  <si>
    <t>MANEJO DE CUENTA</t>
  </si>
  <si>
    <t>OTROS</t>
  </si>
  <si>
    <t>COMISION POR TRANSFERENCIA</t>
  </si>
  <si>
    <t>BALANCE CONCILIADO AL 31 JULIO 2023</t>
  </si>
  <si>
    <t>BALANCE SEGÚN BANCO AL 31 DE JULIO-2023</t>
  </si>
  <si>
    <t>MENOS N/CR</t>
  </si>
  <si>
    <t>CHEQUES EN TRÁNSITOS</t>
  </si>
  <si>
    <t>TOTAL</t>
  </si>
  <si>
    <t>IR-17</t>
  </si>
  <si>
    <t>ITBIS</t>
  </si>
  <si>
    <t>ALTICES</t>
  </si>
  <si>
    <t xml:space="preserve"> RELACION  CHEQUES EN TRANSITO</t>
  </si>
  <si>
    <t>DETALLE</t>
  </si>
  <si>
    <t>NO. CHEQUE</t>
  </si>
  <si>
    <t>VALOR</t>
  </si>
  <si>
    <t>Gobernación prov. M. N</t>
  </si>
  <si>
    <t xml:space="preserve">Gracielina Olivero </t>
  </si>
  <si>
    <t>Mario Lebron</t>
  </si>
  <si>
    <t>Olga Lisetty Campo Rivas</t>
  </si>
  <si>
    <t>josé  Antonio Aybar</t>
  </si>
  <si>
    <t>Francys  wagnel F. Cruz</t>
  </si>
  <si>
    <t>Fausto Armando Roja</t>
  </si>
  <si>
    <t>Mileny Estevez Dippiton</t>
  </si>
  <si>
    <t>Winton  Antonio Ureña</t>
  </si>
  <si>
    <t>Vadir Leoned Gonzalez</t>
  </si>
  <si>
    <t>Ruben Dario Lora Perez</t>
  </si>
  <si>
    <t>Milagros Altagracia Fdez</t>
  </si>
  <si>
    <t>Miguel Nicolas Ortiz</t>
  </si>
  <si>
    <t>Archiva General de la Nacion</t>
  </si>
  <si>
    <t>CRISORIA A. DIAZ</t>
  </si>
  <si>
    <t>FERNANDO DANIEL</t>
  </si>
  <si>
    <t>Elaborado por:</t>
  </si>
  <si>
    <t>Revisado por:</t>
  </si>
  <si>
    <t xml:space="preserve">Licda . Miledy de los Santos               </t>
  </si>
  <si>
    <t xml:space="preserve">Licda . Austria Taveras Castillo            </t>
  </si>
  <si>
    <t>Depto. Contabilidad</t>
  </si>
  <si>
    <t>Encargada. Contabilidad</t>
  </si>
  <si>
    <t>}</t>
  </si>
  <si>
    <t>SERVICIOS DE MANTENIMIENTOSDE JARDINERIA JULIO</t>
  </si>
  <si>
    <t>COLECTOR DE IMPUESTOS INTERNOS (DGII)</t>
  </si>
  <si>
    <t>PAGO IR-17 JUNIO 2023</t>
  </si>
  <si>
    <t>858-1</t>
  </si>
  <si>
    <t xml:space="preserve">Pago servicio recogida de basura de la Escuela de Bellas Artes de Moca, correspondiente al mes de julio, 2023.       </t>
  </si>
  <si>
    <t>951-1</t>
  </si>
  <si>
    <t>Pago de servicio telefónico de esta Dirección General de Bellas Artes (Palacio de Bellas Artes)  correspondiente al mes de julio, 2023.</t>
  </si>
  <si>
    <t>913-1</t>
  </si>
  <si>
    <t>2P TECHNOLOGY, SRL</t>
  </si>
  <si>
    <t>Adquisición de equipos y periféricos informáticos para ser utilizados en diferentes áreas de esta Dirección General de Bellas Artes</t>
  </si>
  <si>
    <t>846-1</t>
  </si>
  <si>
    <t>Pago seguro complementario del personal de esta Dirección General de Bellas Artes y sus dependencias del mes de julio, 2023.</t>
  </si>
  <si>
    <t>918-1</t>
  </si>
  <si>
    <t>Pago de servicio telefónico de la  Escuela Nacional de danza correspondiente al mes de julio, 2023.</t>
  </si>
  <si>
    <t>916-1</t>
  </si>
  <si>
    <t>Pago concepto de servicio de agua potable correspondiente al  mes de julio , 2023.</t>
  </si>
  <si>
    <t>911-1</t>
  </si>
  <si>
    <t>Pago servicio de agua potable del Palacio de Bellas Artes, Conservatorio Nacional  de Música y del Edificio de  las Escuelas de Bellas Artes del Distrito Nacional, correspondiente al mes de julio, 2023.</t>
  </si>
  <si>
    <t>907-1</t>
  </si>
  <si>
    <t>J.C.Q. INGENIERÍA ASCENSORES, SRL</t>
  </si>
  <si>
    <t>Pago servicios de mantenimiento, corrección y reparación de los anscensores.</t>
  </si>
  <si>
    <t>885-1</t>
  </si>
  <si>
    <t>Pago servicio de energía eléctrica de las Escuelas de Bellas Artes de San Cristóbal;  San Juan de la Maguana; Conservatorio Nacional de Música  y de  la Escuela Elemental de Música  Elila Mena, correspondiente al mes de junio, 2023.</t>
  </si>
  <si>
    <t>924-1</t>
  </si>
  <si>
    <t>DISLA URIBE KONCEPTO, SRL</t>
  </si>
  <si>
    <t xml:space="preserve">Pago servicio de catering utilizado en las diferentes actividades de esta Dirección General de Bellas Artes. </t>
  </si>
  <si>
    <t>956-1</t>
  </si>
  <si>
    <t>926-1</t>
  </si>
  <si>
    <t>952-1</t>
  </si>
  <si>
    <t>COMPU-OFFICE DOMINICANA, SRL</t>
  </si>
  <si>
    <t>Pago adquisición de cartuchos de tintas y toners para ser utilizados en diferentes áreas de esta Dirección de Bellas Artes y sus dependencias.</t>
  </si>
  <si>
    <t>930-1</t>
  </si>
  <si>
    <t xml:space="preserve">Pago servicio recogida de basura de la Escuela de Bellas Artes de Santiago, correspondiente al mes de julio, 2023.       </t>
  </si>
  <si>
    <t>910-1</t>
  </si>
  <si>
    <t>CORINA DOLORES ALBA FERNANDEZ</t>
  </si>
  <si>
    <t>Pago alquiler local de la Escula de Bellas Artes de San Francisco de Macoris, correspondiente al mes de junio, 2023.</t>
  </si>
  <si>
    <t>939-1</t>
  </si>
  <si>
    <t>MAXIBODEGAS EOP DEL CARIBE, SRL</t>
  </si>
  <si>
    <t>Pago artículos de oficina para ser utilizados en las diferentes areas de esta Diección General de Bellas Artes.</t>
  </si>
  <si>
    <t>BALANCE AL 31  DE JULIO , 2023.</t>
  </si>
  <si>
    <t xml:space="preserve">Preparado  por : Licda. Aura E. Ramírez </t>
  </si>
  <si>
    <t>B1500002921</t>
  </si>
  <si>
    <t>Servicio de aseo municipal de la Escuela de Bellas Artes de Moca, correspondiente al mes de julio,2023.</t>
  </si>
  <si>
    <t>E450000015653</t>
  </si>
  <si>
    <t>B1500028488</t>
  </si>
  <si>
    <t>Seguro complementario de salud del personal de esta Dirección General de Bellas Artes, correspondiente al mes de julio, 2023.</t>
  </si>
  <si>
    <t>B1500022560</t>
  </si>
  <si>
    <t xml:space="preserve">Servicio de agua potable de la Escuela de Bellas Artes de Puerto Plata, correspondiente al mes de julio,2023      </t>
  </si>
  <si>
    <t>B1500122711</t>
  </si>
  <si>
    <t>Servicio de agua potable del Palacio de Bellas Artes, correspondiente al mes de julio,2023.</t>
  </si>
  <si>
    <t>B1500121288</t>
  </si>
  <si>
    <t>Servicio de agua potable de la Escuela Nacional de Bellas Artes, correspondiente al mes de julio, 2023.</t>
  </si>
  <si>
    <t>B1500121298</t>
  </si>
  <si>
    <t>Servicio de agua potable del Conservatorio Nacional de Música, correspondiente al mes de julio,2023.</t>
  </si>
  <si>
    <t>B1500121287</t>
  </si>
  <si>
    <t>Servicio de agua potable de la Escuela Nacional de Artes Visuales, correspondiente al mes de julio,2023.</t>
  </si>
  <si>
    <t>B1500122913</t>
  </si>
  <si>
    <t>Servicio de agua potable de la Escuela Nacional de Bellas Artes, correspondiente al mes de julio,2023.</t>
  </si>
  <si>
    <t>B1500121342</t>
  </si>
  <si>
    <t>Servicio de agua potable del Conservatorio Nacional de Música, correspondiente al mes julio,2023.</t>
  </si>
  <si>
    <t>B1500005134</t>
  </si>
  <si>
    <t>Servicio de aseo municipal de la Escuela de Bellas Artes de Santiago, correspondiente al mes de julio, 2023.</t>
  </si>
  <si>
    <t>B15000001527</t>
  </si>
  <si>
    <t>Maxibodegas Eop del Caribe, SRL</t>
  </si>
  <si>
    <t xml:space="preserve"> Adquisición de artículos de oficina para ser utilizados en diferentes áreas de esta Dirección de Bellas Artes.</t>
  </si>
  <si>
    <t>BALANCE CONCILIADO AL 31 JULIO-2023</t>
  </si>
  <si>
    <t>BALANCE  EN LIBRO AL 30-6-2023</t>
  </si>
  <si>
    <t>CHEQUES EMITIDOS JULIO-23</t>
  </si>
  <si>
    <t>RECLACIFICACION DE CUENTA</t>
  </si>
  <si>
    <t xml:space="preserve">TOTAL </t>
  </si>
  <si>
    <t>BALANCE AL 31 DE JULIO 2023</t>
  </si>
  <si>
    <t>Contadora</t>
  </si>
  <si>
    <t>937-1</t>
  </si>
  <si>
    <t>Pago servicio de energía eléctrica de las Escuelas de Bellas Artes de: Puerto Plata, Moca, Cotuí, correspondiente al mes de julio ,2023.</t>
  </si>
  <si>
    <t>955-1</t>
  </si>
  <si>
    <t>B1500238712</t>
  </si>
  <si>
    <t xml:space="preserve">Edeeste </t>
  </si>
  <si>
    <t>Servicio energía eléctrica del período 19-06-2023 al 19-7-2023 de la Escuela Nacional de Bellas Artes.</t>
  </si>
  <si>
    <t>216-01</t>
  </si>
  <si>
    <t>B1500281612</t>
  </si>
  <si>
    <t>Servicio energía eléctrica del período 19-06-2023 al 19-07-2023 de la Escuela Nacional de Bellas Artes.</t>
  </si>
  <si>
    <t>B1500390495</t>
  </si>
  <si>
    <t>Edesur Dominicana</t>
  </si>
  <si>
    <t xml:space="preserve">Servicio energía eléctrica de la Escuela Elemental de Música Elila, Mena correspondiente al  período  02/06/2023 al 03/07/2023 .
</t>
  </si>
  <si>
    <t>213-01</t>
  </si>
  <si>
    <t>B150039612</t>
  </si>
  <si>
    <t xml:space="preserve">Servicio energía eléctrica de la Escuela de Bellas Artes, San Cristóbal, correspondiente al  período 06/06/2023 al 07/07/2023.
</t>
  </si>
  <si>
    <t>B1500392347</t>
  </si>
  <si>
    <t xml:space="preserve">Servicio energía eléctrica de la Escuela de Bellas Artes de San Juan, correspondiente al  período 12/06/2023 al 12/07/2023.
</t>
  </si>
  <si>
    <t>B1500390505</t>
  </si>
  <si>
    <t xml:space="preserve">Servicio energía eléctrica del Conservatorio Nacional de Música, correspondiente al  período 02/06/2023 al 03/07/2023 .
</t>
  </si>
  <si>
    <t>00102009495</t>
  </si>
  <si>
    <t>B1500000310</t>
  </si>
  <si>
    <t>Corina Dolores  Alba Hernández</t>
  </si>
  <si>
    <t>Alquiler local donde funciona la Escuela de Bellas Artes de San Francisco de Macorís, correspondiente al mes de julio, 2023.</t>
  </si>
  <si>
    <t>2.2.5.1.01</t>
  </si>
  <si>
    <t>B1500043818</t>
  </si>
  <si>
    <t>Alcaldía del Distrito Nacional</t>
  </si>
  <si>
    <t>Servicio de recogida de basura de la Dirección General de Bellas Artes, correspondiente al mes de julio, 2023.</t>
  </si>
  <si>
    <t>218-01</t>
  </si>
  <si>
    <t>B1500043817</t>
  </si>
  <si>
    <t>Servicio de recogida de basura de la Dirección General de Bellas Artes, correspondiente al mes de julio, 2022.</t>
  </si>
  <si>
    <t>B1500043819</t>
  </si>
  <si>
    <t>Servicio de recogida de basura de la Escuela Nacional de Danza, correspondiente al mes de julio, 2023.</t>
  </si>
  <si>
    <t>B1500043826</t>
  </si>
  <si>
    <t>Servicio de recogida de basura de la Escuela Nacional de Artes Visuales, correspondiente al mes de julio, 2023.</t>
  </si>
  <si>
    <t>B1500370328</t>
  </si>
  <si>
    <t>Edenorte Dominicana S.A.</t>
  </si>
  <si>
    <t>Servicio energía eléctrica del período 01-06-2022 al 01-07-2022 de la Escuela de Bellas Artes de Cotuí.</t>
  </si>
  <si>
    <t>B1500369086</t>
  </si>
  <si>
    <t>Servicio energía eléctrica del período 01-06-2022 al 01-07-2022 de la Escuela de Bellas Artes de Puerto Plata</t>
  </si>
  <si>
    <t>B1500369105</t>
  </si>
  <si>
    <t>Servicio energía eléctrica del período 01-06-2022 al 01-07-2022 de la Escuela de Bellas Artes de Moca</t>
  </si>
  <si>
    <t>B1500369117</t>
  </si>
  <si>
    <t>Servicio energía eléctrica del período 01-06-2022 al 01-07-2022 de la Escuela de Bellas Artes de San Francisco de Macorís</t>
  </si>
  <si>
    <t>B15000015904</t>
  </si>
  <si>
    <t>Chips Tejeda, SRL</t>
  </si>
  <si>
    <t>Pago contratación  de sericio de producción de espectáculos artísticos durante el primer semestre, 2023.</t>
  </si>
  <si>
    <t>.2.8.6.01</t>
  </si>
  <si>
    <t>E4500000015904</t>
  </si>
  <si>
    <t>Servicio telefónico de la Escuela Nacional de Danzas mes de julio, 2023.</t>
  </si>
  <si>
    <t>E4500000017417</t>
  </si>
  <si>
    <t>Servicio telefónico (flotas) del Palacio de Bellas artes  mes de julio, 2023.</t>
  </si>
  <si>
    <t>B1500000265</t>
  </si>
  <si>
    <t>Servicios Diversos Arnaud, SRL</t>
  </si>
  <si>
    <t>Mantenimiento jardín del Palacio de Bellas Artes, correspondiente al mes de julio, 2023.</t>
  </si>
  <si>
    <t>285-1</t>
  </si>
  <si>
    <t>E4500000015212</t>
  </si>
  <si>
    <t>Pago de servicio telefónico de la  Escuela Nacional de Artes Visuales correspondiente al mes de julio, 2023.</t>
  </si>
  <si>
    <t>B1500162138</t>
  </si>
  <si>
    <t xml:space="preserve"> Licda. Aura E. Ramírez M.</t>
  </si>
  <si>
    <t>Correspondiente al mes de Julio, 2023</t>
  </si>
  <si>
    <t xml:space="preserve">                              Licda. Ana Eunice Dolores T. </t>
  </si>
  <si>
    <t xml:space="preserve">             Analista Financiera </t>
  </si>
  <si>
    <t xml:space="preserve">                                                Analista División de Presupuesto</t>
  </si>
  <si>
    <t xml:space="preserve">        Licda. Austria  Taveras Castillo</t>
  </si>
  <si>
    <t xml:space="preserve">                                       Lic.Sandra Y. Ramirez Cubilete </t>
  </si>
  <si>
    <t xml:space="preserve">  Encargada Departamento Contabilidad</t>
  </si>
  <si>
    <t xml:space="preserve">                               Directora Administrativa y Financiera </t>
  </si>
  <si>
    <t xml:space="preserve">                 Encargada. Contabilidad</t>
  </si>
  <si>
    <t>PAGO ALQUILER MES DE MARZO 2023</t>
  </si>
  <si>
    <t>PAGO ALQUILER MES DE ABRIL 2023</t>
  </si>
  <si>
    <t>REPOSICION DE FONDO DE CAJA CHICA , DIRECCION ADM., RECIBO NO.0021 AL 0036. NULO</t>
  </si>
  <si>
    <t xml:space="preserve">REPOSICION DE FONDO DE CAJA CHICA , ESCUELA NACIONAL DE ,  DANZA RECIBO NO.111 AL 137.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</si>
</sst>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u val="double"/>
      <sz val="10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b/>
      <u val="doubleAccounting"/>
      <sz val="10"/>
      <color theme="1"/>
      <name val="Calibri"/>
      <family val="2"/>
      <scheme val="minor"/>
    </font>
    <font>
      <u val="double"/>
      <sz val="10"/>
      <color theme="1"/>
      <name val="Calibri"/>
      <family val="2"/>
      <scheme val="minor"/>
    </font>
    <font>
      <b/>
      <u val="doubleAccounting"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55">
    <xf numFmtId="0" fontId="0" fillId="0" borderId="0" xfId="0"/>
    <xf numFmtId="49" fontId="2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43" fontId="0" fillId="0" borderId="1" xfId="1" applyFont="1" applyBorder="1"/>
    <xf numFmtId="43" fontId="1" fillId="0" borderId="1" xfId="1" applyFont="1" applyBorder="1"/>
    <xf numFmtId="43" fontId="1" fillId="0" borderId="1" xfId="0" applyNumberFormat="1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 indent="1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center"/>
    </xf>
    <xf numFmtId="43" fontId="0" fillId="0" borderId="0" xfId="0" applyNumberFormat="1"/>
    <xf numFmtId="43" fontId="0" fillId="0" borderId="0" xfId="1" applyFont="1"/>
    <xf numFmtId="0" fontId="1" fillId="3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0" fontId="4" fillId="0" borderId="0" xfId="0" applyFont="1" applyAlignment="1"/>
    <xf numFmtId="43" fontId="0" fillId="0" borderId="0" xfId="1" applyFont="1" applyBorder="1"/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43" fontId="3" fillId="0" borderId="1" xfId="1" applyFont="1" applyBorder="1" applyAlignment="1">
      <alignment horizontal="left" vertical="center" wrapText="1"/>
    </xf>
    <xf numFmtId="43" fontId="3" fillId="0" borderId="1" xfId="1" applyFont="1" applyBorder="1"/>
    <xf numFmtId="0" fontId="0" fillId="0" borderId="0" xfId="0" applyAlignment="1">
      <alignment horizontal="left"/>
    </xf>
    <xf numFmtId="43" fontId="0" fillId="0" borderId="1" xfId="1" applyFont="1" applyBorder="1" applyAlignment="1">
      <alignment horizontal="left" vertical="center" wrapText="1"/>
    </xf>
    <xf numFmtId="43" fontId="5" fillId="3" borderId="1" xfId="0" applyNumberFormat="1" applyFont="1" applyFill="1" applyBorder="1"/>
    <xf numFmtId="0" fontId="5" fillId="0" borderId="0" xfId="0" applyFont="1"/>
    <xf numFmtId="14" fontId="0" fillId="0" borderId="2" xfId="0" applyNumberFormat="1" applyFont="1" applyBorder="1" applyAlignment="1">
      <alignment horizontal="right"/>
    </xf>
    <xf numFmtId="49" fontId="0" fillId="0" borderId="1" xfId="0" applyNumberFormat="1" applyFont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43" fontId="5" fillId="4" borderId="0" xfId="0" applyNumberFormat="1" applyFont="1" applyFill="1" applyBorder="1"/>
    <xf numFmtId="0" fontId="0" fillId="4" borderId="0" xfId="0" applyFill="1" applyBorder="1"/>
    <xf numFmtId="0" fontId="0" fillId="0" borderId="0" xfId="0" applyAlignment="1">
      <alignment horizontal="left" readingOrder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7" fillId="5" borderId="7" xfId="0" applyFont="1" applyFill="1" applyBorder="1" applyAlignment="1">
      <alignment horizontal="center"/>
    </xf>
    <xf numFmtId="43" fontId="0" fillId="0" borderId="0" xfId="1" applyFont="1" applyAlignment="1"/>
    <xf numFmtId="49" fontId="0" fillId="0" borderId="1" xfId="1" applyNumberFormat="1" applyFont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/>
    </xf>
    <xf numFmtId="43" fontId="0" fillId="0" borderId="6" xfId="1" applyFont="1" applyFill="1" applyBorder="1" applyAlignment="1">
      <alignment horizontal="left" vertical="center" wrapText="1"/>
    </xf>
    <xf numFmtId="4" fontId="0" fillId="0" borderId="0" xfId="0" applyNumberFormat="1"/>
    <xf numFmtId="0" fontId="0" fillId="0" borderId="1" xfId="0" applyFont="1" applyFill="1" applyBorder="1" applyAlignment="1">
      <alignment horizontal="left"/>
    </xf>
    <xf numFmtId="43" fontId="0" fillId="0" borderId="1" xfId="1" applyFont="1" applyFill="1" applyBorder="1" applyAlignment="1">
      <alignment horizontal="left" vertical="center" wrapText="1"/>
    </xf>
    <xf numFmtId="4" fontId="0" fillId="0" borderId="1" xfId="0" applyNumberFormat="1" applyBorder="1"/>
    <xf numFmtId="0" fontId="1" fillId="0" borderId="0" xfId="0" applyFont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left" wrapText="1" readingOrder="1"/>
    </xf>
    <xf numFmtId="0" fontId="7" fillId="5" borderId="8" xfId="0" applyFont="1" applyFill="1" applyBorder="1" applyAlignment="1">
      <alignment horizontal="center"/>
    </xf>
    <xf numFmtId="14" fontId="0" fillId="0" borderId="1" xfId="0" applyNumberFormat="1" applyFont="1" applyBorder="1" applyAlignment="1">
      <alignment horizontal="left"/>
    </xf>
    <xf numFmtId="0" fontId="1" fillId="0" borderId="0" xfId="0" applyFont="1"/>
    <xf numFmtId="0" fontId="0" fillId="4" borderId="0" xfId="0" applyFill="1"/>
    <xf numFmtId="43" fontId="0" fillId="0" borderId="0" xfId="1" applyFont="1" applyFill="1" applyBorder="1"/>
    <xf numFmtId="1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readingOrder="1"/>
    </xf>
    <xf numFmtId="0" fontId="10" fillId="0" borderId="1" xfId="0" applyFont="1" applyBorder="1" applyAlignment="1"/>
    <xf numFmtId="0" fontId="10" fillId="0" borderId="1" xfId="0" applyFont="1" applyBorder="1" applyAlignment="1">
      <alignment wrapText="1"/>
    </xf>
    <xf numFmtId="4" fontId="10" fillId="0" borderId="1" xfId="0" applyNumberFormat="1" applyFont="1" applyBorder="1" applyAlignment="1"/>
    <xf numFmtId="43" fontId="10" fillId="0" borderId="1" xfId="1" applyFont="1" applyBorder="1" applyAlignment="1"/>
    <xf numFmtId="43" fontId="8" fillId="0" borderId="1" xfId="1" applyFont="1" applyBorder="1" applyAlignment="1"/>
    <xf numFmtId="0" fontId="10" fillId="0" borderId="8" xfId="0" applyFont="1" applyBorder="1" applyAlignment="1"/>
    <xf numFmtId="0" fontId="10" fillId="0" borderId="1" xfId="0" applyFont="1" applyBorder="1" applyAlignment="1">
      <alignment vertical="center" wrapText="1"/>
    </xf>
    <xf numFmtId="0" fontId="0" fillId="0" borderId="0" xfId="0"/>
    <xf numFmtId="0" fontId="0" fillId="0" borderId="1" xfId="0" applyFont="1" applyBorder="1"/>
    <xf numFmtId="0" fontId="12" fillId="0" borderId="0" xfId="0" applyFo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/>
    <xf numFmtId="0" fontId="6" fillId="0" borderId="0" xfId="0" applyFont="1"/>
    <xf numFmtId="0" fontId="5" fillId="0" borderId="1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11" xfId="0" applyFont="1" applyBorder="1"/>
    <xf numFmtId="0" fontId="6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43" fontId="6" fillId="0" borderId="0" xfId="0" applyNumberFormat="1" applyFont="1"/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14" fontId="13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wrapText="1"/>
    </xf>
    <xf numFmtId="43" fontId="13" fillId="0" borderId="1" xfId="1" applyFont="1" applyBorder="1"/>
    <xf numFmtId="43" fontId="13" fillId="0" borderId="9" xfId="1" applyFont="1" applyBorder="1"/>
    <xf numFmtId="0" fontId="13" fillId="0" borderId="0" xfId="0" applyFont="1" applyAlignment="1">
      <alignment wrapText="1"/>
    </xf>
    <xf numFmtId="0" fontId="15" fillId="0" borderId="0" xfId="0" applyFont="1" applyFill="1" applyBorder="1" applyAlignment="1">
      <alignment horizontal="left"/>
    </xf>
    <xf numFmtId="43" fontId="15" fillId="0" borderId="0" xfId="0" applyNumberFormat="1" applyFont="1" applyFill="1" applyBorder="1"/>
    <xf numFmtId="43" fontId="15" fillId="0" borderId="0" xfId="1" applyFont="1" applyFill="1" applyBorder="1"/>
    <xf numFmtId="0" fontId="4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4" fillId="0" borderId="1" xfId="0" applyFont="1" applyBorder="1" applyAlignment="1">
      <alignment horizontal="left"/>
    </xf>
    <xf numFmtId="43" fontId="4" fillId="0" borderId="1" xfId="1" applyFont="1" applyBorder="1" applyAlignment="1">
      <alignment horizontal="left" vertical="center" wrapText="1"/>
    </xf>
    <xf numFmtId="43" fontId="4" fillId="0" borderId="1" xfId="1" applyFont="1" applyBorder="1"/>
    <xf numFmtId="49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0" fontId="16" fillId="0" borderId="0" xfId="0" applyFont="1"/>
    <xf numFmtId="43" fontId="14" fillId="0" borderId="1" xfId="1" applyFont="1" applyBorder="1"/>
    <xf numFmtId="0" fontId="1" fillId="0" borderId="0" xfId="0" applyFont="1" applyAlignment="1">
      <alignment horizontal="left" readingOrder="1"/>
    </xf>
    <xf numFmtId="0" fontId="17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right"/>
    </xf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right"/>
    </xf>
    <xf numFmtId="0" fontId="0" fillId="0" borderId="0" xfId="0" applyAlignment="1">
      <alignment horizontal="center" vertical="center"/>
    </xf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1" xfId="0" applyFill="1" applyBorder="1"/>
    <xf numFmtId="49" fontId="4" fillId="4" borderId="1" xfId="0" applyNumberFormat="1" applyFont="1" applyFill="1" applyBorder="1" applyAlignment="1">
      <alignment horizontal="left" wrapText="1"/>
    </xf>
    <xf numFmtId="0" fontId="0" fillId="4" borderId="1" xfId="0" applyFill="1" applyBorder="1" applyAlignment="1">
      <alignment horizontal="center"/>
    </xf>
    <xf numFmtId="43" fontId="0" fillId="4" borderId="1" xfId="1" applyFont="1" applyFill="1" applyBorder="1" applyAlignment="1">
      <alignment horizontal="right"/>
    </xf>
    <xf numFmtId="14" fontId="0" fillId="4" borderId="1" xfId="0" applyNumberFormat="1" applyFill="1" applyBorder="1" applyAlignment="1">
      <alignment horizontal="right"/>
    </xf>
    <xf numFmtId="14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43" fontId="4" fillId="4" borderId="1" xfId="1" applyFont="1" applyFill="1" applyBorder="1" applyAlignment="1">
      <alignment horizontal="right"/>
    </xf>
    <xf numFmtId="14" fontId="4" fillId="4" borderId="1" xfId="0" applyNumberFormat="1" applyFont="1" applyFill="1" applyBorder="1" applyAlignment="1">
      <alignment horizontal="right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49" fontId="4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right"/>
    </xf>
    <xf numFmtId="49" fontId="4" fillId="4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left"/>
    </xf>
    <xf numFmtId="0" fontId="0" fillId="4" borderId="5" xfId="0" applyFill="1" applyBorder="1" applyAlignment="1">
      <alignment vertic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1" xfId="0" applyFont="1" applyBorder="1" applyAlignment="1"/>
    <xf numFmtId="43" fontId="13" fillId="0" borderId="1" xfId="1" applyFont="1" applyFill="1" applyBorder="1"/>
    <xf numFmtId="14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readingOrder="1"/>
    </xf>
    <xf numFmtId="0" fontId="10" fillId="0" borderId="1" xfId="0" applyFont="1" applyFill="1" applyBorder="1" applyAlignment="1">
      <alignment wrapText="1"/>
    </xf>
    <xf numFmtId="4" fontId="10" fillId="0" borderId="1" xfId="0" applyNumberFormat="1" applyFont="1" applyFill="1" applyBorder="1" applyAlignment="1"/>
    <xf numFmtId="43" fontId="10" fillId="0" borderId="1" xfId="1" applyFont="1" applyFill="1" applyBorder="1" applyAlignment="1"/>
    <xf numFmtId="0" fontId="0" fillId="0" borderId="0" xfId="0" applyFill="1"/>
    <xf numFmtId="0" fontId="0" fillId="0" borderId="0" xfId="0" applyFill="1" applyBorder="1"/>
    <xf numFmtId="0" fontId="13" fillId="0" borderId="1" xfId="0" applyFont="1" applyBorder="1"/>
    <xf numFmtId="0" fontId="13" fillId="0" borderId="0" xfId="0" applyFont="1"/>
    <xf numFmtId="0" fontId="0" fillId="0" borderId="0" xfId="0" applyAlignment="1">
      <alignment horizontal="center"/>
    </xf>
    <xf numFmtId="43" fontId="0" fillId="0" borderId="0" xfId="1" applyFont="1" applyFill="1"/>
    <xf numFmtId="0" fontId="0" fillId="0" borderId="15" xfId="0" applyBorder="1"/>
    <xf numFmtId="0" fontId="0" fillId="0" borderId="16" xfId="0" applyBorder="1"/>
    <xf numFmtId="0" fontId="0" fillId="0" borderId="8" xfId="0" applyBorder="1"/>
    <xf numFmtId="43" fontId="16" fillId="0" borderId="0" xfId="1" applyFont="1" applyFill="1"/>
    <xf numFmtId="43" fontId="16" fillId="0" borderId="0" xfId="1" applyFont="1"/>
    <xf numFmtId="43" fontId="16" fillId="0" borderId="0" xfId="1" applyFont="1" applyFill="1" applyBorder="1"/>
    <xf numFmtId="4" fontId="10" fillId="0" borderId="1" xfId="0" applyNumberFormat="1" applyFont="1" applyBorder="1"/>
    <xf numFmtId="44" fontId="1" fillId="0" borderId="18" xfId="2" applyFont="1" applyBorder="1"/>
    <xf numFmtId="0" fontId="0" fillId="0" borderId="17" xfId="0" applyBorder="1"/>
    <xf numFmtId="0" fontId="0" fillId="0" borderId="18" xfId="0" applyBorder="1"/>
    <xf numFmtId="0" fontId="1" fillId="0" borderId="17" xfId="0" applyFont="1" applyBorder="1"/>
    <xf numFmtId="0" fontId="21" fillId="0" borderId="0" xfId="0" applyFont="1"/>
    <xf numFmtId="43" fontId="0" fillId="0" borderId="18" xfId="1" applyFont="1" applyBorder="1"/>
    <xf numFmtId="43" fontId="3" fillId="0" borderId="18" xfId="1" applyFont="1" applyBorder="1"/>
    <xf numFmtId="43" fontId="22" fillId="0" borderId="18" xfId="1" applyFont="1" applyBorder="1"/>
    <xf numFmtId="43" fontId="3" fillId="0" borderId="0" xfId="1" applyFont="1" applyBorder="1"/>
    <xf numFmtId="43" fontId="22" fillId="0" borderId="0" xfId="1" applyFont="1" applyBorder="1"/>
    <xf numFmtId="43" fontId="1" fillId="0" borderId="18" xfId="1" applyFont="1" applyBorder="1"/>
    <xf numFmtId="43" fontId="16" fillId="0" borderId="0" xfId="0" applyNumberFormat="1" applyFont="1"/>
    <xf numFmtId="4" fontId="21" fillId="0" borderId="18" xfId="0" applyNumberFormat="1" applyFont="1" applyBorder="1"/>
    <xf numFmtId="4" fontId="23" fillId="0" borderId="18" xfId="0" applyNumberFormat="1" applyFont="1" applyBorder="1"/>
    <xf numFmtId="4" fontId="11" fillId="0" borderId="18" xfId="0" applyNumberFormat="1" applyFont="1" applyBorder="1"/>
    <xf numFmtId="0" fontId="11" fillId="0" borderId="0" xfId="0" applyFont="1" applyAlignment="1">
      <alignment horizontal="center"/>
    </xf>
    <xf numFmtId="4" fontId="24" fillId="0" borderId="18" xfId="0" applyNumberFormat="1" applyFont="1" applyBorder="1"/>
    <xf numFmtId="4" fontId="16" fillId="0" borderId="0" xfId="0" applyNumberFormat="1" applyFont="1"/>
    <xf numFmtId="0" fontId="11" fillId="0" borderId="0" xfId="0" applyFont="1"/>
    <xf numFmtId="4" fontId="1" fillId="0" borderId="18" xfId="0" applyNumberFormat="1" applyFont="1" applyBorder="1"/>
    <xf numFmtId="0" fontId="23" fillId="0" borderId="18" xfId="0" applyFont="1" applyBorder="1"/>
    <xf numFmtId="43" fontId="1" fillId="0" borderId="0" xfId="0" applyNumberFormat="1" applyFont="1"/>
    <xf numFmtId="43" fontId="25" fillId="0" borderId="18" xfId="1" applyFont="1" applyBorder="1"/>
    <xf numFmtId="43" fontId="20" fillId="0" borderId="0" xfId="1" applyFont="1" applyFill="1" applyBorder="1"/>
    <xf numFmtId="0" fontId="0" fillId="0" borderId="12" xfId="0" applyBorder="1"/>
    <xf numFmtId="0" fontId="0" fillId="0" borderId="13" xfId="0" applyBorder="1"/>
    <xf numFmtId="43" fontId="0" fillId="0" borderId="13" xfId="0" applyNumberFormat="1" applyBorder="1"/>
    <xf numFmtId="4" fontId="24" fillId="0" borderId="14" xfId="0" applyNumberFormat="1" applyFont="1" applyBorder="1"/>
    <xf numFmtId="0" fontId="1" fillId="0" borderId="0" xfId="0" applyFont="1" applyAlignment="1">
      <alignment horizontal="right"/>
    </xf>
    <xf numFmtId="43" fontId="25" fillId="0" borderId="18" xfId="1" applyFont="1" applyBorder="1" applyAlignment="1">
      <alignment horizontal="right"/>
    </xf>
    <xf numFmtId="4" fontId="24" fillId="0" borderId="0" xfId="0" applyNumberFormat="1" applyFont="1" applyAlignment="1">
      <alignment horizontal="right"/>
    </xf>
    <xf numFmtId="43" fontId="0" fillId="0" borderId="0" xfId="1" applyFont="1" applyFill="1" applyBorder="1" applyAlignment="1">
      <alignment horizontal="center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wrapText="1"/>
    </xf>
    <xf numFmtId="43" fontId="4" fillId="0" borderId="0" xfId="1" applyFont="1" applyFill="1" applyBorder="1" applyAlignment="1">
      <alignment horizontal="center"/>
    </xf>
    <xf numFmtId="4" fontId="4" fillId="0" borderId="0" xfId="0" applyNumberFormat="1" applyFont="1"/>
    <xf numFmtId="0" fontId="9" fillId="0" borderId="1" xfId="0" applyFont="1" applyBorder="1" applyAlignment="1">
      <alignment horizontal="center"/>
    </xf>
    <xf numFmtId="4" fontId="26" fillId="0" borderId="0" xfId="0" applyNumberFormat="1" applyFont="1"/>
    <xf numFmtId="0" fontId="4" fillId="0" borderId="1" xfId="0" applyFont="1" applyBorder="1" applyAlignment="1">
      <alignment wrapText="1"/>
    </xf>
    <xf numFmtId="43" fontId="4" fillId="0" borderId="1" xfId="0" applyNumberFormat="1" applyFont="1" applyBorder="1"/>
    <xf numFmtId="14" fontId="4" fillId="0" borderId="1" xfId="0" applyNumberFormat="1" applyFont="1" applyBorder="1" applyAlignment="1">
      <alignment wrapText="1"/>
    </xf>
    <xf numFmtId="43" fontId="4" fillId="0" borderId="1" xfId="1" applyFont="1" applyFill="1" applyBorder="1" applyAlignment="1">
      <alignment horizontal="center"/>
    </xf>
    <xf numFmtId="43" fontId="3" fillId="0" borderId="0" xfId="1" applyFont="1"/>
    <xf numFmtId="43" fontId="22" fillId="0" borderId="0" xfId="1" applyFont="1"/>
    <xf numFmtId="14" fontId="4" fillId="0" borderId="1" xfId="0" applyNumberFormat="1" applyFont="1" applyBorder="1"/>
    <xf numFmtId="14" fontId="4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6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43" fontId="5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left"/>
    </xf>
    <xf numFmtId="43" fontId="6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left"/>
    </xf>
    <xf numFmtId="14" fontId="13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left"/>
    </xf>
    <xf numFmtId="14" fontId="9" fillId="0" borderId="0" xfId="0" applyNumberFormat="1" applyFont="1" applyAlignment="1">
      <alignment horizontal="center"/>
    </xf>
    <xf numFmtId="0" fontId="16" fillId="0" borderId="11" xfId="0" applyFont="1" applyBorder="1"/>
    <xf numFmtId="4" fontId="24" fillId="0" borderId="0" xfId="0" applyNumberFormat="1" applyFont="1"/>
    <xf numFmtId="0" fontId="5" fillId="0" borderId="4" xfId="0" applyFont="1" applyBorder="1" applyAlignment="1">
      <alignment horizontal="center"/>
    </xf>
    <xf numFmtId="43" fontId="6" fillId="0" borderId="4" xfId="1" applyFont="1" applyFill="1" applyBorder="1" applyAlignment="1">
      <alignment horizontal="center"/>
    </xf>
    <xf numFmtId="4" fontId="6" fillId="0" borderId="0" xfId="0" applyNumberFormat="1" applyFont="1"/>
    <xf numFmtId="0" fontId="6" fillId="0" borderId="0" xfId="0" applyFont="1" applyAlignment="1">
      <alignment horizontal="center"/>
    </xf>
    <xf numFmtId="43" fontId="27" fillId="0" borderId="4" xfId="1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43" fontId="9" fillId="0" borderId="0" xfId="1" applyFont="1" applyFill="1" applyBorder="1" applyAlignment="1">
      <alignment horizontal="center"/>
    </xf>
    <xf numFmtId="43" fontId="28" fillId="0" borderId="0" xfId="1" applyFont="1" applyFill="1" applyBorder="1" applyAlignment="1">
      <alignment horizontal="center"/>
    </xf>
    <xf numFmtId="43" fontId="20" fillId="0" borderId="0" xfId="1" applyFont="1" applyBorder="1"/>
    <xf numFmtId="43" fontId="16" fillId="0" borderId="0" xfId="1" applyFont="1" applyBorder="1"/>
    <xf numFmtId="4" fontId="29" fillId="0" borderId="0" xfId="0" applyNumberFormat="1" applyFont="1"/>
    <xf numFmtId="43" fontId="27" fillId="0" borderId="0" xfId="0" applyNumberFormat="1" applyFont="1"/>
    <xf numFmtId="43" fontId="30" fillId="0" borderId="0" xfId="0" applyNumberFormat="1" applyFont="1"/>
    <xf numFmtId="0" fontId="1" fillId="4" borderId="0" xfId="0" applyFont="1" applyFill="1"/>
    <xf numFmtId="0" fontId="0" fillId="0" borderId="11" xfId="0" applyBorder="1"/>
    <xf numFmtId="14" fontId="4" fillId="7" borderId="1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left"/>
    </xf>
    <xf numFmtId="0" fontId="4" fillId="7" borderId="1" xfId="0" applyFont="1" applyFill="1" applyBorder="1"/>
    <xf numFmtId="49" fontId="4" fillId="7" borderId="1" xfId="0" applyNumberFormat="1" applyFont="1" applyFill="1" applyBorder="1" applyAlignment="1">
      <alignment horizontal="left" wrapText="1"/>
    </xf>
    <xf numFmtId="0" fontId="4" fillId="7" borderId="1" xfId="0" applyFont="1" applyFill="1" applyBorder="1" applyAlignment="1">
      <alignment horizontal="center"/>
    </xf>
    <xf numFmtId="43" fontId="4" fillId="7" borderId="1" xfId="1" applyFont="1" applyFill="1" applyBorder="1" applyAlignment="1">
      <alignment horizontal="right"/>
    </xf>
    <xf numFmtId="14" fontId="4" fillId="7" borderId="1" xfId="0" applyNumberFormat="1" applyFont="1" applyFill="1" applyBorder="1" applyAlignment="1">
      <alignment horizontal="right"/>
    </xf>
    <xf numFmtId="43" fontId="4" fillId="4" borderId="1" xfId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6" fillId="0" borderId="0" xfId="0" applyFont="1" applyFill="1"/>
    <xf numFmtId="43" fontId="6" fillId="0" borderId="0" xfId="0" applyNumberFormat="1" applyFont="1" applyFill="1"/>
    <xf numFmtId="0" fontId="13" fillId="0" borderId="0" xfId="0" applyFont="1" applyFill="1"/>
    <xf numFmtId="0" fontId="5" fillId="0" borderId="0" xfId="0" applyFont="1" applyFill="1"/>
    <xf numFmtId="0" fontId="16" fillId="0" borderId="0" xfId="0" applyFont="1" applyBorder="1"/>
    <xf numFmtId="43" fontId="10" fillId="0" borderId="0" xfId="1" applyFont="1" applyBorder="1" applyAlignment="1"/>
    <xf numFmtId="4" fontId="10" fillId="0" borderId="0" xfId="0" applyNumberFormat="1" applyFont="1" applyBorder="1"/>
    <xf numFmtId="0" fontId="16" fillId="0" borderId="0" xfId="0" applyFont="1" applyFill="1"/>
    <xf numFmtId="10" fontId="0" fillId="0" borderId="0" xfId="0" applyNumberFormat="1" applyFill="1"/>
    <xf numFmtId="0" fontId="16" fillId="0" borderId="1" xfId="0" applyFont="1" applyFill="1" applyBorder="1"/>
    <xf numFmtId="4" fontId="10" fillId="0" borderId="1" xfId="0" applyNumberFormat="1" applyFont="1" applyFill="1" applyBorder="1"/>
    <xf numFmtId="43" fontId="0" fillId="0" borderId="0" xfId="0" applyNumberFormat="1" applyFill="1"/>
    <xf numFmtId="0" fontId="1" fillId="0" borderId="0" xfId="0" applyFont="1" applyFill="1"/>
    <xf numFmtId="43" fontId="1" fillId="0" borderId="0" xfId="0" applyNumberFormat="1" applyFont="1" applyFill="1"/>
    <xf numFmtId="43" fontId="1" fillId="0" borderId="0" xfId="1" applyFont="1" applyFill="1"/>
    <xf numFmtId="0" fontId="20" fillId="0" borderId="0" xfId="0" applyFont="1" applyFill="1"/>
    <xf numFmtId="0" fontId="10" fillId="0" borderId="1" xfId="0" applyFont="1" applyFill="1" applyBorder="1" applyAlignment="1"/>
    <xf numFmtId="43" fontId="14" fillId="0" borderId="9" xfId="1" applyFont="1" applyBorder="1"/>
    <xf numFmtId="43" fontId="14" fillId="6" borderId="9" xfId="1" applyFont="1" applyFill="1" applyBorder="1"/>
    <xf numFmtId="43" fontId="8" fillId="0" borderId="0" xfId="1" applyFont="1" applyFill="1" applyBorder="1" applyAlignment="1"/>
    <xf numFmtId="0" fontId="1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readingOrder="1"/>
    </xf>
    <xf numFmtId="0" fontId="4" fillId="0" borderId="0" xfId="0" applyFont="1" applyFill="1" applyBorder="1" applyAlignment="1"/>
    <xf numFmtId="43" fontId="8" fillId="6" borderId="1" xfId="1" applyFont="1" applyFill="1" applyBorder="1" applyAlignment="1"/>
    <xf numFmtId="0" fontId="9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43" fontId="0" fillId="4" borderId="1" xfId="1" applyFont="1" applyFill="1" applyBorder="1"/>
    <xf numFmtId="49" fontId="0" fillId="0" borderId="1" xfId="0" applyNumberFormat="1" applyBorder="1"/>
    <xf numFmtId="43" fontId="0" fillId="0" borderId="1" xfId="1" applyFont="1" applyBorder="1" applyAlignment="1">
      <alignment horizontal="right"/>
    </xf>
    <xf numFmtId="0" fontId="34" fillId="0" borderId="0" xfId="0" applyFont="1" applyAlignment="1">
      <alignment vertical="center"/>
    </xf>
    <xf numFmtId="43" fontId="1" fillId="6" borderId="1" xfId="0" applyNumberFormat="1" applyFont="1" applyFill="1" applyBorder="1"/>
    <xf numFmtId="0" fontId="4" fillId="0" borderId="1" xfId="0" applyFont="1" applyBorder="1" applyAlignment="1">
      <alignment vertical="top" wrapText="1"/>
    </xf>
    <xf numFmtId="0" fontId="4" fillId="7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top" wrapText="1"/>
    </xf>
    <xf numFmtId="43" fontId="4" fillId="4" borderId="1" xfId="1" applyFont="1" applyFill="1" applyBorder="1" applyAlignment="1">
      <alignment vertical="center" wrapText="1"/>
    </xf>
    <xf numFmtId="43" fontId="4" fillId="0" borderId="1" xfId="1" applyFont="1" applyBorder="1" applyAlignment="1">
      <alignment vertical="center" wrapText="1"/>
    </xf>
    <xf numFmtId="1" fontId="4" fillId="4" borderId="1" xfId="0" applyNumberFormat="1" applyFont="1" applyFill="1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top" wrapText="1"/>
    </xf>
    <xf numFmtId="43" fontId="4" fillId="4" borderId="1" xfId="1" applyFont="1" applyFill="1" applyBorder="1" applyAlignment="1">
      <alignment horizontal="left" vertical="top" wrapText="1"/>
    </xf>
    <xf numFmtId="49" fontId="4" fillId="4" borderId="0" xfId="0" applyNumberFormat="1" applyFont="1" applyFill="1" applyBorder="1" applyAlignment="1">
      <alignment horizontal="left" wrapText="1"/>
    </xf>
    <xf numFmtId="0" fontId="0" fillId="4" borderId="0" xfId="0" applyFill="1" applyBorder="1" applyAlignment="1">
      <alignment horizontal="center"/>
    </xf>
    <xf numFmtId="43" fontId="0" fillId="4" borderId="0" xfId="1" applyFont="1" applyFill="1" applyBorder="1" applyAlignment="1">
      <alignment horizontal="right"/>
    </xf>
    <xf numFmtId="14" fontId="0" fillId="4" borderId="0" xfId="0" applyNumberFormat="1" applyFill="1" applyBorder="1" applyAlignment="1">
      <alignment horizontal="right"/>
    </xf>
    <xf numFmtId="14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43" fontId="4" fillId="4" borderId="0" xfId="1" applyFont="1" applyFill="1" applyBorder="1" applyAlignment="1">
      <alignment horizontal="left" vertical="center" wrapText="1"/>
    </xf>
    <xf numFmtId="0" fontId="0" fillId="4" borderId="0" xfId="0" applyFill="1" applyBorder="1" applyAlignment="1">
      <alignment horizontal="right"/>
    </xf>
    <xf numFmtId="0" fontId="9" fillId="0" borderId="11" xfId="0" applyFont="1" applyBorder="1" applyAlignment="1">
      <alignment horizontal="center" wrapText="1"/>
    </xf>
    <xf numFmtId="0" fontId="1" fillId="6" borderId="0" xfId="0" applyFont="1" applyFill="1" applyBorder="1" applyAlignment="1">
      <alignment horizontal="center"/>
    </xf>
    <xf numFmtId="43" fontId="1" fillId="6" borderId="0" xfId="1" applyFont="1" applyFill="1" applyBorder="1" applyAlignment="1">
      <alignment horizontal="right"/>
    </xf>
    <xf numFmtId="14" fontId="1" fillId="6" borderId="0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left" wrapText="1"/>
    </xf>
    <xf numFmtId="43" fontId="1" fillId="0" borderId="0" xfId="1" applyFont="1" applyBorder="1"/>
    <xf numFmtId="0" fontId="1" fillId="0" borderId="17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0" fillId="0" borderId="0" xfId="0" applyFont="1" applyFill="1" applyAlignment="1">
      <alignment horizontal="center"/>
    </xf>
    <xf numFmtId="14" fontId="9" fillId="0" borderId="5" xfId="0" applyNumberFormat="1" applyFont="1" applyBorder="1" applyAlignment="1">
      <alignment horizontal="center" wrapText="1"/>
    </xf>
    <xf numFmtId="0" fontId="19" fillId="0" borderId="17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1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4" fillId="6" borderId="2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readingOrder="1"/>
    </xf>
    <xf numFmtId="0" fontId="0" fillId="0" borderId="0" xfId="0" applyAlignment="1">
      <alignment horizontal="center" readingOrder="1"/>
    </xf>
    <xf numFmtId="0" fontId="1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33" fillId="6" borderId="2" xfId="0" applyFont="1" applyFill="1" applyBorder="1" applyAlignment="1">
      <alignment horizontal="center"/>
    </xf>
    <xf numFmtId="0" fontId="33" fillId="6" borderId="3" xfId="0" applyFont="1" applyFill="1" applyBorder="1" applyAlignment="1">
      <alignment horizontal="center"/>
    </xf>
    <xf numFmtId="0" fontId="33" fillId="6" borderId="4" xfId="0" applyFont="1" applyFill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33" fillId="6" borderId="19" xfId="0" applyFont="1" applyFill="1" applyBorder="1" applyAlignment="1">
      <alignment horizontal="center"/>
    </xf>
    <xf numFmtId="0" fontId="33" fillId="6" borderId="11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 vertical="center"/>
    </xf>
    <xf numFmtId="0" fontId="9" fillId="4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1438275</xdr:colOff>
      <xdr:row>0</xdr:row>
      <xdr:rowOff>0</xdr:rowOff>
    </xdr:from>
    <xdr:to>
      <xdr:col>3</xdr:col>
      <xdr:colOff>619125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B462530-285A-4465-8136-24530A6804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428" b="11498"/>
        <a:stretch/>
      </xdr:blipFill>
      <xdr:spPr>
        <a:xfrm>
          <a:off x="2343150" y="0"/>
          <a:ext cx="1952625" cy="847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1847850</xdr:colOff>
      <xdr:row>0</xdr:row>
      <xdr:rowOff>0</xdr:rowOff>
    </xdr:from>
    <xdr:to>
      <xdr:col>3</xdr:col>
      <xdr:colOff>2457449</xdr:colOff>
      <xdr:row>5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3467100" y="0"/>
          <a:ext cx="25050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2000250</xdr:colOff>
      <xdr:row>0</xdr:row>
      <xdr:rowOff>0</xdr:rowOff>
    </xdr:from>
    <xdr:to>
      <xdr:col>3</xdr:col>
      <xdr:colOff>2505075</xdr:colOff>
      <xdr:row>4</xdr:row>
      <xdr:rowOff>219075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3829050" y="0"/>
          <a:ext cx="2505075" cy="9810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952501</xdr:colOff>
      <xdr:row>0</xdr:row>
      <xdr:rowOff>0</xdr:rowOff>
    </xdr:from>
    <xdr:to>
      <xdr:col>3</xdr:col>
      <xdr:colOff>1863833</xdr:colOff>
      <xdr:row>7</xdr:row>
      <xdr:rowOff>44649</xdr:rowOff>
    </xdr:to>
    <xdr:pic>
      <xdr:nvPicPr>
        <xdr:cNvPr id="6" name="Imagen 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5320" r="34833" b="83377"/>
        <a:stretch/>
      </xdr:blipFill>
      <xdr:spPr bwMode="auto">
        <a:xfrm>
          <a:off x="3914181" y="0"/>
          <a:ext cx="5078519" cy="169664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2114550</xdr:colOff>
      <xdr:row>0</xdr:row>
      <xdr:rowOff>0</xdr:rowOff>
    </xdr:from>
    <xdr:to>
      <xdr:col>4</xdr:col>
      <xdr:colOff>2505075</xdr:colOff>
      <xdr:row>7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B15F4D8-55CB-48BD-9B27-D8B5FCFA39B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4752975" y="0"/>
          <a:ext cx="2505075" cy="904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2085975</xdr:colOff>
      <xdr:row>0</xdr:row>
      <xdr:rowOff>47625</xdr:rowOff>
    </xdr:from>
    <xdr:to>
      <xdr:col>3</xdr:col>
      <xdr:colOff>1981200</xdr:colOff>
      <xdr:row>4</xdr:row>
      <xdr:rowOff>41910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5320" r="34833" b="83377"/>
        <a:stretch/>
      </xdr:blipFill>
      <xdr:spPr bwMode="auto">
        <a:xfrm>
          <a:off x="4105275" y="47625"/>
          <a:ext cx="2505075" cy="7562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2333625</xdr:colOff>
      <xdr:row>0</xdr:row>
      <xdr:rowOff>0</xdr:rowOff>
    </xdr:from>
    <xdr:to>
      <xdr:col>3</xdr:col>
      <xdr:colOff>2228850</xdr:colOff>
      <xdr:row>3</xdr:row>
      <xdr:rowOff>184785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5320" r="34833" b="83377"/>
        <a:stretch/>
      </xdr:blipFill>
      <xdr:spPr bwMode="auto">
        <a:xfrm>
          <a:off x="4352925" y="0"/>
          <a:ext cx="2505075" cy="7562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98D37-1343-4AC6-A52E-BE8436F6902C}">
  <dimension ref="A4:O1048295"/>
  <sheetViews>
    <sheetView topLeftCell="A30" workbookViewId="0">
      <selection activeCell="A2" sqref="A2:F45"/>
    </sheetView>
  </sheetViews>
  <sheetFormatPr baseColWidth="10" defaultRowHeight="15" x14ac:dyDescent="0.25"/>
  <cols>
    <col min="1" max="1" width="13.5703125" style="64" customWidth="1"/>
    <col min="2" max="2" width="24.42578125" style="64" customWidth="1"/>
    <col min="3" max="3" width="17.140625" style="64" customWidth="1"/>
    <col min="4" max="4" width="13.85546875" style="64" customWidth="1"/>
    <col min="5" max="5" width="10.5703125" style="64" customWidth="1"/>
    <col min="6" max="6" width="16.140625" style="64" customWidth="1"/>
    <col min="7" max="7" width="14.42578125" style="64" customWidth="1"/>
    <col min="8" max="8" width="13.140625" style="64" bestFit="1" customWidth="1"/>
    <col min="9" max="9" width="12.28515625" style="64" bestFit="1" customWidth="1"/>
    <col min="10" max="10" width="13.5703125" style="64" customWidth="1"/>
    <col min="11" max="11" width="12.28515625" style="153" bestFit="1" customWidth="1"/>
    <col min="12" max="16384" width="11.42578125" style="64"/>
  </cols>
  <sheetData>
    <row r="4" spans="1:15" ht="15.75" thickBot="1" x14ac:dyDescent="0.3"/>
    <row r="5" spans="1:15" x14ac:dyDescent="0.25">
      <c r="A5" s="154"/>
      <c r="B5" s="155"/>
      <c r="C5" s="155"/>
      <c r="D5" s="155"/>
      <c r="E5" s="155"/>
      <c r="F5" s="156"/>
    </row>
    <row r="6" spans="1:15" ht="18.75" x14ac:dyDescent="0.3">
      <c r="A6" s="313" t="s">
        <v>268</v>
      </c>
      <c r="B6" s="314"/>
      <c r="C6" s="314"/>
      <c r="D6" s="314"/>
      <c r="E6" s="314"/>
      <c r="F6" s="315"/>
      <c r="G6" s="98"/>
      <c r="H6" s="98"/>
      <c r="I6" s="98"/>
      <c r="J6" s="253"/>
      <c r="K6" s="157"/>
      <c r="L6" s="253"/>
      <c r="M6" s="148"/>
      <c r="N6" s="148"/>
      <c r="O6" s="148"/>
    </row>
    <row r="7" spans="1:15" x14ac:dyDescent="0.25">
      <c r="A7" s="316" t="s">
        <v>269</v>
      </c>
      <c r="B7" s="317"/>
      <c r="C7" s="317"/>
      <c r="D7" s="317"/>
      <c r="E7" s="317"/>
      <c r="F7" s="318"/>
      <c r="G7" s="98"/>
      <c r="H7" s="158"/>
      <c r="I7" s="98"/>
      <c r="J7" s="319" t="s">
        <v>389</v>
      </c>
      <c r="K7" s="319"/>
      <c r="L7" s="253"/>
      <c r="M7" s="254">
        <v>1.5E-3</v>
      </c>
      <c r="N7" s="148" t="s">
        <v>270</v>
      </c>
      <c r="O7" s="148" t="s">
        <v>271</v>
      </c>
    </row>
    <row r="8" spans="1:15" x14ac:dyDescent="0.25">
      <c r="A8" s="320" t="s">
        <v>272</v>
      </c>
      <c r="B8" s="321"/>
      <c r="C8" s="321"/>
      <c r="D8" s="321"/>
      <c r="E8" s="321"/>
      <c r="F8" s="322"/>
      <c r="G8" s="98"/>
      <c r="H8" s="98"/>
      <c r="I8" s="98"/>
      <c r="J8" s="255">
        <v>2467</v>
      </c>
      <c r="K8" s="147">
        <v>5400</v>
      </c>
      <c r="L8" s="253"/>
      <c r="M8" s="153">
        <v>45</v>
      </c>
      <c r="N8" s="159"/>
      <c r="O8" s="153">
        <v>175</v>
      </c>
    </row>
    <row r="9" spans="1:15" x14ac:dyDescent="0.25">
      <c r="A9" s="316" t="s">
        <v>273</v>
      </c>
      <c r="B9" s="317"/>
      <c r="C9" s="317"/>
      <c r="D9" s="317"/>
      <c r="E9" s="317"/>
      <c r="F9" s="318"/>
      <c r="G9" s="98"/>
      <c r="H9" s="98"/>
      <c r="I9" s="98"/>
      <c r="J9" s="255">
        <v>2468</v>
      </c>
      <c r="K9" s="256">
        <v>15300</v>
      </c>
      <c r="L9" s="253"/>
      <c r="M9" s="153">
        <v>45</v>
      </c>
      <c r="N9" s="159"/>
      <c r="O9" s="148">
        <v>80</v>
      </c>
    </row>
    <row r="10" spans="1:15" x14ac:dyDescent="0.25">
      <c r="A10" s="323" t="s">
        <v>274</v>
      </c>
      <c r="B10" s="324"/>
      <c r="C10" s="324"/>
      <c r="D10" s="324"/>
      <c r="E10" s="324"/>
      <c r="F10" s="325"/>
      <c r="G10" s="98"/>
      <c r="H10" s="98"/>
      <c r="I10" s="98"/>
      <c r="J10" s="255">
        <v>2469</v>
      </c>
      <c r="K10" s="256"/>
      <c r="L10" s="253"/>
      <c r="M10" s="153">
        <v>4.5</v>
      </c>
      <c r="N10" s="159"/>
      <c r="O10" s="148">
        <v>80</v>
      </c>
    </row>
    <row r="11" spans="1:15" x14ac:dyDescent="0.25">
      <c r="A11" s="309" t="s">
        <v>388</v>
      </c>
      <c r="B11" s="310"/>
      <c r="C11" s="310"/>
      <c r="D11" s="310"/>
      <c r="E11" s="310"/>
      <c r="F11" s="161">
        <v>9586295.7699999996</v>
      </c>
      <c r="G11" s="98"/>
      <c r="H11" s="98"/>
      <c r="I11" s="98"/>
      <c r="J11" s="255">
        <v>2470</v>
      </c>
      <c r="K11" s="147">
        <v>80700</v>
      </c>
      <c r="L11" s="253"/>
      <c r="M11" s="153">
        <v>5.48</v>
      </c>
      <c r="N11" s="257"/>
      <c r="O11" s="148"/>
    </row>
    <row r="12" spans="1:15" x14ac:dyDescent="0.25">
      <c r="A12" s="162"/>
      <c r="F12" s="163"/>
      <c r="G12" s="98"/>
      <c r="H12" s="98"/>
      <c r="I12" s="98"/>
      <c r="J12" s="255">
        <v>2471</v>
      </c>
      <c r="K12" s="256"/>
      <c r="L12" s="253"/>
      <c r="M12" s="153">
        <v>2.5499999999999998</v>
      </c>
      <c r="N12" s="148"/>
      <c r="O12" s="148"/>
    </row>
    <row r="13" spans="1:15" x14ac:dyDescent="0.25">
      <c r="A13" s="164" t="s">
        <v>275</v>
      </c>
      <c r="B13" s="165"/>
      <c r="C13" s="165"/>
      <c r="F13" s="166"/>
      <c r="G13" s="98"/>
      <c r="H13" s="98"/>
      <c r="I13" s="98"/>
      <c r="J13" s="255">
        <v>2472</v>
      </c>
      <c r="K13" s="147">
        <v>2350</v>
      </c>
      <c r="L13" s="253"/>
      <c r="M13" s="153">
        <v>45</v>
      </c>
      <c r="N13" s="148"/>
      <c r="O13" s="148"/>
    </row>
    <row r="14" spans="1:15" x14ac:dyDescent="0.25">
      <c r="A14" s="164"/>
      <c r="C14" s="165"/>
      <c r="D14" s="19"/>
      <c r="F14" s="167"/>
      <c r="G14" s="98"/>
      <c r="H14" s="98"/>
      <c r="I14" s="98"/>
      <c r="J14" s="255">
        <v>2473</v>
      </c>
      <c r="K14" s="147">
        <v>1750</v>
      </c>
      <c r="L14" s="253"/>
      <c r="M14" s="153">
        <v>45</v>
      </c>
      <c r="N14" s="148"/>
      <c r="O14" s="148"/>
    </row>
    <row r="15" spans="1:15" x14ac:dyDescent="0.25">
      <c r="A15" s="162"/>
      <c r="D15" s="19"/>
      <c r="E15" s="19"/>
      <c r="F15" s="167"/>
      <c r="G15" s="98"/>
      <c r="H15" s="98"/>
      <c r="I15" s="98"/>
      <c r="J15" s="255">
        <v>2474</v>
      </c>
      <c r="K15" s="147">
        <v>1750</v>
      </c>
      <c r="L15" s="253"/>
      <c r="M15" s="153">
        <v>28.5</v>
      </c>
      <c r="N15" s="148"/>
      <c r="O15" s="148"/>
    </row>
    <row r="16" spans="1:15" ht="17.25" x14ac:dyDescent="0.4">
      <c r="A16" s="162"/>
      <c r="D16" s="19"/>
      <c r="E16" s="19"/>
      <c r="F16" s="168"/>
      <c r="G16" s="98"/>
      <c r="H16" s="98"/>
      <c r="I16" s="98"/>
      <c r="J16" s="255">
        <v>2475</v>
      </c>
      <c r="K16" s="147">
        <v>1350</v>
      </c>
      <c r="L16" s="253"/>
      <c r="M16" s="153">
        <v>22.95</v>
      </c>
      <c r="N16" s="148"/>
      <c r="O16" s="148"/>
    </row>
    <row r="17" spans="1:15" ht="17.25" x14ac:dyDescent="0.4">
      <c r="A17" s="162"/>
      <c r="B17" s="64" t="s">
        <v>276</v>
      </c>
      <c r="D17" s="169">
        <v>3800000</v>
      </c>
      <c r="E17" s="19"/>
      <c r="F17" s="168"/>
      <c r="G17" s="98"/>
      <c r="H17" s="98"/>
      <c r="I17" s="98"/>
      <c r="J17" s="255">
        <v>2476</v>
      </c>
      <c r="K17" s="147">
        <v>1100</v>
      </c>
      <c r="L17" s="253"/>
      <c r="M17" s="153">
        <v>4.5</v>
      </c>
      <c r="N17" s="148"/>
      <c r="O17" s="148"/>
    </row>
    <row r="18" spans="1:15" ht="17.25" x14ac:dyDescent="0.4">
      <c r="A18" s="162"/>
      <c r="B18" s="64" t="s">
        <v>277</v>
      </c>
      <c r="D18" s="170"/>
      <c r="E18" s="19"/>
      <c r="F18" s="168"/>
      <c r="G18" s="98"/>
      <c r="H18" s="98"/>
      <c r="I18" s="98"/>
      <c r="J18" s="255">
        <v>2477</v>
      </c>
      <c r="K18" s="147">
        <v>24500.87</v>
      </c>
      <c r="L18" s="253"/>
      <c r="M18" s="153">
        <v>4.5</v>
      </c>
      <c r="N18" s="148"/>
      <c r="O18" s="148"/>
    </row>
    <row r="19" spans="1:15" ht="17.25" x14ac:dyDescent="0.4">
      <c r="A19" s="162"/>
      <c r="D19" s="170">
        <f>SUM(D14:D18)</f>
        <v>3800000</v>
      </c>
      <c r="E19" s="19"/>
      <c r="F19" s="168"/>
      <c r="G19" s="98"/>
      <c r="H19" s="98"/>
      <c r="I19" s="98"/>
      <c r="J19" s="255">
        <v>2478</v>
      </c>
      <c r="K19" s="147"/>
      <c r="L19" s="253"/>
      <c r="M19" s="153">
        <v>4.5</v>
      </c>
      <c r="N19" s="148"/>
      <c r="O19" s="148"/>
    </row>
    <row r="20" spans="1:15" x14ac:dyDescent="0.25">
      <c r="A20" s="162"/>
      <c r="B20" s="64" t="s">
        <v>278</v>
      </c>
      <c r="D20" s="19"/>
      <c r="E20" s="19"/>
      <c r="F20" s="167">
        <f>+F11+D19</f>
        <v>13386295.77</v>
      </c>
      <c r="G20" s="172"/>
      <c r="H20" s="98"/>
      <c r="I20" s="98"/>
      <c r="J20" s="255">
        <v>2479</v>
      </c>
      <c r="K20" s="147">
        <v>12617.65</v>
      </c>
      <c r="L20" s="253"/>
      <c r="M20" s="153">
        <v>2.63</v>
      </c>
      <c r="N20" s="148"/>
      <c r="O20" s="148"/>
    </row>
    <row r="21" spans="1:15" x14ac:dyDescent="0.25">
      <c r="A21" s="162"/>
      <c r="D21" s="19"/>
      <c r="E21" s="19"/>
      <c r="F21" s="171"/>
      <c r="G21" s="98"/>
      <c r="H21" s="98"/>
      <c r="I21" s="98"/>
      <c r="J21" s="255">
        <v>2480</v>
      </c>
      <c r="K21" s="147">
        <v>18030.71</v>
      </c>
      <c r="L21" s="253"/>
      <c r="M21" s="153">
        <v>2.63</v>
      </c>
      <c r="N21" s="148"/>
      <c r="O21" s="148"/>
    </row>
    <row r="22" spans="1:15" x14ac:dyDescent="0.25">
      <c r="A22" s="162"/>
      <c r="D22" s="19"/>
      <c r="E22" s="19"/>
      <c r="F22" s="166"/>
      <c r="G22" s="98"/>
      <c r="H22" s="172"/>
      <c r="I22" s="98"/>
      <c r="J22" s="255">
        <v>2481</v>
      </c>
      <c r="K22" s="147">
        <v>0</v>
      </c>
      <c r="L22" s="253"/>
      <c r="M22" s="153">
        <v>27.59</v>
      </c>
      <c r="N22" s="148"/>
      <c r="O22" s="148"/>
    </row>
    <row r="23" spans="1:15" ht="20.25" customHeight="1" x14ac:dyDescent="0.4">
      <c r="A23" s="164" t="s">
        <v>279</v>
      </c>
      <c r="D23" s="19"/>
      <c r="E23" s="19"/>
      <c r="F23" s="168"/>
      <c r="G23" s="98"/>
      <c r="H23" s="98"/>
      <c r="I23" s="98"/>
      <c r="J23" s="255">
        <v>2482</v>
      </c>
      <c r="K23" s="147">
        <v>0</v>
      </c>
      <c r="L23" s="253"/>
      <c r="M23" s="153">
        <v>1.65</v>
      </c>
      <c r="N23" s="148"/>
      <c r="O23" s="148"/>
    </row>
    <row r="24" spans="1:15" ht="21.75" customHeight="1" x14ac:dyDescent="0.4">
      <c r="A24" s="164"/>
      <c r="B24" s="64" t="s">
        <v>280</v>
      </c>
      <c r="C24" s="64" t="s">
        <v>281</v>
      </c>
      <c r="D24" s="19">
        <f>+K40</f>
        <v>328743.27999999997</v>
      </c>
      <c r="E24" s="19"/>
      <c r="F24" s="168"/>
      <c r="G24" s="98"/>
      <c r="H24" s="98"/>
      <c r="I24" s="98"/>
      <c r="J24" s="255">
        <v>2483</v>
      </c>
      <c r="K24" s="147">
        <v>18394.05</v>
      </c>
      <c r="L24" s="253"/>
      <c r="M24" s="153">
        <v>121.05</v>
      </c>
      <c r="N24" s="148"/>
      <c r="O24" s="148"/>
    </row>
    <row r="25" spans="1:15" ht="33" customHeight="1" x14ac:dyDescent="0.4">
      <c r="A25" s="162"/>
      <c r="B25" s="85" t="s">
        <v>282</v>
      </c>
      <c r="D25" s="19">
        <f>600+4069+5130+3080.82</f>
        <v>12879.82</v>
      </c>
      <c r="E25" s="19"/>
      <c r="F25" s="168"/>
      <c r="G25" s="98"/>
      <c r="H25" s="98"/>
      <c r="I25" s="98"/>
      <c r="J25" s="255">
        <v>2484</v>
      </c>
      <c r="K25" s="147">
        <v>30000</v>
      </c>
      <c r="L25" s="253"/>
      <c r="M25" s="153">
        <v>6.1</v>
      </c>
      <c r="N25" s="148"/>
      <c r="O25" s="148"/>
    </row>
    <row r="26" spans="1:15" ht="17.25" x14ac:dyDescent="0.4">
      <c r="A26" s="162"/>
      <c r="B26" s="64" t="s">
        <v>283</v>
      </c>
      <c r="D26" s="19">
        <f>+M39</f>
        <v>631.30000000000007</v>
      </c>
      <c r="E26" s="19"/>
      <c r="F26" s="168"/>
      <c r="G26" s="98"/>
      <c r="H26" s="98"/>
      <c r="I26" s="98"/>
      <c r="J26" s="255">
        <v>2485</v>
      </c>
      <c r="K26" s="147">
        <v>0</v>
      </c>
      <c r="L26" s="253"/>
      <c r="M26" s="153">
        <v>4.62</v>
      </c>
      <c r="N26" s="148"/>
      <c r="O26" s="148"/>
    </row>
    <row r="27" spans="1:15" x14ac:dyDescent="0.25">
      <c r="A27" s="164"/>
      <c r="B27" s="64" t="s">
        <v>284</v>
      </c>
      <c r="D27" s="19">
        <f>+O38</f>
        <v>335</v>
      </c>
      <c r="E27" s="19"/>
      <c r="F27" s="166"/>
      <c r="G27" s="98"/>
      <c r="H27" s="98"/>
      <c r="I27" s="98"/>
      <c r="J27" s="255">
        <v>2486</v>
      </c>
      <c r="K27" s="147">
        <v>0</v>
      </c>
      <c r="L27" s="253"/>
      <c r="M27" s="153">
        <v>1.89</v>
      </c>
      <c r="N27" s="148"/>
      <c r="O27" s="148"/>
    </row>
    <row r="28" spans="1:15" x14ac:dyDescent="0.25">
      <c r="A28" s="164"/>
      <c r="B28" s="64" t="s">
        <v>285</v>
      </c>
      <c r="D28" s="19"/>
      <c r="E28" s="19"/>
      <c r="F28" s="166"/>
      <c r="G28" s="98"/>
      <c r="H28" s="98"/>
      <c r="I28" s="98"/>
      <c r="J28" s="255">
        <v>2487</v>
      </c>
      <c r="K28" s="147">
        <v>30000</v>
      </c>
      <c r="L28" s="253"/>
      <c r="M28" s="153">
        <v>18.22</v>
      </c>
      <c r="N28" s="148"/>
      <c r="O28" s="148"/>
    </row>
    <row r="29" spans="1:15" ht="17.25" x14ac:dyDescent="0.4">
      <c r="A29" s="162"/>
      <c r="B29" s="64" t="s">
        <v>286</v>
      </c>
      <c r="D29" s="170">
        <f>SUM(D24:D28)</f>
        <v>342589.39999999997</v>
      </c>
      <c r="E29" s="19"/>
      <c r="F29" s="173">
        <v>-342589.4</v>
      </c>
      <c r="G29" s="98"/>
      <c r="H29" s="98"/>
      <c r="I29" s="98"/>
      <c r="J29" s="255">
        <v>2488</v>
      </c>
      <c r="K29" s="153">
        <v>30000</v>
      </c>
      <c r="L29" s="253"/>
      <c r="M29" s="153">
        <v>3.53</v>
      </c>
      <c r="N29" s="148"/>
      <c r="O29" s="148"/>
    </row>
    <row r="30" spans="1:15" ht="17.25" x14ac:dyDescent="0.4">
      <c r="A30" s="162"/>
      <c r="B30" s="64" t="s">
        <v>287</v>
      </c>
      <c r="D30" s="170"/>
      <c r="E30" s="19"/>
      <c r="F30" s="174">
        <f>SUM(F20:F29)</f>
        <v>13043706.369999999</v>
      </c>
      <c r="G30" s="178"/>
      <c r="H30" s="98"/>
      <c r="I30" s="98"/>
      <c r="J30" s="255">
        <v>2489</v>
      </c>
      <c r="K30" s="153">
        <v>30000</v>
      </c>
      <c r="L30" s="253"/>
      <c r="M30" s="153">
        <v>2.0299999999999998</v>
      </c>
      <c r="N30" s="148"/>
      <c r="O30" s="148"/>
    </row>
    <row r="31" spans="1:15" ht="17.25" x14ac:dyDescent="0.4">
      <c r="A31" s="162"/>
      <c r="D31" s="170"/>
      <c r="E31" s="19"/>
      <c r="F31" s="173"/>
      <c r="G31" s="172"/>
      <c r="H31" s="172"/>
      <c r="I31" s="98"/>
      <c r="J31" s="255">
        <v>2490</v>
      </c>
      <c r="K31" s="147">
        <v>3000</v>
      </c>
      <c r="L31" s="253"/>
      <c r="M31" s="153">
        <v>36.75</v>
      </c>
      <c r="N31" s="148"/>
      <c r="O31" s="148"/>
    </row>
    <row r="32" spans="1:15" ht="17.25" x14ac:dyDescent="0.4">
      <c r="A32" s="162"/>
      <c r="D32" s="170"/>
      <c r="E32" s="19"/>
      <c r="F32" s="175"/>
      <c r="G32" s="98"/>
      <c r="H32" s="98"/>
      <c r="I32" s="98"/>
      <c r="J32" s="255">
        <v>2491</v>
      </c>
      <c r="K32" s="147">
        <v>3000</v>
      </c>
      <c r="L32" s="253"/>
      <c r="M32" s="153">
        <v>75</v>
      </c>
      <c r="N32" s="148"/>
      <c r="O32" s="148"/>
    </row>
    <row r="33" spans="1:15" x14ac:dyDescent="0.25">
      <c r="A33" s="162"/>
      <c r="B33" s="176"/>
      <c r="C33" s="176"/>
      <c r="D33" s="52"/>
      <c r="E33" s="52"/>
      <c r="F33" s="177"/>
      <c r="G33" s="178"/>
      <c r="H33" s="98"/>
      <c r="I33" s="98"/>
      <c r="J33" s="255">
        <v>2492</v>
      </c>
      <c r="K33" s="147">
        <v>3000</v>
      </c>
      <c r="L33" s="253"/>
      <c r="M33" s="153">
        <v>8.1</v>
      </c>
      <c r="N33" s="148"/>
      <c r="O33" s="148"/>
    </row>
    <row r="34" spans="1:15" x14ac:dyDescent="0.25">
      <c r="A34" s="162"/>
      <c r="B34" s="52"/>
      <c r="C34" s="179"/>
      <c r="D34" s="52"/>
      <c r="E34" s="52"/>
      <c r="F34" s="180"/>
      <c r="G34" s="178"/>
      <c r="H34" s="172"/>
      <c r="I34" s="98"/>
      <c r="J34" s="255">
        <v>2493</v>
      </c>
      <c r="K34" s="147">
        <v>3000</v>
      </c>
      <c r="L34" s="253"/>
      <c r="M34" s="153">
        <v>8.1</v>
      </c>
      <c r="N34" s="148"/>
      <c r="O34" s="148"/>
    </row>
    <row r="35" spans="1:15" x14ac:dyDescent="0.25">
      <c r="A35" s="162"/>
      <c r="B35" s="52" t="s">
        <v>288</v>
      </c>
      <c r="C35" s="179"/>
      <c r="D35" s="52"/>
      <c r="E35" s="52"/>
      <c r="F35" s="180">
        <v>13175904.73</v>
      </c>
      <c r="G35" s="178"/>
      <c r="H35" s="98"/>
      <c r="I35" s="98"/>
      <c r="J35" s="255">
        <v>2494</v>
      </c>
      <c r="K35" s="256">
        <v>3000</v>
      </c>
      <c r="L35" s="253"/>
      <c r="M35" s="153">
        <v>19.2</v>
      </c>
      <c r="N35" s="148"/>
      <c r="O35" s="148"/>
    </row>
    <row r="36" spans="1:15" x14ac:dyDescent="0.25">
      <c r="A36" s="162"/>
      <c r="B36" s="52" t="s">
        <v>289</v>
      </c>
      <c r="C36" s="179"/>
      <c r="D36" s="52"/>
      <c r="E36" s="52"/>
      <c r="F36" s="180"/>
      <c r="G36" s="178"/>
      <c r="H36" s="98"/>
      <c r="I36" s="98"/>
      <c r="J36" s="255">
        <v>2495</v>
      </c>
      <c r="K36" s="256">
        <v>3000</v>
      </c>
      <c r="L36" s="253"/>
      <c r="M36" s="153">
        <v>18.079999999999998</v>
      </c>
      <c r="N36" s="148"/>
      <c r="O36" s="148"/>
    </row>
    <row r="37" spans="1:15" x14ac:dyDescent="0.25">
      <c r="A37" s="162"/>
      <c r="B37" s="52"/>
      <c r="C37" s="179"/>
      <c r="D37" s="52"/>
      <c r="E37" s="52"/>
      <c r="F37" s="180"/>
      <c r="G37" s="178"/>
      <c r="H37" s="98"/>
      <c r="I37" s="98"/>
      <c r="J37" s="255">
        <v>2496</v>
      </c>
      <c r="K37" s="256">
        <v>3650</v>
      </c>
      <c r="L37" s="253"/>
      <c r="M37" s="153">
        <v>2.0299999999999998</v>
      </c>
      <c r="N37" s="148"/>
      <c r="O37" s="148"/>
    </row>
    <row r="38" spans="1:15" x14ac:dyDescent="0.25">
      <c r="A38" s="164" t="s">
        <v>279</v>
      </c>
      <c r="F38" s="181"/>
      <c r="G38" s="172"/>
      <c r="H38" s="98"/>
      <c r="I38" s="98"/>
      <c r="J38" s="255">
        <v>2497</v>
      </c>
      <c r="K38" s="256">
        <v>2150</v>
      </c>
      <c r="L38" s="253"/>
      <c r="M38" s="153">
        <v>14.62</v>
      </c>
      <c r="N38" s="258"/>
      <c r="O38" s="259">
        <f>SUM(O8:O37)</f>
        <v>335</v>
      </c>
    </row>
    <row r="39" spans="1:15" ht="17.25" x14ac:dyDescent="0.4">
      <c r="A39" s="162"/>
      <c r="B39" s="64" t="s">
        <v>290</v>
      </c>
      <c r="F39" s="168">
        <f>+D69</f>
        <v>132198.35999999999</v>
      </c>
      <c r="G39" s="172"/>
      <c r="H39" s="98"/>
      <c r="I39" s="98"/>
      <c r="J39" s="255">
        <v>2498</v>
      </c>
      <c r="K39" s="256">
        <v>1700</v>
      </c>
      <c r="L39" s="253"/>
      <c r="M39" s="260">
        <f>SUM(M8:M38)</f>
        <v>631.30000000000007</v>
      </c>
      <c r="N39" s="148"/>
      <c r="O39" s="148"/>
    </row>
    <row r="40" spans="1:15" ht="17.25" x14ac:dyDescent="0.4">
      <c r="A40" s="162"/>
      <c r="B40" s="52" t="s">
        <v>387</v>
      </c>
      <c r="D40" s="13"/>
      <c r="E40" s="13"/>
      <c r="F40" s="183">
        <f>+F35-F39</f>
        <v>13043706.370000001</v>
      </c>
      <c r="G40" s="172"/>
      <c r="H40" s="98"/>
      <c r="I40" s="98"/>
      <c r="J40" s="261" t="s">
        <v>291</v>
      </c>
      <c r="K40" s="184">
        <f>SUM(K8:K39)</f>
        <v>328743.27999999997</v>
      </c>
      <c r="L40" s="261" t="s">
        <v>391</v>
      </c>
      <c r="M40" s="259">
        <f>+M39+O38</f>
        <v>966.30000000000007</v>
      </c>
      <c r="N40" s="148"/>
      <c r="O40" s="148"/>
    </row>
    <row r="41" spans="1:15" ht="15.75" thickBot="1" x14ac:dyDescent="0.3">
      <c r="A41" s="185"/>
      <c r="B41" s="186"/>
      <c r="C41" s="186"/>
      <c r="D41" s="187"/>
      <c r="E41" s="187"/>
      <c r="F41" s="188"/>
      <c r="G41" s="172">
        <f>+F30-F40</f>
        <v>0</v>
      </c>
      <c r="H41" s="98"/>
      <c r="I41" s="98"/>
      <c r="J41" s="311" t="s">
        <v>229</v>
      </c>
      <c r="K41" s="311"/>
      <c r="L41" s="253"/>
      <c r="M41" s="153"/>
      <c r="N41" s="148"/>
      <c r="O41" s="148"/>
    </row>
    <row r="42" spans="1:15" x14ac:dyDescent="0.25">
      <c r="A42" s="162"/>
      <c r="D42" s="13"/>
      <c r="E42" s="13"/>
      <c r="F42" s="177"/>
      <c r="G42" s="172"/>
      <c r="H42" s="98"/>
      <c r="I42" s="98"/>
      <c r="J42" s="253" t="s">
        <v>292</v>
      </c>
      <c r="K42" s="159">
        <v>600</v>
      </c>
      <c r="L42" s="253"/>
      <c r="M42" s="153"/>
      <c r="N42" s="148"/>
      <c r="O42" s="148"/>
    </row>
    <row r="43" spans="1:15" ht="17.25" x14ac:dyDescent="0.4">
      <c r="A43" s="164"/>
      <c r="B43" s="91" t="s">
        <v>315</v>
      </c>
      <c r="C43" s="213"/>
      <c r="D43" s="91" t="s">
        <v>316</v>
      </c>
      <c r="E43" s="192"/>
      <c r="F43" s="190"/>
      <c r="G43" s="98"/>
      <c r="H43" s="98"/>
      <c r="I43" s="98"/>
      <c r="J43" s="253" t="s">
        <v>293</v>
      </c>
      <c r="K43" s="159">
        <v>5130</v>
      </c>
      <c r="L43" s="253"/>
      <c r="M43" s="153"/>
      <c r="N43" s="148"/>
      <c r="O43" s="148"/>
    </row>
    <row r="44" spans="1:15" x14ac:dyDescent="0.25">
      <c r="A44" s="52"/>
      <c r="B44" s="91" t="s">
        <v>317</v>
      </c>
      <c r="C44" s="213"/>
      <c r="D44" s="91" t="s">
        <v>318</v>
      </c>
      <c r="E44" s="192"/>
      <c r="F44" s="191"/>
      <c r="G44" s="98"/>
      <c r="H44" s="98"/>
      <c r="I44" s="98"/>
      <c r="J44" s="253" t="s">
        <v>294</v>
      </c>
      <c r="K44" s="159">
        <v>4069</v>
      </c>
      <c r="L44" s="253"/>
      <c r="M44" s="153"/>
      <c r="N44" s="148"/>
      <c r="O44" s="148"/>
    </row>
    <row r="45" spans="1:15" x14ac:dyDescent="0.25">
      <c r="A45" s="138"/>
      <c r="B45" s="135" t="s">
        <v>319</v>
      </c>
      <c r="C45" s="271"/>
      <c r="D45" s="271" t="s">
        <v>461</v>
      </c>
      <c r="E45" s="192"/>
      <c r="F45" s="43"/>
      <c r="G45" s="98"/>
      <c r="H45" s="98"/>
      <c r="I45" s="98"/>
      <c r="J45" s="253" t="s">
        <v>50</v>
      </c>
      <c r="K45" s="159">
        <v>3080.82</v>
      </c>
      <c r="L45" s="253"/>
      <c r="M45" s="153"/>
      <c r="N45" s="148"/>
      <c r="O45" s="148"/>
    </row>
    <row r="46" spans="1:15" x14ac:dyDescent="0.25">
      <c r="A46" s="138"/>
      <c r="B46" s="138"/>
      <c r="C46" s="189"/>
      <c r="D46" s="140"/>
      <c r="E46" s="192"/>
      <c r="F46" s="43"/>
      <c r="G46" s="98"/>
      <c r="H46" s="98"/>
      <c r="I46" s="98"/>
      <c r="J46" s="261" t="s">
        <v>291</v>
      </c>
      <c r="K46" s="184">
        <f>SUM(K42:K45)</f>
        <v>12879.82</v>
      </c>
      <c r="L46" s="253"/>
      <c r="M46" s="153"/>
      <c r="N46" s="148"/>
      <c r="O46" s="148"/>
    </row>
    <row r="47" spans="1:15" x14ac:dyDescent="0.25">
      <c r="A47" s="138"/>
      <c r="B47" s="138"/>
      <c r="C47" s="189"/>
      <c r="D47" s="140"/>
      <c r="E47" s="192"/>
      <c r="F47" s="43"/>
      <c r="G47" s="98"/>
      <c r="H47" s="98"/>
      <c r="I47" s="98"/>
      <c r="J47" s="98"/>
      <c r="K47" s="159"/>
      <c r="L47" s="98"/>
      <c r="M47" s="14"/>
    </row>
    <row r="48" spans="1:15" x14ac:dyDescent="0.25">
      <c r="A48" s="193"/>
      <c r="B48" s="194"/>
      <c r="C48" s="24"/>
      <c r="D48" s="140"/>
      <c r="E48" s="192"/>
      <c r="F48" s="43"/>
      <c r="G48" s="98"/>
      <c r="H48" s="98"/>
      <c r="I48" s="98"/>
      <c r="J48" s="98"/>
      <c r="K48" s="159"/>
      <c r="L48" s="98"/>
      <c r="M48" s="14"/>
    </row>
    <row r="49" spans="1:13" x14ac:dyDescent="0.25">
      <c r="A49" s="312" t="s">
        <v>295</v>
      </c>
      <c r="B49" s="312"/>
      <c r="C49" s="312"/>
      <c r="D49" s="312"/>
      <c r="E49" s="195"/>
      <c r="F49" s="196"/>
      <c r="G49" s="98"/>
      <c r="H49" s="98"/>
      <c r="I49" s="98"/>
      <c r="J49" s="98"/>
      <c r="K49" s="159"/>
      <c r="L49" s="98"/>
      <c r="M49" s="14"/>
    </row>
    <row r="50" spans="1:13" x14ac:dyDescent="0.25">
      <c r="A50" s="197" t="s">
        <v>4</v>
      </c>
      <c r="B50" s="197" t="s">
        <v>296</v>
      </c>
      <c r="C50" s="197" t="s">
        <v>297</v>
      </c>
      <c r="D50" s="197" t="s">
        <v>298</v>
      </c>
      <c r="E50" s="198"/>
      <c r="F50" s="196"/>
      <c r="G50" s="98"/>
      <c r="H50" s="98"/>
      <c r="I50" s="98"/>
      <c r="J50" s="98"/>
      <c r="K50" s="159"/>
      <c r="L50" s="98"/>
      <c r="M50" s="14"/>
    </row>
    <row r="51" spans="1:13" x14ac:dyDescent="0.25">
      <c r="A51" s="127">
        <v>45141</v>
      </c>
      <c r="B51" s="199" t="s">
        <v>299</v>
      </c>
      <c r="C51" s="92">
        <v>1944</v>
      </c>
      <c r="D51" s="200">
        <v>15000</v>
      </c>
      <c r="E51" s="195"/>
      <c r="F51" s="196"/>
      <c r="G51" s="98"/>
      <c r="H51" s="98"/>
      <c r="I51" s="98"/>
      <c r="J51" s="98"/>
      <c r="K51" s="159"/>
      <c r="L51" s="98"/>
      <c r="M51" s="14"/>
    </row>
    <row r="52" spans="1:13" x14ac:dyDescent="0.25">
      <c r="A52" s="127">
        <v>44944</v>
      </c>
      <c r="B52" s="201" t="s">
        <v>300</v>
      </c>
      <c r="C52" s="92">
        <v>2192</v>
      </c>
      <c r="D52" s="202">
        <v>1950</v>
      </c>
      <c r="E52" s="195"/>
      <c r="F52" s="196"/>
      <c r="G52" s="98"/>
      <c r="H52" s="98"/>
      <c r="I52" s="98"/>
      <c r="J52" s="98"/>
      <c r="K52" s="159"/>
      <c r="L52" s="98"/>
      <c r="M52" s="14"/>
    </row>
    <row r="53" spans="1:13" x14ac:dyDescent="0.25">
      <c r="A53" s="127">
        <v>45008</v>
      </c>
      <c r="B53" s="201" t="s">
        <v>301</v>
      </c>
      <c r="C53" s="92">
        <v>2285</v>
      </c>
      <c r="D53" s="202">
        <v>3650</v>
      </c>
      <c r="E53" s="195"/>
      <c r="F53" s="196"/>
      <c r="G53" s="98"/>
      <c r="H53" s="98"/>
      <c r="I53" s="98"/>
      <c r="J53" s="98"/>
      <c r="K53" s="159"/>
      <c r="L53" s="98"/>
      <c r="M53" s="14"/>
    </row>
    <row r="54" spans="1:13" x14ac:dyDescent="0.25">
      <c r="A54" s="127">
        <v>45019</v>
      </c>
      <c r="B54" s="201" t="s">
        <v>302</v>
      </c>
      <c r="C54" s="92">
        <v>2298</v>
      </c>
      <c r="D54" s="202">
        <v>800</v>
      </c>
      <c r="E54" s="195"/>
      <c r="F54" s="196"/>
      <c r="G54" s="98"/>
      <c r="H54" s="98"/>
      <c r="I54" s="98"/>
      <c r="J54" s="98"/>
      <c r="K54" s="159"/>
      <c r="L54" s="98"/>
      <c r="M54" s="14"/>
    </row>
    <row r="55" spans="1:13" x14ac:dyDescent="0.25">
      <c r="A55" s="127">
        <v>45056</v>
      </c>
      <c r="B55" s="201" t="s">
        <v>303</v>
      </c>
      <c r="C55" s="92">
        <v>2369</v>
      </c>
      <c r="D55" s="202">
        <v>1900</v>
      </c>
      <c r="E55" s="195"/>
      <c r="F55" s="196"/>
      <c r="G55" s="98"/>
      <c r="H55" s="98"/>
      <c r="I55" s="98"/>
      <c r="J55" s="98"/>
      <c r="K55" s="159"/>
      <c r="L55" s="98"/>
      <c r="M55" s="14"/>
    </row>
    <row r="56" spans="1:13" x14ac:dyDescent="0.25">
      <c r="A56" s="127">
        <v>45069</v>
      </c>
      <c r="B56" s="201" t="s">
        <v>304</v>
      </c>
      <c r="C56" s="92">
        <v>2410</v>
      </c>
      <c r="D56" s="202">
        <v>1500</v>
      </c>
      <c r="E56" s="195"/>
      <c r="F56" s="196"/>
      <c r="G56" s="98"/>
      <c r="H56" s="98"/>
      <c r="I56" s="98"/>
      <c r="J56" s="98"/>
      <c r="K56" s="159"/>
      <c r="L56" s="98"/>
      <c r="M56" s="14"/>
    </row>
    <row r="57" spans="1:13" x14ac:dyDescent="0.25">
      <c r="A57" s="127">
        <v>45089</v>
      </c>
      <c r="B57" s="201" t="s">
        <v>305</v>
      </c>
      <c r="C57" s="92">
        <v>2437</v>
      </c>
      <c r="D57" s="202">
        <v>8100</v>
      </c>
      <c r="E57" s="195"/>
      <c r="F57" s="196"/>
      <c r="G57" s="98"/>
      <c r="H57" s="98"/>
      <c r="I57" s="98"/>
      <c r="J57" s="98"/>
      <c r="K57" s="159"/>
      <c r="L57" s="98"/>
      <c r="M57" s="14"/>
    </row>
    <row r="58" spans="1:13" x14ac:dyDescent="0.25">
      <c r="A58" s="127">
        <v>45089</v>
      </c>
      <c r="B58" s="201" t="s">
        <v>306</v>
      </c>
      <c r="C58" s="92">
        <v>2438</v>
      </c>
      <c r="D58" s="202">
        <v>5300</v>
      </c>
      <c r="E58" s="195"/>
      <c r="F58" s="196"/>
      <c r="G58" s="98"/>
      <c r="H58" s="98"/>
      <c r="I58" s="98"/>
      <c r="J58" s="98"/>
      <c r="K58" s="159"/>
      <c r="L58" s="98"/>
      <c r="M58" s="14"/>
    </row>
    <row r="59" spans="1:13" x14ac:dyDescent="0.25">
      <c r="A59" s="127">
        <v>45089</v>
      </c>
      <c r="B59" s="201" t="s">
        <v>307</v>
      </c>
      <c r="C59" s="92">
        <v>2439</v>
      </c>
      <c r="D59" s="202">
        <v>5300</v>
      </c>
      <c r="E59" s="195"/>
      <c r="F59" s="196"/>
      <c r="G59" s="98"/>
      <c r="H59" s="98"/>
      <c r="I59" s="98"/>
      <c r="J59" s="98"/>
      <c r="K59" s="159"/>
      <c r="L59" s="98"/>
      <c r="M59" s="203">
        <f>SUM(M8:M58)</f>
        <v>2228.9</v>
      </c>
    </row>
    <row r="60" spans="1:13" x14ac:dyDescent="0.25">
      <c r="A60" s="127">
        <v>45089</v>
      </c>
      <c r="B60" s="201" t="s">
        <v>308</v>
      </c>
      <c r="C60" s="92">
        <v>2440</v>
      </c>
      <c r="D60" s="202">
        <v>5300</v>
      </c>
      <c r="E60" s="195"/>
      <c r="F60" s="196"/>
      <c r="G60" s="98"/>
      <c r="H60" s="98"/>
      <c r="I60" s="98"/>
      <c r="J60" s="98"/>
      <c r="K60" s="159"/>
      <c r="L60" s="98"/>
      <c r="M60" s="203"/>
    </row>
    <row r="61" spans="1:13" ht="17.25" x14ac:dyDescent="0.4">
      <c r="A61" s="127">
        <v>45089</v>
      </c>
      <c r="B61" s="201" t="s">
        <v>304</v>
      </c>
      <c r="C61" s="92">
        <v>2441</v>
      </c>
      <c r="D61" s="202">
        <v>5300</v>
      </c>
      <c r="E61" s="195"/>
      <c r="F61" s="196"/>
      <c r="G61" s="98"/>
      <c r="H61" s="98"/>
      <c r="I61" s="98"/>
      <c r="J61" s="98"/>
      <c r="K61" s="159"/>
      <c r="L61" s="98"/>
      <c r="M61" s="204"/>
    </row>
    <row r="62" spans="1:13" x14ac:dyDescent="0.25">
      <c r="A62" s="127">
        <v>45089</v>
      </c>
      <c r="B62" s="201" t="s">
        <v>309</v>
      </c>
      <c r="C62" s="92">
        <v>2442</v>
      </c>
      <c r="D62" s="202">
        <v>5300</v>
      </c>
      <c r="E62" s="195"/>
      <c r="F62" s="196"/>
      <c r="G62" s="98"/>
      <c r="H62" s="98"/>
      <c r="I62" s="98"/>
      <c r="J62" s="98"/>
      <c r="K62" s="159"/>
      <c r="L62" s="98"/>
      <c r="M62" s="14"/>
    </row>
    <row r="63" spans="1:13" x14ac:dyDescent="0.25">
      <c r="A63" s="127">
        <v>45089</v>
      </c>
      <c r="B63" s="201" t="s">
        <v>310</v>
      </c>
      <c r="C63" s="92">
        <v>2443</v>
      </c>
      <c r="D63" s="202">
        <v>5000</v>
      </c>
      <c r="E63" s="195"/>
      <c r="F63" s="196"/>
      <c r="G63" s="98"/>
      <c r="H63" s="98"/>
      <c r="I63" s="98"/>
      <c r="J63" s="98"/>
      <c r="K63" s="159"/>
      <c r="L63" s="98"/>
      <c r="M63" s="14"/>
    </row>
    <row r="64" spans="1:13" x14ac:dyDescent="0.25">
      <c r="A64" s="127">
        <v>45089</v>
      </c>
      <c r="B64" s="201" t="s">
        <v>311</v>
      </c>
      <c r="C64" s="92">
        <v>2444</v>
      </c>
      <c r="D64" s="202">
        <v>5000</v>
      </c>
      <c r="E64" s="195"/>
      <c r="F64" s="196"/>
      <c r="K64" s="159"/>
      <c r="L64" s="98"/>
      <c r="M64" s="14"/>
    </row>
    <row r="65" spans="1:13" x14ac:dyDescent="0.25">
      <c r="A65" s="127">
        <v>45093</v>
      </c>
      <c r="B65" s="201" t="s">
        <v>312</v>
      </c>
      <c r="C65" s="92">
        <v>2452</v>
      </c>
      <c r="D65" s="202">
        <v>30000</v>
      </c>
      <c r="E65" s="195"/>
      <c r="F65" s="196"/>
      <c r="K65" s="159"/>
      <c r="L65" s="98"/>
      <c r="M65" s="14"/>
    </row>
    <row r="66" spans="1:13" ht="17.25" x14ac:dyDescent="0.4">
      <c r="A66" s="205">
        <v>45120</v>
      </c>
      <c r="B66" s="206" t="s">
        <v>263</v>
      </c>
      <c r="C66" s="207">
        <v>2479</v>
      </c>
      <c r="D66" s="60">
        <v>12617.65</v>
      </c>
      <c r="E66" s="250"/>
      <c r="F66" s="251"/>
      <c r="G66" s="208"/>
      <c r="H66" s="98"/>
      <c r="I66" s="98"/>
      <c r="J66" s="98"/>
      <c r="K66" s="157"/>
      <c r="L66" s="98"/>
      <c r="M66" s="204"/>
    </row>
    <row r="67" spans="1:13" x14ac:dyDescent="0.25">
      <c r="A67" s="205">
        <v>45120</v>
      </c>
      <c r="B67" s="206" t="s">
        <v>313</v>
      </c>
      <c r="C67" s="207">
        <v>2480</v>
      </c>
      <c r="D67" s="60">
        <v>18030.71</v>
      </c>
      <c r="E67" s="250"/>
      <c r="F67" s="251"/>
      <c r="G67" s="98"/>
      <c r="H67" s="98"/>
      <c r="I67" s="98"/>
      <c r="L67" s="98"/>
    </row>
    <row r="68" spans="1:13" x14ac:dyDescent="0.25">
      <c r="A68" s="205">
        <v>45127</v>
      </c>
      <c r="B68" s="206" t="s">
        <v>314</v>
      </c>
      <c r="C68" s="207">
        <v>2497</v>
      </c>
      <c r="D68" s="160">
        <v>2150</v>
      </c>
      <c r="E68" s="250"/>
      <c r="F68" s="252"/>
      <c r="G68" s="98"/>
      <c r="H68" s="98"/>
      <c r="I68" s="98"/>
      <c r="L68" s="98"/>
    </row>
    <row r="69" spans="1:13" ht="15.75" x14ac:dyDescent="0.25">
      <c r="A69" s="70"/>
      <c r="B69" s="209" t="s">
        <v>291</v>
      </c>
      <c r="C69" s="27"/>
      <c r="D69" s="210">
        <f>SUM(D51:D68)</f>
        <v>132198.35999999999</v>
      </c>
      <c r="E69" s="192"/>
      <c r="F69" s="43"/>
      <c r="G69" s="98"/>
      <c r="H69" s="98"/>
      <c r="I69" s="98"/>
      <c r="L69" s="98"/>
    </row>
    <row r="70" spans="1:13" ht="15.75" x14ac:dyDescent="0.25">
      <c r="A70" s="70"/>
      <c r="B70" s="211"/>
      <c r="C70" s="70"/>
      <c r="D70" s="212"/>
      <c r="E70" s="192"/>
      <c r="F70" s="43"/>
      <c r="G70" s="98"/>
      <c r="H70" s="98"/>
      <c r="I70" s="98"/>
      <c r="L70" s="98"/>
    </row>
    <row r="71" spans="1:13" ht="15.75" x14ac:dyDescent="0.25">
      <c r="A71" s="70"/>
      <c r="B71" s="211"/>
      <c r="C71" s="70"/>
      <c r="D71" s="212"/>
      <c r="E71" s="192"/>
      <c r="F71" s="43"/>
      <c r="G71" s="98"/>
      <c r="H71" s="98"/>
      <c r="I71" s="98"/>
      <c r="L71" s="98"/>
    </row>
    <row r="72" spans="1:13" ht="15.75" x14ac:dyDescent="0.25">
      <c r="A72" s="70"/>
      <c r="B72" s="211"/>
      <c r="C72" s="70"/>
      <c r="D72" s="212"/>
      <c r="E72" s="192"/>
      <c r="F72" s="43"/>
      <c r="G72" s="98"/>
      <c r="H72" s="98"/>
      <c r="I72" s="98"/>
      <c r="L72" s="98"/>
    </row>
    <row r="73" spans="1:13" x14ac:dyDescent="0.25">
      <c r="B73" s="91" t="s">
        <v>315</v>
      </c>
      <c r="C73" s="213"/>
      <c r="D73" s="91" t="s">
        <v>316</v>
      </c>
      <c r="E73" s="192"/>
      <c r="F73" s="43"/>
      <c r="G73" s="98"/>
      <c r="H73" s="98"/>
      <c r="I73" s="98"/>
      <c r="L73" s="98"/>
    </row>
    <row r="74" spans="1:13" x14ac:dyDescent="0.25">
      <c r="B74" s="91" t="s">
        <v>317</v>
      </c>
      <c r="C74" s="213"/>
      <c r="D74" s="91" t="s">
        <v>318</v>
      </c>
      <c r="E74" s="192"/>
      <c r="F74" s="43"/>
      <c r="G74" s="98"/>
      <c r="H74" s="98"/>
      <c r="I74" s="98"/>
      <c r="L74" s="98"/>
    </row>
    <row r="75" spans="1:13" x14ac:dyDescent="0.25">
      <c r="B75" s="139" t="s">
        <v>319</v>
      </c>
      <c r="C75" s="139"/>
      <c r="D75" s="139" t="s">
        <v>320</v>
      </c>
      <c r="E75" s="192"/>
      <c r="F75" s="43"/>
      <c r="G75" s="98"/>
      <c r="H75" s="98"/>
      <c r="I75" s="98"/>
      <c r="L75" s="98"/>
    </row>
    <row r="76" spans="1:13" x14ac:dyDescent="0.25">
      <c r="A76" s="89"/>
      <c r="B76" s="214"/>
      <c r="C76" s="89"/>
      <c r="D76" s="215"/>
      <c r="E76" s="192"/>
      <c r="F76" s="43"/>
      <c r="G76" s="98"/>
      <c r="H76" s="98"/>
      <c r="I76" s="98"/>
      <c r="L76" s="98"/>
    </row>
    <row r="77" spans="1:13" x14ac:dyDescent="0.25">
      <c r="A77" s="89"/>
      <c r="B77" s="214"/>
      <c r="C77" s="89"/>
      <c r="D77" s="215"/>
      <c r="E77" s="192"/>
      <c r="F77" s="43"/>
      <c r="G77" s="98"/>
      <c r="H77" s="98"/>
      <c r="I77" s="98"/>
      <c r="L77" s="98"/>
    </row>
    <row r="78" spans="1:13" x14ac:dyDescent="0.25">
      <c r="A78" s="89"/>
      <c r="B78" s="216"/>
      <c r="C78" s="89"/>
      <c r="D78" s="215"/>
      <c r="E78" s="192"/>
      <c r="F78" s="43"/>
      <c r="G78" s="98"/>
      <c r="H78" s="98"/>
      <c r="I78" s="98"/>
      <c r="L78" s="98"/>
    </row>
    <row r="79" spans="1:13" x14ac:dyDescent="0.25">
      <c r="A79" s="89"/>
      <c r="B79" s="216"/>
      <c r="C79" s="89"/>
      <c r="D79" s="215"/>
      <c r="E79" s="192"/>
      <c r="F79" s="43"/>
      <c r="G79" s="98"/>
      <c r="H79" s="98"/>
      <c r="I79" s="98"/>
      <c r="L79" s="98"/>
    </row>
    <row r="80" spans="1:13" x14ac:dyDescent="0.25">
      <c r="A80" s="89"/>
      <c r="B80" s="217"/>
      <c r="C80" s="139"/>
      <c r="D80" s="139"/>
      <c r="E80" s="192"/>
      <c r="F80" s="43"/>
      <c r="G80" s="98"/>
      <c r="H80" s="98"/>
      <c r="I80" s="98"/>
      <c r="L80" s="98"/>
    </row>
    <row r="81" spans="1:12" x14ac:dyDescent="0.25">
      <c r="A81" s="89"/>
      <c r="B81" s="216"/>
      <c r="C81" s="89"/>
      <c r="D81" s="215"/>
      <c r="E81" s="192"/>
      <c r="F81" s="43"/>
      <c r="G81" s="98"/>
      <c r="H81" s="98"/>
      <c r="I81" s="98"/>
      <c r="L81" s="98"/>
    </row>
    <row r="82" spans="1:12" x14ac:dyDescent="0.25">
      <c r="A82" s="89"/>
      <c r="B82" s="214"/>
      <c r="C82" s="89"/>
      <c r="D82" s="215"/>
      <c r="E82" s="192"/>
      <c r="F82" s="43"/>
      <c r="G82" s="98"/>
      <c r="H82" s="98"/>
      <c r="I82" s="98"/>
      <c r="L82" s="98"/>
    </row>
    <row r="83" spans="1:12" x14ac:dyDescent="0.25">
      <c r="A83" s="89"/>
      <c r="B83" s="214"/>
      <c r="C83" s="89"/>
      <c r="D83" s="215"/>
      <c r="E83" s="192"/>
      <c r="F83" s="43"/>
      <c r="G83" s="218"/>
      <c r="H83" s="98"/>
      <c r="I83" s="98"/>
      <c r="L83" s="98"/>
    </row>
    <row r="84" spans="1:12" x14ac:dyDescent="0.25">
      <c r="A84" s="89"/>
      <c r="B84" s="214"/>
      <c r="C84" s="89"/>
      <c r="D84" s="215"/>
      <c r="E84" s="192"/>
      <c r="F84" s="43"/>
      <c r="G84" s="98"/>
      <c r="H84" s="98"/>
      <c r="I84" s="98"/>
      <c r="L84" s="98"/>
    </row>
    <row r="85" spans="1:12" x14ac:dyDescent="0.25">
      <c r="A85" s="89"/>
      <c r="B85" s="214"/>
      <c r="C85" s="89"/>
      <c r="D85" s="215"/>
      <c r="E85" s="13"/>
      <c r="F85" s="219"/>
      <c r="G85" s="98"/>
      <c r="H85" s="98"/>
      <c r="I85" s="98"/>
      <c r="L85" s="98"/>
    </row>
    <row r="86" spans="1:12" x14ac:dyDescent="0.25">
      <c r="A86" s="89"/>
      <c r="B86" s="214"/>
      <c r="C86" s="89"/>
      <c r="D86" s="215"/>
      <c r="E86" s="138"/>
      <c r="F86" s="219"/>
      <c r="G86" s="98"/>
      <c r="H86" s="98"/>
      <c r="I86" s="98"/>
      <c r="L86" s="98"/>
    </row>
    <row r="87" spans="1:12" x14ac:dyDescent="0.25">
      <c r="A87" s="89"/>
      <c r="B87" s="214"/>
      <c r="C87" s="89"/>
      <c r="D87" s="215"/>
      <c r="E87" s="13"/>
      <c r="F87" s="219"/>
      <c r="G87" s="98"/>
      <c r="H87" s="98"/>
      <c r="I87" s="98"/>
      <c r="L87" s="98"/>
    </row>
    <row r="88" spans="1:12" x14ac:dyDescent="0.25">
      <c r="A88" s="89"/>
      <c r="B88" s="214"/>
      <c r="C88" s="89"/>
      <c r="D88" s="215"/>
      <c r="E88" s="13"/>
      <c r="F88" s="219"/>
      <c r="G88" s="98"/>
      <c r="H88" s="98"/>
      <c r="I88" s="98"/>
      <c r="L88" s="98"/>
    </row>
    <row r="89" spans="1:12" x14ac:dyDescent="0.25">
      <c r="A89" s="89"/>
      <c r="B89" s="214"/>
      <c r="C89" s="89"/>
      <c r="D89" s="215"/>
      <c r="E89" s="13"/>
      <c r="F89" s="219"/>
      <c r="G89" s="98"/>
      <c r="H89" s="98"/>
      <c r="I89" s="98"/>
      <c r="L89" s="98"/>
    </row>
    <row r="90" spans="1:12" x14ac:dyDescent="0.25">
      <c r="A90" s="89"/>
      <c r="B90" s="216"/>
      <c r="C90" s="89"/>
      <c r="D90" s="215"/>
      <c r="E90" s="13"/>
      <c r="F90" s="219"/>
      <c r="G90" s="98"/>
      <c r="H90" s="98"/>
      <c r="I90" s="98"/>
      <c r="L90" s="98"/>
    </row>
    <row r="91" spans="1:12" x14ac:dyDescent="0.25">
      <c r="A91" s="89"/>
      <c r="B91" s="216"/>
      <c r="C91" s="89"/>
      <c r="D91" s="215"/>
      <c r="E91" s="13"/>
      <c r="F91" s="219"/>
      <c r="G91" s="98"/>
      <c r="H91" s="98"/>
      <c r="I91" s="98"/>
      <c r="L91" s="98"/>
    </row>
    <row r="92" spans="1:12" x14ac:dyDescent="0.25">
      <c r="A92" s="89"/>
      <c r="B92" s="216"/>
      <c r="C92" s="89"/>
      <c r="D92" s="215"/>
      <c r="E92" s="13"/>
      <c r="F92" s="219"/>
      <c r="G92" s="98"/>
      <c r="H92" s="98"/>
      <c r="I92" s="98"/>
      <c r="L92" s="98"/>
    </row>
    <row r="93" spans="1:12" x14ac:dyDescent="0.25">
      <c r="A93" s="89"/>
      <c r="B93" s="216"/>
      <c r="C93" s="89"/>
      <c r="D93" s="215"/>
      <c r="E93" s="13"/>
      <c r="F93" s="219"/>
      <c r="G93" s="98"/>
      <c r="H93" s="98"/>
      <c r="I93" s="98"/>
      <c r="L93" s="98"/>
    </row>
    <row r="94" spans="1:12" x14ac:dyDescent="0.25">
      <c r="A94" s="89"/>
      <c r="B94" s="216"/>
      <c r="C94" s="89"/>
      <c r="D94" s="215"/>
      <c r="E94" s="13"/>
      <c r="F94" s="219"/>
      <c r="G94" s="98"/>
      <c r="H94" s="98"/>
      <c r="I94" s="98"/>
      <c r="L94" s="98"/>
    </row>
    <row r="95" spans="1:12" x14ac:dyDescent="0.25">
      <c r="A95" s="89"/>
      <c r="B95" s="216"/>
      <c r="C95" s="89"/>
      <c r="D95" s="215"/>
      <c r="E95" s="138"/>
      <c r="F95" s="138"/>
      <c r="G95" s="98"/>
      <c r="H95" s="98"/>
      <c r="I95" s="98"/>
      <c r="L95" s="98"/>
    </row>
    <row r="96" spans="1:12" x14ac:dyDescent="0.25">
      <c r="A96" s="89"/>
      <c r="B96" s="216"/>
      <c r="C96" s="89"/>
      <c r="D96" s="215"/>
      <c r="E96" s="138"/>
      <c r="F96" s="138"/>
      <c r="G96" s="98"/>
      <c r="H96" s="98"/>
      <c r="I96" s="98"/>
      <c r="L96" s="98"/>
    </row>
    <row r="97" spans="1:12" x14ac:dyDescent="0.25">
      <c r="A97" s="89"/>
      <c r="B97" s="216"/>
      <c r="C97" s="89"/>
      <c r="D97" s="215"/>
      <c r="E97" s="138"/>
      <c r="F97" s="138"/>
      <c r="G97" s="98"/>
      <c r="H97" s="98"/>
      <c r="I97" s="98"/>
      <c r="L97" s="98"/>
    </row>
    <row r="98" spans="1:12" x14ac:dyDescent="0.25">
      <c r="A98" s="89"/>
      <c r="B98" s="216"/>
      <c r="C98" s="89"/>
      <c r="D98" s="215"/>
      <c r="E98" s="138"/>
      <c r="F98" s="138"/>
      <c r="G98" s="98"/>
      <c r="H98" s="98"/>
      <c r="I98" s="98"/>
      <c r="L98" s="98"/>
    </row>
    <row r="99" spans="1:12" x14ac:dyDescent="0.25">
      <c r="A99" s="89"/>
      <c r="B99" s="216"/>
      <c r="C99" s="89"/>
      <c r="D99" s="215"/>
      <c r="E99" s="138"/>
      <c r="F99" s="138"/>
      <c r="G99" s="98"/>
      <c r="H99" s="98"/>
      <c r="I99" s="98"/>
      <c r="L99" s="98"/>
    </row>
    <row r="100" spans="1:12" x14ac:dyDescent="0.25">
      <c r="A100" s="89"/>
      <c r="B100" s="216"/>
      <c r="C100" s="89"/>
      <c r="D100" s="215"/>
      <c r="E100" s="140"/>
      <c r="F100" s="138"/>
      <c r="G100" s="98"/>
      <c r="H100" s="98"/>
      <c r="I100" s="98"/>
      <c r="L100" s="98"/>
    </row>
    <row r="101" spans="1:12" ht="15.75" x14ac:dyDescent="0.25">
      <c r="A101" s="89"/>
      <c r="B101" s="216"/>
      <c r="C101" s="89"/>
      <c r="D101" s="215"/>
      <c r="E101" s="220" t="s">
        <v>298</v>
      </c>
      <c r="F101" s="27"/>
      <c r="G101" s="98"/>
      <c r="H101" s="98"/>
      <c r="I101" s="98"/>
      <c r="L101" s="98"/>
    </row>
    <row r="102" spans="1:12" ht="15.75" x14ac:dyDescent="0.25">
      <c r="A102" s="89"/>
      <c r="B102" s="216"/>
      <c r="C102" s="89"/>
      <c r="D102" s="215"/>
      <c r="E102" s="221">
        <v>15000</v>
      </c>
      <c r="F102" s="222"/>
      <c r="G102" s="98"/>
      <c r="H102" s="98"/>
      <c r="I102" s="98"/>
      <c r="L102" s="98"/>
    </row>
    <row r="103" spans="1:12" ht="15.75" x14ac:dyDescent="0.25">
      <c r="A103" s="89"/>
      <c r="B103" s="216"/>
      <c r="C103" s="89"/>
      <c r="D103" s="215"/>
      <c r="E103" s="221">
        <v>1100</v>
      </c>
      <c r="F103" s="222"/>
      <c r="G103" s="151"/>
      <c r="H103" s="98"/>
      <c r="I103" s="98"/>
      <c r="L103" s="98"/>
    </row>
    <row r="104" spans="1:12" ht="15.75" x14ac:dyDescent="0.25">
      <c r="A104" s="89"/>
      <c r="B104" s="216"/>
      <c r="C104" s="89"/>
      <c r="D104" s="215"/>
      <c r="E104" s="221">
        <v>1900</v>
      </c>
      <c r="F104" s="222"/>
      <c r="G104" s="98"/>
      <c r="H104" s="98"/>
      <c r="I104" s="98"/>
      <c r="L104" s="172"/>
    </row>
    <row r="105" spans="1:12" ht="15.75" x14ac:dyDescent="0.25">
      <c r="A105" s="89"/>
      <c r="B105" s="216"/>
      <c r="C105" s="89"/>
      <c r="D105" s="215"/>
      <c r="E105" s="221">
        <v>12063.72</v>
      </c>
      <c r="F105" s="222"/>
      <c r="G105" s="98"/>
      <c r="H105" s="98"/>
      <c r="I105" s="98"/>
      <c r="L105" s="172"/>
    </row>
    <row r="106" spans="1:12" ht="15.75" x14ac:dyDescent="0.25">
      <c r="A106" s="89"/>
      <c r="B106" s="216"/>
      <c r="C106" s="89"/>
      <c r="D106" s="215"/>
      <c r="E106" s="221">
        <v>5400</v>
      </c>
      <c r="F106" s="222"/>
      <c r="G106" s="98"/>
      <c r="H106" s="98"/>
      <c r="I106" s="98"/>
      <c r="L106" s="172"/>
    </row>
    <row r="107" spans="1:12" ht="15.75" x14ac:dyDescent="0.25">
      <c r="A107" s="89"/>
      <c r="B107" s="216"/>
      <c r="C107" s="89"/>
      <c r="D107" s="215"/>
      <c r="E107" s="221">
        <v>12177.9</v>
      </c>
      <c r="F107" s="222"/>
      <c r="G107" s="98"/>
      <c r="H107" s="98"/>
      <c r="I107" s="98"/>
      <c r="L107" s="172"/>
    </row>
    <row r="108" spans="1:12" ht="15.75" x14ac:dyDescent="0.25">
      <c r="A108" s="89"/>
      <c r="B108" s="216"/>
      <c r="C108" s="89"/>
      <c r="D108" s="215"/>
      <c r="E108" s="221">
        <v>12016</v>
      </c>
      <c r="F108" s="222"/>
      <c r="G108" s="98"/>
      <c r="H108" s="98"/>
      <c r="I108" s="98"/>
      <c r="L108" s="172"/>
    </row>
    <row r="109" spans="1:12" ht="15.75" x14ac:dyDescent="0.25">
      <c r="A109" s="89"/>
      <c r="B109" s="216"/>
      <c r="C109" s="89"/>
      <c r="D109" s="215"/>
      <c r="E109" s="221">
        <v>1950</v>
      </c>
      <c r="F109" s="222"/>
      <c r="G109" s="98"/>
      <c r="H109" s="98"/>
      <c r="I109" s="98"/>
      <c r="L109" s="172"/>
    </row>
    <row r="110" spans="1:12" ht="15.75" x14ac:dyDescent="0.25">
      <c r="A110" s="89"/>
      <c r="B110" s="216"/>
      <c r="C110" s="89"/>
      <c r="D110" s="215"/>
      <c r="E110" s="221">
        <v>1500</v>
      </c>
      <c r="F110" s="222"/>
      <c r="G110" s="98"/>
      <c r="H110" s="98"/>
      <c r="I110" s="98"/>
      <c r="L110" s="172"/>
    </row>
    <row r="111" spans="1:12" ht="15.75" x14ac:dyDescent="0.25">
      <c r="A111" s="89"/>
      <c r="B111" s="216"/>
      <c r="C111" s="91"/>
      <c r="D111" s="215"/>
      <c r="E111" s="221">
        <v>1500</v>
      </c>
      <c r="F111" s="222"/>
      <c r="G111" s="98"/>
      <c r="H111" s="98"/>
      <c r="I111" s="98"/>
      <c r="L111" s="172"/>
    </row>
    <row r="112" spans="1:12" ht="15.75" x14ac:dyDescent="0.25">
      <c r="A112" s="70"/>
      <c r="B112" s="70"/>
      <c r="C112" s="70"/>
      <c r="D112" s="70"/>
      <c r="E112" s="221">
        <v>1350</v>
      </c>
      <c r="F112" s="222"/>
      <c r="G112" s="98"/>
      <c r="H112" s="98"/>
      <c r="I112" s="98"/>
      <c r="L112" s="172"/>
    </row>
    <row r="113" spans="1:12" ht="15.75" x14ac:dyDescent="0.25">
      <c r="A113" s="70"/>
      <c r="B113" s="211"/>
      <c r="C113" s="70"/>
      <c r="D113" s="223"/>
      <c r="E113" s="221">
        <v>12138</v>
      </c>
      <c r="F113" s="222"/>
      <c r="G113" s="98"/>
      <c r="H113" s="98"/>
      <c r="I113" s="98"/>
      <c r="L113" s="172"/>
    </row>
    <row r="114" spans="1:12" ht="15.75" x14ac:dyDescent="0.25">
      <c r="A114" s="70"/>
      <c r="B114" s="211"/>
      <c r="C114" s="70"/>
      <c r="D114" s="223"/>
      <c r="E114" s="221">
        <v>2350</v>
      </c>
      <c r="F114" s="222"/>
      <c r="G114" s="98"/>
      <c r="H114" s="98"/>
      <c r="I114" s="98"/>
      <c r="L114" s="172"/>
    </row>
    <row r="115" spans="1:12" ht="15.75" x14ac:dyDescent="0.25">
      <c r="A115" s="70"/>
      <c r="B115" s="211"/>
      <c r="C115" s="70"/>
      <c r="D115" s="223"/>
      <c r="E115" s="221">
        <v>1550</v>
      </c>
      <c r="F115" s="222"/>
      <c r="G115" s="98"/>
      <c r="H115" s="98"/>
      <c r="I115" s="98"/>
      <c r="L115" s="172"/>
    </row>
    <row r="116" spans="1:12" ht="15.75" x14ac:dyDescent="0.25">
      <c r="A116" s="70"/>
      <c r="B116" s="211"/>
      <c r="C116" s="70"/>
      <c r="D116" s="223"/>
      <c r="E116" s="221">
        <v>1950</v>
      </c>
      <c r="F116" s="222"/>
      <c r="G116" s="98"/>
      <c r="H116" s="98"/>
      <c r="I116" s="98"/>
      <c r="L116" s="172"/>
    </row>
    <row r="117" spans="1:12" ht="15.75" x14ac:dyDescent="0.25">
      <c r="A117" s="70"/>
      <c r="B117" s="211"/>
      <c r="C117" s="70"/>
      <c r="D117" s="223"/>
      <c r="E117" s="221">
        <v>1750</v>
      </c>
      <c r="F117" s="222"/>
      <c r="G117" s="98"/>
      <c r="H117" s="98"/>
      <c r="I117" s="98"/>
      <c r="L117" s="172"/>
    </row>
    <row r="118" spans="1:12" ht="15.75" x14ac:dyDescent="0.25">
      <c r="A118" s="70"/>
      <c r="B118" s="211"/>
      <c r="C118" s="70"/>
      <c r="D118" s="223"/>
      <c r="E118" s="221">
        <v>1100</v>
      </c>
      <c r="F118" s="222"/>
      <c r="G118" s="98"/>
      <c r="H118" s="98"/>
      <c r="I118" s="98"/>
      <c r="L118" s="172"/>
    </row>
    <row r="119" spans="1:12" ht="15.75" x14ac:dyDescent="0.25">
      <c r="A119" s="70"/>
      <c r="B119" s="211"/>
      <c r="C119" s="70"/>
      <c r="D119" s="223"/>
      <c r="E119" s="221">
        <v>80700</v>
      </c>
      <c r="F119" s="222"/>
      <c r="G119" s="98"/>
      <c r="H119" s="98"/>
      <c r="I119" s="98"/>
      <c r="L119" s="172"/>
    </row>
    <row r="120" spans="1:12" ht="15.75" x14ac:dyDescent="0.25">
      <c r="A120" s="70"/>
      <c r="B120" s="211"/>
      <c r="C120" s="70"/>
      <c r="D120" s="223"/>
      <c r="E120" s="221">
        <v>16013</v>
      </c>
      <c r="F120" s="222"/>
      <c r="G120" s="98"/>
      <c r="H120" s="98"/>
      <c r="I120" s="98"/>
      <c r="L120" s="172"/>
    </row>
    <row r="121" spans="1:12" ht="18" x14ac:dyDescent="0.4">
      <c r="A121" s="70"/>
      <c r="B121" s="211"/>
      <c r="C121" s="70"/>
      <c r="D121" s="223"/>
      <c r="E121" s="224">
        <v>17341.04</v>
      </c>
      <c r="F121" s="222"/>
      <c r="G121" s="98"/>
      <c r="H121" s="98"/>
      <c r="I121" s="98"/>
      <c r="L121" s="172"/>
    </row>
    <row r="122" spans="1:12" ht="15.75" x14ac:dyDescent="0.25">
      <c r="A122" s="70"/>
      <c r="B122" s="211"/>
      <c r="C122" s="70"/>
      <c r="D122" s="223"/>
      <c r="E122" s="221">
        <f>SUM(E102:E121)</f>
        <v>200849.66</v>
      </c>
      <c r="F122" s="222"/>
      <c r="G122" s="98"/>
      <c r="H122" s="98"/>
      <c r="I122" s="98"/>
      <c r="L122" s="172"/>
    </row>
    <row r="123" spans="1:12" ht="15.75" x14ac:dyDescent="0.25">
      <c r="A123" s="70"/>
      <c r="B123" s="211"/>
      <c r="C123" s="70"/>
      <c r="D123" s="223"/>
      <c r="E123" s="221"/>
      <c r="F123" s="222"/>
      <c r="G123" s="98"/>
      <c r="H123" s="98"/>
      <c r="I123" s="98"/>
      <c r="L123" s="172"/>
    </row>
    <row r="124" spans="1:12" ht="15.75" x14ac:dyDescent="0.25">
      <c r="A124" s="70"/>
      <c r="B124" s="211"/>
      <c r="C124" s="70"/>
      <c r="D124" s="223"/>
      <c r="E124" s="225"/>
      <c r="F124" s="222"/>
      <c r="G124" s="98"/>
      <c r="H124" s="98"/>
      <c r="I124" s="98"/>
      <c r="L124" s="172"/>
    </row>
    <row r="125" spans="1:12" ht="15.75" x14ac:dyDescent="0.25">
      <c r="A125" s="70"/>
      <c r="B125" s="211"/>
      <c r="C125" s="70"/>
      <c r="D125" s="223"/>
      <c r="E125" s="225"/>
      <c r="F125" s="222"/>
      <c r="G125" s="98"/>
      <c r="H125" s="98"/>
      <c r="I125" s="98"/>
      <c r="L125" s="172"/>
    </row>
    <row r="126" spans="1:12" ht="15.75" x14ac:dyDescent="0.25">
      <c r="A126" s="70"/>
      <c r="B126" s="70"/>
      <c r="C126" s="27"/>
      <c r="D126" s="70"/>
      <c r="E126" s="225"/>
      <c r="F126" s="222"/>
      <c r="G126" s="98"/>
      <c r="H126" s="98"/>
      <c r="I126" s="98"/>
      <c r="L126" s="172"/>
    </row>
    <row r="127" spans="1:12" ht="15.75" x14ac:dyDescent="0.25">
      <c r="A127" s="70"/>
      <c r="B127" s="70"/>
      <c r="C127" s="70"/>
      <c r="D127" s="70"/>
      <c r="E127" s="225"/>
      <c r="F127" s="222"/>
      <c r="G127" s="98"/>
      <c r="H127" s="98"/>
      <c r="I127" s="98"/>
      <c r="L127" s="172"/>
    </row>
    <row r="128" spans="1:12" ht="15.75" x14ac:dyDescent="0.25">
      <c r="A128" s="70"/>
      <c r="B128" s="70"/>
      <c r="C128" s="70"/>
      <c r="D128" s="70"/>
      <c r="E128" s="225"/>
      <c r="F128" s="222"/>
      <c r="G128" s="98"/>
      <c r="H128" s="98"/>
      <c r="I128" s="98"/>
      <c r="L128" s="98"/>
    </row>
    <row r="129" spans="1:12" ht="15.75" x14ac:dyDescent="0.25">
      <c r="A129" s="70"/>
      <c r="B129" s="70"/>
      <c r="C129" s="70"/>
      <c r="D129" s="70"/>
      <c r="E129" s="226"/>
      <c r="F129" s="196"/>
      <c r="G129" s="98"/>
      <c r="H129" s="98"/>
      <c r="I129" s="98"/>
      <c r="L129" s="98"/>
    </row>
    <row r="130" spans="1:12" ht="15.75" x14ac:dyDescent="0.25">
      <c r="A130" s="70"/>
      <c r="B130" s="70"/>
      <c r="C130" s="70"/>
      <c r="D130" s="70"/>
      <c r="E130" s="195"/>
      <c r="F130" s="196"/>
      <c r="G130" s="98"/>
      <c r="H130" s="98"/>
      <c r="I130" s="98"/>
      <c r="L130" s="98"/>
    </row>
    <row r="131" spans="1:12" ht="17.25" x14ac:dyDescent="0.35">
      <c r="A131" s="70"/>
      <c r="B131" s="70"/>
      <c r="C131" s="70"/>
      <c r="D131" s="70"/>
      <c r="E131" s="227"/>
      <c r="F131" s="196"/>
      <c r="G131" s="98"/>
      <c r="H131" s="98"/>
      <c r="I131" s="98"/>
      <c r="L131" s="98"/>
    </row>
    <row r="132" spans="1:12" ht="16.5" x14ac:dyDescent="0.35">
      <c r="E132" s="227"/>
      <c r="F132" s="196"/>
      <c r="G132" s="98"/>
      <c r="H132" s="98"/>
      <c r="I132" s="98"/>
      <c r="L132" s="98"/>
    </row>
    <row r="133" spans="1:12" x14ac:dyDescent="0.25">
      <c r="E133" s="139"/>
      <c r="F133" s="196"/>
      <c r="G133" s="98"/>
      <c r="H133" s="98"/>
      <c r="I133" s="98"/>
      <c r="L133" s="98"/>
    </row>
    <row r="134" spans="1:12" x14ac:dyDescent="0.25">
      <c r="E134" s="195"/>
      <c r="F134" s="196"/>
      <c r="G134" s="98"/>
      <c r="H134" s="98"/>
      <c r="I134" s="98"/>
      <c r="L134" s="98"/>
    </row>
    <row r="135" spans="1:12" x14ac:dyDescent="0.25">
      <c r="E135" s="195"/>
      <c r="F135" s="196"/>
      <c r="G135" s="98"/>
      <c r="H135" s="98"/>
      <c r="I135" s="98"/>
      <c r="L135" s="98"/>
    </row>
    <row r="136" spans="1:12" x14ac:dyDescent="0.25">
      <c r="E136" s="195"/>
      <c r="F136" s="196"/>
      <c r="G136" s="98"/>
      <c r="H136" s="98"/>
      <c r="I136" s="98"/>
      <c r="L136" s="98"/>
    </row>
    <row r="137" spans="1:12" x14ac:dyDescent="0.25">
      <c r="E137" s="195"/>
      <c r="F137" s="196"/>
      <c r="G137" s="98"/>
      <c r="H137" s="98"/>
      <c r="I137" s="98"/>
      <c r="L137" s="98"/>
    </row>
    <row r="138" spans="1:12" x14ac:dyDescent="0.25">
      <c r="E138" s="195"/>
      <c r="F138" s="196"/>
      <c r="G138" s="98"/>
      <c r="H138" s="98"/>
      <c r="I138" s="98"/>
      <c r="L138" s="98"/>
    </row>
    <row r="139" spans="1:12" x14ac:dyDescent="0.25">
      <c r="E139" s="195"/>
      <c r="F139" s="196"/>
      <c r="G139" s="98"/>
      <c r="H139" s="98"/>
      <c r="I139" s="98"/>
      <c r="L139" s="98"/>
    </row>
    <row r="140" spans="1:12" x14ac:dyDescent="0.25">
      <c r="E140" s="195"/>
      <c r="F140" s="196"/>
      <c r="G140" s="98"/>
      <c r="H140" s="98"/>
      <c r="I140" s="98"/>
      <c r="L140" s="98"/>
    </row>
    <row r="141" spans="1:12" x14ac:dyDescent="0.25">
      <c r="E141" s="195"/>
      <c r="F141" s="196"/>
      <c r="G141" s="98"/>
      <c r="H141" s="98"/>
      <c r="I141" s="98"/>
      <c r="L141" s="98"/>
    </row>
    <row r="142" spans="1:12" x14ac:dyDescent="0.25">
      <c r="E142" s="195"/>
      <c r="F142" s="196"/>
      <c r="G142" s="98"/>
      <c r="H142" s="98"/>
      <c r="I142" s="98"/>
      <c r="L142" s="98"/>
    </row>
    <row r="143" spans="1:12" x14ac:dyDescent="0.25">
      <c r="E143" s="195"/>
      <c r="F143" s="196"/>
      <c r="G143" s="98"/>
      <c r="H143" s="98"/>
      <c r="I143" s="98"/>
      <c r="L143" s="98"/>
    </row>
    <row r="144" spans="1:12" x14ac:dyDescent="0.25">
      <c r="E144" s="195"/>
      <c r="F144" s="196"/>
      <c r="G144" s="98"/>
      <c r="H144" s="98"/>
      <c r="I144" s="98"/>
      <c r="L144" s="98"/>
    </row>
    <row r="145" spans="5:12" x14ac:dyDescent="0.25">
      <c r="E145" s="195"/>
      <c r="F145" s="196"/>
      <c r="G145" s="98"/>
      <c r="H145" s="98"/>
      <c r="I145" s="98"/>
      <c r="L145" s="98"/>
    </row>
    <row r="146" spans="5:12" x14ac:dyDescent="0.25">
      <c r="E146" s="195"/>
      <c r="F146" s="196"/>
      <c r="G146" s="98"/>
      <c r="H146" s="98"/>
      <c r="I146" s="172"/>
      <c r="L146" s="228"/>
    </row>
    <row r="147" spans="5:12" x14ac:dyDescent="0.25">
      <c r="E147" s="195"/>
      <c r="F147" s="196"/>
      <c r="G147" s="98"/>
      <c r="H147" s="98"/>
      <c r="I147" s="98"/>
      <c r="L147" s="229"/>
    </row>
    <row r="148" spans="5:12" x14ac:dyDescent="0.25">
      <c r="E148" s="195"/>
      <c r="F148" s="230"/>
      <c r="G148" s="98"/>
      <c r="H148" s="98"/>
      <c r="I148" s="98"/>
      <c r="L148" s="229"/>
    </row>
    <row r="149" spans="5:12" x14ac:dyDescent="0.25">
      <c r="E149" s="195"/>
      <c r="F149" s="230"/>
      <c r="G149" s="98"/>
      <c r="H149" s="98"/>
      <c r="I149" s="98"/>
      <c r="L149" s="229"/>
    </row>
    <row r="150" spans="5:12" x14ac:dyDescent="0.25">
      <c r="E150" s="195"/>
      <c r="F150" s="230"/>
      <c r="G150" s="98"/>
      <c r="H150" s="98"/>
      <c r="I150" s="98"/>
      <c r="L150" s="229"/>
    </row>
    <row r="151" spans="5:12" x14ac:dyDescent="0.25">
      <c r="E151" s="195"/>
      <c r="F151" s="230"/>
      <c r="G151" s="98"/>
      <c r="H151" s="98"/>
      <c r="I151" s="172"/>
      <c r="L151" s="98"/>
    </row>
    <row r="152" spans="5:12" x14ac:dyDescent="0.25">
      <c r="E152" s="195"/>
      <c r="F152" s="230"/>
      <c r="G152" s="98"/>
      <c r="H152" s="98"/>
      <c r="I152" s="172"/>
      <c r="L152" s="98"/>
    </row>
    <row r="153" spans="5:12" x14ac:dyDescent="0.25">
      <c r="E153" s="195"/>
      <c r="F153" s="230"/>
      <c r="G153" s="98"/>
      <c r="H153" s="98"/>
      <c r="I153" s="172"/>
      <c r="L153" s="98"/>
    </row>
    <row r="154" spans="5:12" x14ac:dyDescent="0.25">
      <c r="E154" s="195"/>
      <c r="F154" s="230"/>
      <c r="G154" s="98"/>
      <c r="H154" s="98"/>
      <c r="I154" s="172"/>
      <c r="L154" s="98"/>
    </row>
    <row r="155" spans="5:12" x14ac:dyDescent="0.25">
      <c r="E155" s="195"/>
      <c r="F155" s="230"/>
      <c r="G155" s="98"/>
      <c r="H155" s="98"/>
      <c r="I155" s="172"/>
      <c r="L155" s="98"/>
    </row>
    <row r="156" spans="5:12" x14ac:dyDescent="0.25">
      <c r="E156" s="195"/>
      <c r="F156" s="230"/>
      <c r="G156" s="98"/>
      <c r="H156" s="98"/>
      <c r="I156" s="172"/>
      <c r="L156" s="98"/>
    </row>
    <row r="157" spans="5:12" x14ac:dyDescent="0.25">
      <c r="E157" s="195"/>
      <c r="F157" s="230"/>
      <c r="G157" s="98"/>
      <c r="H157" s="98"/>
      <c r="I157" s="172"/>
      <c r="L157" s="98"/>
    </row>
    <row r="158" spans="5:12" x14ac:dyDescent="0.25">
      <c r="E158" s="195"/>
      <c r="F158" s="230"/>
      <c r="G158" s="98"/>
      <c r="H158" s="98"/>
      <c r="I158" s="172"/>
      <c r="L158" s="98"/>
    </row>
    <row r="159" spans="5:12" x14ac:dyDescent="0.25">
      <c r="E159" s="195"/>
      <c r="F159" s="230"/>
      <c r="G159" s="98"/>
      <c r="H159" s="98"/>
      <c r="I159" s="172"/>
      <c r="L159" s="98"/>
    </row>
    <row r="160" spans="5:12" x14ac:dyDescent="0.25">
      <c r="E160" s="226"/>
      <c r="F160" s="230"/>
      <c r="G160" s="98"/>
      <c r="H160" s="98"/>
      <c r="I160" s="172"/>
      <c r="L160" s="98"/>
    </row>
    <row r="161" spans="5:12" x14ac:dyDescent="0.25">
      <c r="E161" s="226"/>
      <c r="F161" s="230"/>
      <c r="G161" s="98"/>
      <c r="H161" s="98"/>
      <c r="I161" s="172"/>
      <c r="L161" s="98"/>
    </row>
    <row r="162" spans="5:12" x14ac:dyDescent="0.25">
      <c r="E162" s="226"/>
      <c r="F162" s="230"/>
      <c r="G162" s="98"/>
      <c r="H162" s="98"/>
      <c r="I162" s="98"/>
      <c r="L162" s="98"/>
    </row>
    <row r="163" spans="5:12" x14ac:dyDescent="0.25">
      <c r="E163" s="226"/>
      <c r="F163" s="230"/>
    </row>
    <row r="164" spans="5:12" ht="16.5" x14ac:dyDescent="0.35">
      <c r="E164" s="227"/>
      <c r="F164" s="89"/>
    </row>
    <row r="165" spans="5:12" ht="15.75" x14ac:dyDescent="0.25">
      <c r="E165" s="70"/>
      <c r="F165" s="70"/>
    </row>
    <row r="166" spans="5:12" ht="15.75" x14ac:dyDescent="0.25">
      <c r="E166" s="77"/>
      <c r="F166" s="70"/>
    </row>
    <row r="167" spans="5:12" ht="15.75" x14ac:dyDescent="0.25">
      <c r="E167" s="77"/>
      <c r="F167" s="70"/>
    </row>
    <row r="168" spans="5:12" ht="15.75" x14ac:dyDescent="0.25">
      <c r="E168" s="77"/>
      <c r="F168" s="70"/>
    </row>
    <row r="169" spans="5:12" ht="15.75" x14ac:dyDescent="0.25">
      <c r="E169" s="77"/>
      <c r="F169" s="70"/>
    </row>
    <row r="170" spans="5:12" ht="15.75" x14ac:dyDescent="0.25">
      <c r="E170" s="77"/>
      <c r="F170" s="70"/>
      <c r="G170" s="43"/>
    </row>
    <row r="171" spans="5:12" ht="15.75" x14ac:dyDescent="0.25">
      <c r="E171" s="77"/>
      <c r="F171" s="70"/>
    </row>
    <row r="172" spans="5:12" ht="15.75" x14ac:dyDescent="0.25">
      <c r="E172" s="77"/>
      <c r="F172" s="70"/>
    </row>
    <row r="173" spans="5:12" ht="15.75" x14ac:dyDescent="0.25">
      <c r="E173" s="77"/>
      <c r="F173" s="70"/>
    </row>
    <row r="174" spans="5:12" ht="15.75" x14ac:dyDescent="0.25">
      <c r="E174" s="77"/>
      <c r="F174" s="70"/>
    </row>
    <row r="175" spans="5:12" ht="15.75" x14ac:dyDescent="0.25">
      <c r="E175" s="77"/>
      <c r="F175" s="70"/>
    </row>
    <row r="176" spans="5:12" ht="15.75" x14ac:dyDescent="0.25">
      <c r="E176" s="77"/>
      <c r="F176" s="70"/>
    </row>
    <row r="177" spans="5:6" ht="15.75" x14ac:dyDescent="0.25">
      <c r="E177" s="77"/>
      <c r="F177" s="70"/>
    </row>
    <row r="178" spans="5:6" ht="18" x14ac:dyDescent="0.4">
      <c r="E178" s="231"/>
      <c r="F178" s="70"/>
    </row>
    <row r="179" spans="5:6" ht="18" x14ac:dyDescent="0.4">
      <c r="E179" s="232"/>
      <c r="F179" s="70"/>
    </row>
    <row r="180" spans="5:6" ht="18" x14ac:dyDescent="0.4">
      <c r="E180" s="232"/>
      <c r="F180" s="70"/>
    </row>
    <row r="181" spans="5:6" ht="18" x14ac:dyDescent="0.4">
      <c r="E181" s="232"/>
      <c r="F181" s="70"/>
    </row>
    <row r="182" spans="5:6" ht="15.75" x14ac:dyDescent="0.25">
      <c r="E182" s="70"/>
      <c r="F182" s="70"/>
    </row>
    <row r="183" spans="5:6" ht="15.75" x14ac:dyDescent="0.25">
      <c r="E183" s="70"/>
      <c r="F183" s="70"/>
    </row>
    <row r="184" spans="5:6" ht="15.75" x14ac:dyDescent="0.25">
      <c r="E184" s="70"/>
      <c r="F184" s="70"/>
    </row>
    <row r="185" spans="5:6" ht="15.75" x14ac:dyDescent="0.25">
      <c r="F185" s="70"/>
    </row>
    <row r="186" spans="5:6" ht="15.75" x14ac:dyDescent="0.25">
      <c r="F186" s="70"/>
    </row>
    <row r="1048295" spans="2:2" x14ac:dyDescent="0.25">
      <c r="B1048295" s="64" t="s">
        <v>321</v>
      </c>
    </row>
  </sheetData>
  <mergeCells count="9">
    <mergeCell ref="A11:E11"/>
    <mergeCell ref="J41:K41"/>
    <mergeCell ref="A49:D49"/>
    <mergeCell ref="A6:F6"/>
    <mergeCell ref="A7:F7"/>
    <mergeCell ref="J7:K7"/>
    <mergeCell ref="A8:F8"/>
    <mergeCell ref="A9:F9"/>
    <mergeCell ref="A10:F10"/>
  </mergeCells>
  <pageMargins left="0.7" right="0.7" top="0.75" bottom="0.75" header="0.3" footer="0.3"/>
  <pageSetup scale="90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"/>
  <sheetViews>
    <sheetView zoomScale="112" zoomScaleNormal="112" workbookViewId="0">
      <selection activeCell="D17" sqref="D17"/>
    </sheetView>
  </sheetViews>
  <sheetFormatPr baseColWidth="10" defaultRowHeight="15" x14ac:dyDescent="0.25"/>
  <cols>
    <col min="1" max="1" width="11.42578125" style="24"/>
    <col min="2" max="2" width="17.7109375" style="24" customWidth="1"/>
    <col min="3" max="3" width="28.42578125" customWidth="1"/>
    <col min="4" max="4" width="44.85546875" style="37" customWidth="1"/>
    <col min="5" max="5" width="13.28515625" customWidth="1"/>
    <col min="6" max="6" width="13.42578125" customWidth="1"/>
    <col min="7" max="7" width="27.7109375" customWidth="1"/>
    <col min="8" max="8" width="12.28515625" style="148" bestFit="1" customWidth="1"/>
  </cols>
  <sheetData>
    <row r="1" spans="1:8" x14ac:dyDescent="0.25">
      <c r="A1" s="67"/>
      <c r="B1" s="67"/>
      <c r="C1" s="68"/>
      <c r="D1" s="69"/>
      <c r="E1" s="68"/>
      <c r="F1" s="68"/>
      <c r="G1" s="68"/>
    </row>
    <row r="2" spans="1:8" x14ac:dyDescent="0.25">
      <c r="A2" s="67"/>
      <c r="B2" s="67"/>
      <c r="C2" s="68"/>
      <c r="D2" s="69"/>
      <c r="E2" s="68"/>
      <c r="F2" s="68"/>
      <c r="G2" s="68"/>
    </row>
    <row r="3" spans="1:8" x14ac:dyDescent="0.25">
      <c r="A3" s="67"/>
      <c r="B3" s="67"/>
      <c r="C3" s="68"/>
      <c r="D3" s="69"/>
      <c r="E3" s="68"/>
      <c r="F3" s="68"/>
      <c r="G3" s="68"/>
    </row>
    <row r="4" spans="1:8" x14ac:dyDescent="0.25">
      <c r="A4" s="67"/>
      <c r="B4" s="67"/>
      <c r="C4" s="68"/>
      <c r="D4" s="69"/>
      <c r="E4" s="68"/>
      <c r="F4" s="68"/>
      <c r="G4" s="68"/>
    </row>
    <row r="5" spans="1:8" x14ac:dyDescent="0.25">
      <c r="A5" s="67"/>
      <c r="B5" s="67"/>
      <c r="C5" s="68"/>
      <c r="D5" s="69"/>
      <c r="E5" s="68"/>
      <c r="F5" s="68"/>
      <c r="G5" s="68"/>
    </row>
    <row r="6" spans="1:8" x14ac:dyDescent="0.25">
      <c r="A6" s="324" t="s">
        <v>37</v>
      </c>
      <c r="B6" s="324"/>
      <c r="C6" s="324"/>
      <c r="D6" s="324"/>
      <c r="E6" s="324"/>
      <c r="F6" s="324"/>
      <c r="G6" s="324"/>
    </row>
    <row r="7" spans="1:8" x14ac:dyDescent="0.25">
      <c r="A7" s="324" t="s">
        <v>135</v>
      </c>
      <c r="B7" s="324"/>
      <c r="C7" s="324"/>
      <c r="D7" s="324"/>
      <c r="E7" s="324"/>
      <c r="F7" s="324"/>
      <c r="G7" s="324"/>
    </row>
    <row r="8" spans="1:8" x14ac:dyDescent="0.25">
      <c r="A8" s="326" t="s">
        <v>36</v>
      </c>
      <c r="B8" s="326"/>
      <c r="C8" s="326"/>
      <c r="D8" s="326"/>
      <c r="E8" s="326"/>
      <c r="F8" s="326"/>
      <c r="G8" s="1"/>
    </row>
    <row r="9" spans="1:8" s="70" customFormat="1" ht="30" x14ac:dyDescent="0.25">
      <c r="A9" s="15" t="s">
        <v>4</v>
      </c>
      <c r="B9" s="78" t="s">
        <v>27</v>
      </c>
      <c r="C9" s="15" t="s">
        <v>6</v>
      </c>
      <c r="D9" s="15" t="s">
        <v>7</v>
      </c>
      <c r="E9" s="15" t="s">
        <v>9</v>
      </c>
      <c r="F9" s="15" t="s">
        <v>10</v>
      </c>
      <c r="G9" s="15" t="s">
        <v>8</v>
      </c>
      <c r="H9" s="246"/>
    </row>
    <row r="10" spans="1:8" s="70" customFormat="1" ht="18.75" customHeight="1" x14ac:dyDescent="0.25">
      <c r="A10" s="327" t="s">
        <v>136</v>
      </c>
      <c r="B10" s="328"/>
      <c r="C10" s="328"/>
      <c r="D10" s="328"/>
      <c r="E10" s="328"/>
      <c r="F10" s="329"/>
      <c r="G10" s="99">
        <v>1616876</v>
      </c>
      <c r="H10" s="247"/>
    </row>
    <row r="11" spans="1:8" s="70" customFormat="1" ht="15" hidden="1" customHeight="1" x14ac:dyDescent="0.25">
      <c r="A11" s="51"/>
      <c r="B11" s="21"/>
      <c r="C11" s="65"/>
      <c r="D11" s="79"/>
      <c r="E11" s="6"/>
      <c r="F11" s="6"/>
      <c r="H11" s="246"/>
    </row>
    <row r="12" spans="1:8" s="70" customFormat="1" ht="24.95" customHeight="1" x14ac:dyDescent="0.25">
      <c r="A12" s="80">
        <v>45112</v>
      </c>
      <c r="B12" s="81" t="s">
        <v>140</v>
      </c>
      <c r="C12" s="82" t="s">
        <v>141</v>
      </c>
      <c r="D12" s="82" t="s">
        <v>142</v>
      </c>
      <c r="E12" s="83">
        <v>7000</v>
      </c>
      <c r="F12" s="83"/>
      <c r="G12" s="84">
        <f>+G10+E12-F12</f>
        <v>1623876</v>
      </c>
      <c r="H12" s="247"/>
    </row>
    <row r="13" spans="1:8" s="70" customFormat="1" ht="24.95" customHeight="1" x14ac:dyDescent="0.25">
      <c r="A13" s="80">
        <v>45112</v>
      </c>
      <c r="B13" s="81" t="s">
        <v>177</v>
      </c>
      <c r="C13" s="82" t="s">
        <v>189</v>
      </c>
      <c r="D13" s="141" t="s">
        <v>462</v>
      </c>
      <c r="E13" s="83">
        <v>1129920</v>
      </c>
      <c r="F13" s="83"/>
      <c r="G13" s="84">
        <f>+G12+E13-F13</f>
        <v>2753796</v>
      </c>
      <c r="H13" s="246"/>
    </row>
    <row r="14" spans="1:8" s="70" customFormat="1" ht="24.95" customHeight="1" x14ac:dyDescent="0.25">
      <c r="A14" s="80">
        <v>45112</v>
      </c>
      <c r="B14" s="81" t="s">
        <v>177</v>
      </c>
      <c r="C14" s="85" t="s">
        <v>189</v>
      </c>
      <c r="D14" s="141" t="s">
        <v>463</v>
      </c>
      <c r="E14" s="83">
        <v>1129920</v>
      </c>
      <c r="F14" s="83"/>
      <c r="G14" s="84">
        <f>+G13+E14-F14</f>
        <v>3883716</v>
      </c>
      <c r="H14" s="246"/>
    </row>
    <row r="15" spans="1:8" s="70" customFormat="1" ht="24.95" customHeight="1" x14ac:dyDescent="0.25">
      <c r="A15" s="80">
        <v>45125</v>
      </c>
      <c r="B15" s="81" t="s">
        <v>177</v>
      </c>
      <c r="C15" s="82" t="s">
        <v>191</v>
      </c>
      <c r="D15" s="82" t="s">
        <v>190</v>
      </c>
      <c r="E15" s="83"/>
      <c r="F15" s="83">
        <v>3800000</v>
      </c>
      <c r="G15" s="84">
        <f t="shared" ref="G15:G22" si="0">+G14+E15-F15</f>
        <v>83716</v>
      </c>
      <c r="H15" s="246"/>
    </row>
    <row r="16" spans="1:8" s="70" customFormat="1" ht="24.95" customHeight="1" x14ac:dyDescent="0.25">
      <c r="A16" s="80">
        <v>45127</v>
      </c>
      <c r="B16" s="81" t="s">
        <v>178</v>
      </c>
      <c r="C16" s="82" t="s">
        <v>179</v>
      </c>
      <c r="D16" s="82" t="s">
        <v>180</v>
      </c>
      <c r="E16" s="83">
        <v>59000</v>
      </c>
      <c r="F16" s="83"/>
      <c r="G16" s="84">
        <f t="shared" si="0"/>
        <v>142716</v>
      </c>
      <c r="H16" s="246"/>
    </row>
    <row r="17" spans="1:8" s="70" customFormat="1" ht="24.95" customHeight="1" x14ac:dyDescent="0.25">
      <c r="A17" s="80">
        <v>45127</v>
      </c>
      <c r="B17" s="81" t="s">
        <v>181</v>
      </c>
      <c r="C17" s="82" t="s">
        <v>141</v>
      </c>
      <c r="D17" s="82" t="s">
        <v>182</v>
      </c>
      <c r="E17" s="83">
        <v>17780</v>
      </c>
      <c r="F17" s="83"/>
      <c r="G17" s="84">
        <f t="shared" si="0"/>
        <v>160496</v>
      </c>
      <c r="H17" s="246"/>
    </row>
    <row r="18" spans="1:8" s="70" customFormat="1" ht="24.95" customHeight="1" x14ac:dyDescent="0.25">
      <c r="A18" s="80">
        <v>45127</v>
      </c>
      <c r="B18" s="81" t="s">
        <v>183</v>
      </c>
      <c r="C18" s="82" t="s">
        <v>184</v>
      </c>
      <c r="D18" s="82" t="s">
        <v>185</v>
      </c>
      <c r="E18" s="83">
        <v>118000</v>
      </c>
      <c r="F18" s="83"/>
      <c r="G18" s="84">
        <f t="shared" si="0"/>
        <v>278496</v>
      </c>
      <c r="H18" s="246"/>
    </row>
    <row r="19" spans="1:8" s="70" customFormat="1" ht="24.95" customHeight="1" x14ac:dyDescent="0.25">
      <c r="A19" s="80">
        <v>45127</v>
      </c>
      <c r="B19" s="81" t="s">
        <v>186</v>
      </c>
      <c r="C19" s="82" t="s">
        <v>187</v>
      </c>
      <c r="D19" s="82" t="s">
        <v>188</v>
      </c>
      <c r="E19" s="83">
        <v>35000</v>
      </c>
      <c r="F19" s="83"/>
      <c r="G19" s="84">
        <f t="shared" si="0"/>
        <v>313496</v>
      </c>
      <c r="H19" s="246"/>
    </row>
    <row r="20" spans="1:8" s="70" customFormat="1" ht="24.95" customHeight="1" x14ac:dyDescent="0.25">
      <c r="A20" s="80">
        <v>45127</v>
      </c>
      <c r="B20" s="81" t="s">
        <v>193</v>
      </c>
      <c r="C20" s="82" t="s">
        <v>390</v>
      </c>
      <c r="D20" s="82" t="s">
        <v>390</v>
      </c>
      <c r="E20" s="83">
        <v>51276</v>
      </c>
      <c r="F20" s="83"/>
      <c r="G20" s="84">
        <f t="shared" si="0"/>
        <v>364772</v>
      </c>
      <c r="H20" s="247"/>
    </row>
    <row r="21" spans="1:8" s="151" customFormat="1" ht="24.95" customHeight="1" x14ac:dyDescent="0.2">
      <c r="A21" s="80">
        <v>45138</v>
      </c>
      <c r="B21" s="81" t="s">
        <v>177</v>
      </c>
      <c r="C21" s="82" t="s">
        <v>266</v>
      </c>
      <c r="D21" s="141" t="s">
        <v>267</v>
      </c>
      <c r="E21" s="142">
        <v>376640</v>
      </c>
      <c r="F21" s="150"/>
      <c r="G21" s="263">
        <f t="shared" si="0"/>
        <v>741412</v>
      </c>
      <c r="H21" s="248"/>
    </row>
    <row r="22" spans="1:8" ht="24.95" customHeight="1" x14ac:dyDescent="0.25">
      <c r="A22" s="330" t="s">
        <v>392</v>
      </c>
      <c r="B22" s="331"/>
      <c r="C22" s="331"/>
      <c r="D22" s="331"/>
      <c r="E22" s="331"/>
      <c r="F22" s="332"/>
      <c r="G22" s="264">
        <f t="shared" si="0"/>
        <v>741412</v>
      </c>
    </row>
    <row r="23" spans="1:8" s="64" customFormat="1" ht="24.95" customHeight="1" x14ac:dyDescent="0.25">
      <c r="A23" s="86"/>
      <c r="B23" s="86"/>
      <c r="C23" s="86"/>
      <c r="D23" s="86"/>
      <c r="E23" s="87"/>
      <c r="F23" s="88"/>
      <c r="G23" s="88"/>
      <c r="H23" s="148"/>
    </row>
    <row r="24" spans="1:8" s="64" customFormat="1" x14ac:dyDescent="0.25">
      <c r="A24" s="86"/>
      <c r="B24" s="86"/>
      <c r="C24" s="86"/>
      <c r="D24" s="86"/>
      <c r="E24" s="87"/>
      <c r="F24" s="88"/>
      <c r="G24" s="88"/>
      <c r="H24" s="148"/>
    </row>
    <row r="25" spans="1:8" s="64" customFormat="1" x14ac:dyDescent="0.25">
      <c r="A25" s="101"/>
      <c r="B25" s="86"/>
      <c r="C25" s="86"/>
      <c r="D25" s="86"/>
      <c r="E25" s="87"/>
      <c r="F25" s="88"/>
      <c r="G25" s="88"/>
      <c r="H25" s="148"/>
    </row>
    <row r="26" spans="1:8" s="70" customFormat="1" ht="15.75" x14ac:dyDescent="0.25">
      <c r="A26" s="102"/>
      <c r="B26" s="72"/>
      <c r="C26" s="73" t="s">
        <v>130</v>
      </c>
      <c r="D26" s="74"/>
      <c r="E26" s="73" t="s">
        <v>125</v>
      </c>
      <c r="F26" s="73"/>
      <c r="H26" s="246"/>
    </row>
    <row r="27" spans="1:8" s="27" customFormat="1" ht="15.75" x14ac:dyDescent="0.25">
      <c r="A27" s="75"/>
      <c r="B27" s="75"/>
      <c r="C27" s="27" t="s">
        <v>133</v>
      </c>
      <c r="D27" s="76"/>
      <c r="E27" s="27" t="s">
        <v>122</v>
      </c>
      <c r="H27" s="249"/>
    </row>
    <row r="28" spans="1:8" x14ac:dyDescent="0.25">
      <c r="E28" s="68"/>
      <c r="F28" s="68"/>
    </row>
    <row r="29" spans="1:8" ht="15.75" x14ac:dyDescent="0.25">
      <c r="A29" s="71" t="s">
        <v>127</v>
      </c>
      <c r="B29" s="72"/>
    </row>
    <row r="30" spans="1:8" ht="15.75" x14ac:dyDescent="0.25">
      <c r="A30" s="75" t="s">
        <v>132</v>
      </c>
      <c r="B30" s="75"/>
    </row>
  </sheetData>
  <autoFilter ref="A6:G21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5">
    <mergeCell ref="A6:G6"/>
    <mergeCell ref="A7:G7"/>
    <mergeCell ref="A8:F8"/>
    <mergeCell ref="A10:F10"/>
    <mergeCell ref="A22:F22"/>
  </mergeCells>
  <printOptions horizontalCentered="1"/>
  <pageMargins left="3.937007874015748E-2" right="7.874015748031496E-2" top="0" bottom="0" header="0.11811023622047245" footer="0.11811023622047245"/>
  <pageSetup scale="8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G26"/>
  <sheetViews>
    <sheetView workbookViewId="0">
      <selection activeCell="J13" sqref="J13"/>
    </sheetView>
  </sheetViews>
  <sheetFormatPr baseColWidth="10" defaultRowHeight="15" x14ac:dyDescent="0.25"/>
  <cols>
    <col min="4" max="4" width="14.42578125" customWidth="1"/>
    <col min="5" max="5" width="14" customWidth="1"/>
    <col min="7" max="7" width="28.28515625" customWidth="1"/>
  </cols>
  <sheetData>
    <row r="7" spans="1:7" x14ac:dyDescent="0.25">
      <c r="C7" s="324" t="s">
        <v>0</v>
      </c>
      <c r="D7" s="324"/>
      <c r="E7" s="324"/>
      <c r="F7" s="324"/>
      <c r="G7" s="324"/>
    </row>
    <row r="8" spans="1:7" x14ac:dyDescent="0.25">
      <c r="C8" s="12"/>
      <c r="D8" s="12"/>
      <c r="E8" s="12"/>
      <c r="F8" s="11" t="s">
        <v>25</v>
      </c>
      <c r="G8" s="12"/>
    </row>
    <row r="9" spans="1:7" x14ac:dyDescent="0.25">
      <c r="A9" s="324" t="s">
        <v>1</v>
      </c>
      <c r="B9" s="324"/>
      <c r="C9" s="324"/>
      <c r="D9" s="324"/>
      <c r="E9" s="324"/>
      <c r="F9" s="324"/>
      <c r="G9" s="324"/>
    </row>
    <row r="10" spans="1:7" x14ac:dyDescent="0.25">
      <c r="A10" s="324" t="s">
        <v>2</v>
      </c>
      <c r="B10" s="324"/>
      <c r="C10" s="324"/>
      <c r="D10" s="324"/>
      <c r="E10" s="324"/>
      <c r="F10" s="324"/>
      <c r="G10" s="324"/>
    </row>
    <row r="11" spans="1:7" x14ac:dyDescent="0.25">
      <c r="G11" s="1" t="s">
        <v>3</v>
      </c>
    </row>
    <row r="12" spans="1:7" x14ac:dyDescent="0.25">
      <c r="A12" s="2" t="s">
        <v>4</v>
      </c>
      <c r="B12" s="2" t="s">
        <v>5</v>
      </c>
      <c r="C12" s="2" t="s">
        <v>6</v>
      </c>
      <c r="D12" s="2" t="s">
        <v>7</v>
      </c>
      <c r="E12" s="2" t="s">
        <v>9</v>
      </c>
      <c r="F12" s="2" t="s">
        <v>10</v>
      </c>
      <c r="G12" s="2" t="s">
        <v>8</v>
      </c>
    </row>
    <row r="13" spans="1:7" x14ac:dyDescent="0.25">
      <c r="A13" s="4"/>
      <c r="B13" s="3"/>
      <c r="C13" s="3" t="s">
        <v>12</v>
      </c>
      <c r="D13" s="5"/>
      <c r="E13" s="6"/>
      <c r="F13" s="3"/>
      <c r="G13" s="7">
        <v>147800</v>
      </c>
    </row>
    <row r="14" spans="1:7" ht="45" x14ac:dyDescent="0.25">
      <c r="A14" s="4">
        <v>44259</v>
      </c>
      <c r="B14" s="3" t="s">
        <v>22</v>
      </c>
      <c r="C14" s="3" t="s">
        <v>11</v>
      </c>
      <c r="D14" s="5" t="s">
        <v>13</v>
      </c>
      <c r="E14" s="6">
        <v>600000</v>
      </c>
      <c r="F14" s="3"/>
      <c r="G14" s="6">
        <v>747800</v>
      </c>
    </row>
    <row r="15" spans="1:7" x14ac:dyDescent="0.25">
      <c r="A15" s="4">
        <v>44270</v>
      </c>
      <c r="B15" s="3" t="s">
        <v>14</v>
      </c>
      <c r="C15" s="3" t="s">
        <v>15</v>
      </c>
      <c r="D15" s="3" t="s">
        <v>17</v>
      </c>
      <c r="E15" s="6">
        <v>76927</v>
      </c>
      <c r="F15" s="3"/>
      <c r="G15" s="6">
        <v>824727</v>
      </c>
    </row>
    <row r="16" spans="1:7" x14ac:dyDescent="0.25">
      <c r="A16" s="4">
        <v>44272</v>
      </c>
      <c r="B16" s="9" t="s">
        <v>23</v>
      </c>
      <c r="C16" s="3" t="s">
        <v>16</v>
      </c>
      <c r="D16" s="3" t="s">
        <v>18</v>
      </c>
      <c r="E16" s="6">
        <v>500</v>
      </c>
      <c r="F16" s="3"/>
      <c r="G16" s="6">
        <v>825227</v>
      </c>
    </row>
    <row r="17" spans="1:7" x14ac:dyDescent="0.25">
      <c r="A17" s="4">
        <v>44285</v>
      </c>
      <c r="B17" s="10" t="s">
        <v>24</v>
      </c>
      <c r="C17" s="3" t="s">
        <v>16</v>
      </c>
      <c r="D17" s="3" t="s">
        <v>18</v>
      </c>
      <c r="E17" s="6">
        <v>1300</v>
      </c>
      <c r="F17" s="3"/>
      <c r="G17" s="6">
        <v>826527</v>
      </c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 t="s">
        <v>21</v>
      </c>
      <c r="D22" s="3"/>
      <c r="E22" s="8">
        <f>SUM(E14:E21)</f>
        <v>678727</v>
      </c>
      <c r="F22" s="3"/>
      <c r="G22" s="7">
        <v>826527</v>
      </c>
    </row>
    <row r="26" spans="1:7" x14ac:dyDescent="0.25">
      <c r="A26" t="s">
        <v>19</v>
      </c>
      <c r="D26" t="s">
        <v>20</v>
      </c>
    </row>
  </sheetData>
  <mergeCells count="3">
    <mergeCell ref="C7:G7"/>
    <mergeCell ref="A9:G9"/>
    <mergeCell ref="A10:G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I64"/>
  <sheetViews>
    <sheetView workbookViewId="0">
      <selection activeCell="H49" sqref="H49"/>
    </sheetView>
  </sheetViews>
  <sheetFormatPr baseColWidth="10" defaultRowHeight="15" x14ac:dyDescent="0.25"/>
  <cols>
    <col min="1" max="1" width="11" style="36" customWidth="1"/>
    <col min="2" max="2" width="17" style="33" customWidth="1"/>
    <col min="3" max="3" width="28.28515625" style="37" customWidth="1"/>
    <col min="4" max="4" width="52.140625" style="37" customWidth="1"/>
    <col min="5" max="5" width="14.28515625" style="37" customWidth="1"/>
    <col min="6" max="6" width="13.28515625" style="37" customWidth="1"/>
    <col min="7" max="7" width="14" style="37" customWidth="1"/>
    <col min="8" max="8" width="15.28515625" customWidth="1"/>
    <col min="9" max="10" width="13.140625" bestFit="1" customWidth="1"/>
  </cols>
  <sheetData>
    <row r="5" spans="1:9" ht="18" customHeight="1" x14ac:dyDescent="0.25">
      <c r="C5" s="324"/>
      <c r="D5" s="324"/>
      <c r="E5" s="324"/>
      <c r="F5" s="324"/>
      <c r="G5" s="324"/>
    </row>
    <row r="6" spans="1:9" x14ac:dyDescent="0.25">
      <c r="A6" s="324" t="s">
        <v>115</v>
      </c>
      <c r="B6" s="324"/>
      <c r="C6" s="324"/>
      <c r="D6" s="324"/>
      <c r="E6" s="324"/>
      <c r="F6" s="324"/>
      <c r="G6" s="324"/>
    </row>
    <row r="7" spans="1:9" x14ac:dyDescent="0.25">
      <c r="A7" s="324" t="s">
        <v>138</v>
      </c>
      <c r="B7" s="324"/>
      <c r="C7" s="324"/>
      <c r="D7" s="324"/>
      <c r="E7" s="324"/>
      <c r="F7" s="324"/>
      <c r="G7" s="324"/>
    </row>
    <row r="8" spans="1:9" ht="15.75" thickBot="1" x14ac:dyDescent="0.3">
      <c r="A8" s="336" t="s">
        <v>35</v>
      </c>
      <c r="B8" s="336"/>
      <c r="C8" s="336"/>
      <c r="D8" s="336"/>
      <c r="E8" s="336"/>
      <c r="F8" s="336"/>
      <c r="G8" s="336"/>
    </row>
    <row r="9" spans="1:9" ht="32.25" hidden="1" customHeight="1" x14ac:dyDescent="0.25"/>
    <row r="10" spans="1:9" ht="27" thickBot="1" x14ac:dyDescent="0.3">
      <c r="A10" s="48" t="s">
        <v>4</v>
      </c>
      <c r="B10" s="49" t="s">
        <v>59</v>
      </c>
      <c r="C10" s="50" t="s">
        <v>6</v>
      </c>
      <c r="D10" s="50" t="s">
        <v>7</v>
      </c>
      <c r="E10" s="38" t="s">
        <v>9</v>
      </c>
      <c r="F10" s="38" t="s">
        <v>10</v>
      </c>
      <c r="G10" s="38" t="s">
        <v>8</v>
      </c>
    </row>
    <row r="11" spans="1:9" x14ac:dyDescent="0.25">
      <c r="A11" s="337" t="s">
        <v>137</v>
      </c>
      <c r="B11" s="337"/>
      <c r="C11" s="337"/>
      <c r="D11" s="337"/>
      <c r="E11" s="62"/>
      <c r="F11" s="62"/>
      <c r="G11" s="61">
        <v>9586295.7699999996</v>
      </c>
    </row>
    <row r="12" spans="1:9" ht="26.25" x14ac:dyDescent="0.25">
      <c r="A12" s="55">
        <v>45112</v>
      </c>
      <c r="B12" s="56" t="s">
        <v>192</v>
      </c>
      <c r="C12" s="63" t="s">
        <v>233</v>
      </c>
      <c r="D12" s="58" t="s">
        <v>234</v>
      </c>
      <c r="E12" s="60"/>
      <c r="F12" s="60">
        <v>5400</v>
      </c>
      <c r="G12" s="60">
        <f>+G11+E12-F12</f>
        <v>9580895.7699999996</v>
      </c>
    </row>
    <row r="13" spans="1:9" ht="26.25" x14ac:dyDescent="0.25">
      <c r="A13" s="55">
        <v>45112</v>
      </c>
      <c r="B13" s="56" t="s">
        <v>198</v>
      </c>
      <c r="C13" s="58" t="s">
        <v>235</v>
      </c>
      <c r="D13" s="58" t="s">
        <v>236</v>
      </c>
      <c r="E13" s="59"/>
      <c r="F13" s="59">
        <v>15300</v>
      </c>
      <c r="G13" s="60">
        <f t="shared" ref="G13:G50" si="0">+G12+E13-F13</f>
        <v>9565595.7699999996</v>
      </c>
    </row>
    <row r="14" spans="1:9" s="148" customFormat="1" ht="26.25" x14ac:dyDescent="0.25">
      <c r="A14" s="143">
        <v>45114</v>
      </c>
      <c r="B14" s="144" t="s">
        <v>199</v>
      </c>
      <c r="C14" s="145" t="s">
        <v>237</v>
      </c>
      <c r="D14" s="145" t="s">
        <v>464</v>
      </c>
      <c r="E14" s="146"/>
      <c r="F14" s="146">
        <v>0</v>
      </c>
      <c r="G14" s="60">
        <f t="shared" si="0"/>
        <v>9565595.7699999996</v>
      </c>
    </row>
    <row r="15" spans="1:9" s="148" customFormat="1" x14ac:dyDescent="0.25">
      <c r="A15" s="143">
        <v>45114</v>
      </c>
      <c r="B15" s="144" t="s">
        <v>200</v>
      </c>
      <c r="C15" s="145" t="s">
        <v>239</v>
      </c>
      <c r="D15" s="145" t="s">
        <v>322</v>
      </c>
      <c r="E15" s="147"/>
      <c r="F15" s="147">
        <v>80700</v>
      </c>
      <c r="G15" s="60">
        <f t="shared" si="0"/>
        <v>9484895.7699999996</v>
      </c>
      <c r="H15" s="54" t="s">
        <v>58</v>
      </c>
      <c r="I15" s="149" t="s">
        <v>57</v>
      </c>
    </row>
    <row r="16" spans="1:9" s="148" customFormat="1" ht="26.25" x14ac:dyDescent="0.25">
      <c r="A16" s="143">
        <v>45117</v>
      </c>
      <c r="B16" s="144" t="s">
        <v>193</v>
      </c>
      <c r="C16" s="145" t="s">
        <v>323</v>
      </c>
      <c r="D16" s="145" t="s">
        <v>324</v>
      </c>
      <c r="E16" s="147"/>
      <c r="F16" s="147">
        <v>600</v>
      </c>
      <c r="G16" s="60">
        <f t="shared" si="0"/>
        <v>9484295.7699999996</v>
      </c>
      <c r="H16" s="54"/>
      <c r="I16" s="149"/>
    </row>
    <row r="17" spans="1:7" s="148" customFormat="1" ht="26.25" x14ac:dyDescent="0.25">
      <c r="A17" s="143">
        <v>45118</v>
      </c>
      <c r="B17" s="144" t="s">
        <v>201</v>
      </c>
      <c r="C17" s="145" t="s">
        <v>237</v>
      </c>
      <c r="D17" s="145" t="s">
        <v>464</v>
      </c>
      <c r="E17" s="147"/>
      <c r="F17" s="146">
        <v>0</v>
      </c>
      <c r="G17" s="60">
        <f t="shared" si="0"/>
        <v>9484295.7699999996</v>
      </c>
    </row>
    <row r="18" spans="1:7" s="148" customFormat="1" ht="26.25" x14ac:dyDescent="0.25">
      <c r="A18" s="143">
        <v>45119</v>
      </c>
      <c r="B18" s="144" t="s">
        <v>202</v>
      </c>
      <c r="C18" s="145" t="s">
        <v>240</v>
      </c>
      <c r="D18" s="145" t="s">
        <v>242</v>
      </c>
      <c r="E18" s="146"/>
      <c r="F18" s="147">
        <v>2350</v>
      </c>
      <c r="G18" s="60">
        <f t="shared" si="0"/>
        <v>9481945.7699999996</v>
      </c>
    </row>
    <row r="19" spans="1:7" s="148" customFormat="1" ht="26.25" x14ac:dyDescent="0.25">
      <c r="A19" s="143">
        <v>45119</v>
      </c>
      <c r="B19" s="144" t="s">
        <v>203</v>
      </c>
      <c r="C19" s="145" t="s">
        <v>241</v>
      </c>
      <c r="D19" s="145" t="s">
        <v>242</v>
      </c>
      <c r="E19" s="147"/>
      <c r="F19" s="147">
        <v>1750</v>
      </c>
      <c r="G19" s="60">
        <f t="shared" si="0"/>
        <v>9480195.7699999996</v>
      </c>
    </row>
    <row r="20" spans="1:7" ht="26.25" x14ac:dyDescent="0.25">
      <c r="A20" s="55">
        <v>45119</v>
      </c>
      <c r="B20" s="56" t="s">
        <v>204</v>
      </c>
      <c r="C20" s="58" t="s">
        <v>243</v>
      </c>
      <c r="D20" s="58" t="s">
        <v>242</v>
      </c>
      <c r="E20" s="60"/>
      <c r="F20" s="60">
        <v>1750</v>
      </c>
      <c r="G20" s="60">
        <f t="shared" si="0"/>
        <v>9478445.7699999996</v>
      </c>
    </row>
    <row r="21" spans="1:7" ht="26.25" x14ac:dyDescent="0.25">
      <c r="A21" s="55">
        <v>45119</v>
      </c>
      <c r="B21" s="56" t="s">
        <v>205</v>
      </c>
      <c r="C21" s="58" t="s">
        <v>244</v>
      </c>
      <c r="D21" s="58" t="s">
        <v>242</v>
      </c>
      <c r="E21" s="60"/>
      <c r="F21" s="60">
        <v>1350</v>
      </c>
      <c r="G21" s="60">
        <f t="shared" si="0"/>
        <v>9477095.7699999996</v>
      </c>
    </row>
    <row r="22" spans="1:7" ht="26.25" x14ac:dyDescent="0.25">
      <c r="A22" s="55">
        <v>45119</v>
      </c>
      <c r="B22" s="56" t="s">
        <v>206</v>
      </c>
      <c r="C22" s="58" t="s">
        <v>245</v>
      </c>
      <c r="D22" s="58" t="s">
        <v>242</v>
      </c>
      <c r="E22" s="60"/>
      <c r="F22" s="60">
        <v>1100</v>
      </c>
      <c r="G22" s="60">
        <f t="shared" si="0"/>
        <v>9475995.7699999996</v>
      </c>
    </row>
    <row r="23" spans="1:7" ht="26.25" x14ac:dyDescent="0.25">
      <c r="A23" s="55">
        <v>45120</v>
      </c>
      <c r="B23" s="56" t="s">
        <v>207</v>
      </c>
      <c r="C23" s="58" t="s">
        <v>237</v>
      </c>
      <c r="D23" s="58" t="s">
        <v>238</v>
      </c>
      <c r="E23" s="60"/>
      <c r="F23" s="60">
        <v>24500.87</v>
      </c>
      <c r="G23" s="60">
        <f t="shared" si="0"/>
        <v>9451494.9000000004</v>
      </c>
    </row>
    <row r="24" spans="1:7" ht="26.25" x14ac:dyDescent="0.25">
      <c r="A24" s="55">
        <v>45120</v>
      </c>
      <c r="B24" s="56" t="s">
        <v>208</v>
      </c>
      <c r="C24" s="57" t="s">
        <v>246</v>
      </c>
      <c r="D24" s="58" t="s">
        <v>247</v>
      </c>
      <c r="E24" s="60"/>
      <c r="F24" s="60">
        <v>0</v>
      </c>
      <c r="G24" s="60">
        <f t="shared" si="0"/>
        <v>9451494.9000000004</v>
      </c>
    </row>
    <row r="25" spans="1:7" ht="26.25" x14ac:dyDescent="0.25">
      <c r="A25" s="55">
        <v>45120</v>
      </c>
      <c r="B25" s="56" t="s">
        <v>209</v>
      </c>
      <c r="C25" s="58" t="s">
        <v>263</v>
      </c>
      <c r="D25" s="58" t="s">
        <v>264</v>
      </c>
      <c r="E25" s="60"/>
      <c r="F25" s="60">
        <v>12617.65</v>
      </c>
      <c r="G25" s="60">
        <f t="shared" si="0"/>
        <v>9438877.25</v>
      </c>
    </row>
    <row r="26" spans="1:7" ht="26.25" x14ac:dyDescent="0.25">
      <c r="A26" s="55">
        <v>45120</v>
      </c>
      <c r="B26" s="56" t="s">
        <v>210</v>
      </c>
      <c r="C26" s="58" t="s">
        <v>265</v>
      </c>
      <c r="D26" s="58" t="s">
        <v>465</v>
      </c>
      <c r="E26" s="60"/>
      <c r="F26" s="60">
        <v>18030.71</v>
      </c>
      <c r="G26" s="60">
        <f t="shared" si="0"/>
        <v>9420846.5399999991</v>
      </c>
    </row>
    <row r="27" spans="1:7" x14ac:dyDescent="0.25">
      <c r="A27" s="55">
        <v>45121</v>
      </c>
      <c r="B27" s="56" t="s">
        <v>211</v>
      </c>
      <c r="C27" s="58" t="s">
        <v>248</v>
      </c>
      <c r="D27" s="58" t="s">
        <v>248</v>
      </c>
      <c r="E27" s="60"/>
      <c r="F27" s="60">
        <v>0</v>
      </c>
      <c r="G27" s="60">
        <f t="shared" si="0"/>
        <v>9420846.5399999991</v>
      </c>
    </row>
    <row r="28" spans="1:7" x14ac:dyDescent="0.25">
      <c r="A28" s="55">
        <v>45121</v>
      </c>
      <c r="B28" s="56" t="s">
        <v>212</v>
      </c>
      <c r="C28" s="58" t="s">
        <v>248</v>
      </c>
      <c r="D28" s="58" t="s">
        <v>248</v>
      </c>
      <c r="E28" s="60"/>
      <c r="F28" s="60">
        <v>0</v>
      </c>
      <c r="G28" s="60">
        <f t="shared" si="0"/>
        <v>9420846.5399999991</v>
      </c>
    </row>
    <row r="29" spans="1:7" ht="26.25" x14ac:dyDescent="0.25">
      <c r="A29" s="55">
        <v>45121</v>
      </c>
      <c r="B29" s="56" t="s">
        <v>213</v>
      </c>
      <c r="C29" s="57" t="s">
        <v>246</v>
      </c>
      <c r="D29" s="58" t="s">
        <v>247</v>
      </c>
      <c r="E29" s="60"/>
      <c r="F29" s="60">
        <v>18394.05</v>
      </c>
      <c r="G29" s="60">
        <f t="shared" si="0"/>
        <v>9402452.4899999984</v>
      </c>
    </row>
    <row r="30" spans="1:7" ht="26.25" x14ac:dyDescent="0.25">
      <c r="A30" s="55">
        <v>45124</v>
      </c>
      <c r="B30" s="56" t="s">
        <v>214</v>
      </c>
      <c r="C30" s="57" t="s">
        <v>249</v>
      </c>
      <c r="D30" s="58" t="s">
        <v>251</v>
      </c>
      <c r="E30" s="60"/>
      <c r="F30" s="60">
        <v>30000</v>
      </c>
      <c r="G30" s="60">
        <f t="shared" si="0"/>
        <v>9372452.4899999984</v>
      </c>
    </row>
    <row r="31" spans="1:7" x14ac:dyDescent="0.25">
      <c r="A31" s="55">
        <v>45124</v>
      </c>
      <c r="B31" s="56" t="s">
        <v>215</v>
      </c>
      <c r="C31" s="57" t="s">
        <v>248</v>
      </c>
      <c r="D31" s="58" t="s">
        <v>248</v>
      </c>
      <c r="E31" s="60"/>
      <c r="F31" s="60">
        <v>0</v>
      </c>
      <c r="G31" s="60">
        <f t="shared" si="0"/>
        <v>9372452.4899999984</v>
      </c>
    </row>
    <row r="32" spans="1:7" x14ac:dyDescent="0.25">
      <c r="A32" s="55">
        <v>45124</v>
      </c>
      <c r="B32" s="56" t="s">
        <v>216</v>
      </c>
      <c r="C32" s="57" t="s">
        <v>248</v>
      </c>
      <c r="D32" s="58" t="s">
        <v>248</v>
      </c>
      <c r="E32" s="60"/>
      <c r="F32" s="60">
        <v>0</v>
      </c>
      <c r="G32" s="60">
        <f t="shared" si="0"/>
        <v>9372452.4899999984</v>
      </c>
    </row>
    <row r="33" spans="1:7" ht="26.25" x14ac:dyDescent="0.25">
      <c r="A33" s="55">
        <v>45124</v>
      </c>
      <c r="B33" s="56" t="s">
        <v>217</v>
      </c>
      <c r="C33" s="57" t="s">
        <v>250</v>
      </c>
      <c r="D33" s="58" t="s">
        <v>251</v>
      </c>
      <c r="E33" s="60"/>
      <c r="F33" s="60">
        <v>30000</v>
      </c>
      <c r="G33" s="60">
        <f t="shared" si="0"/>
        <v>9342452.4899999984</v>
      </c>
    </row>
    <row r="34" spans="1:7" ht="26.25" x14ac:dyDescent="0.25">
      <c r="A34" s="55">
        <v>45124</v>
      </c>
      <c r="B34" s="56" t="s">
        <v>193</v>
      </c>
      <c r="C34" s="57" t="s">
        <v>50</v>
      </c>
      <c r="D34" s="58" t="s">
        <v>196</v>
      </c>
      <c r="E34" s="60"/>
      <c r="F34" s="60">
        <v>3080.82</v>
      </c>
      <c r="G34" s="60">
        <f t="shared" si="0"/>
        <v>9339371.6699999981</v>
      </c>
    </row>
    <row r="35" spans="1:7" x14ac:dyDescent="0.25">
      <c r="A35" s="55">
        <v>45124</v>
      </c>
      <c r="B35" s="56" t="s">
        <v>193</v>
      </c>
      <c r="C35" s="57" t="s">
        <v>126</v>
      </c>
      <c r="D35" s="58" t="s">
        <v>197</v>
      </c>
      <c r="E35" s="60"/>
      <c r="F35" s="60">
        <v>4069</v>
      </c>
      <c r="G35" s="60">
        <f t="shared" si="0"/>
        <v>9335302.6699999981</v>
      </c>
    </row>
    <row r="36" spans="1:7" x14ac:dyDescent="0.25">
      <c r="A36" s="55">
        <v>45124</v>
      </c>
      <c r="B36" s="56" t="s">
        <v>193</v>
      </c>
      <c r="C36" s="57" t="s">
        <v>229</v>
      </c>
      <c r="D36" s="58" t="s">
        <v>230</v>
      </c>
      <c r="E36" s="60">
        <v>3800000</v>
      </c>
      <c r="F36" s="60"/>
      <c r="G36" s="60">
        <f t="shared" si="0"/>
        <v>13135302.669999998</v>
      </c>
    </row>
    <row r="37" spans="1:7" x14ac:dyDescent="0.25">
      <c r="A37" s="55">
        <v>45125</v>
      </c>
      <c r="B37" s="56" t="s">
        <v>193</v>
      </c>
      <c r="C37" s="57" t="s">
        <v>194</v>
      </c>
      <c r="D37" s="58" t="s">
        <v>195</v>
      </c>
      <c r="E37" s="60"/>
      <c r="F37" s="60">
        <v>5130</v>
      </c>
      <c r="G37" s="60">
        <f t="shared" si="0"/>
        <v>13130172.669999998</v>
      </c>
    </row>
    <row r="38" spans="1:7" ht="26.25" x14ac:dyDescent="0.25">
      <c r="A38" s="55">
        <v>45125</v>
      </c>
      <c r="B38" s="56" t="s">
        <v>218</v>
      </c>
      <c r="C38" s="57" t="s">
        <v>252</v>
      </c>
      <c r="D38" s="58" t="s">
        <v>251</v>
      </c>
      <c r="E38" s="60"/>
      <c r="F38" s="60">
        <v>30000</v>
      </c>
      <c r="G38" s="60">
        <f t="shared" si="0"/>
        <v>13100172.669999998</v>
      </c>
    </row>
    <row r="39" spans="1:7" ht="26.25" x14ac:dyDescent="0.25">
      <c r="A39" s="55">
        <v>45125</v>
      </c>
      <c r="B39" s="56" t="s">
        <v>219</v>
      </c>
      <c r="C39" s="57" t="s">
        <v>253</v>
      </c>
      <c r="D39" s="58" t="s">
        <v>251</v>
      </c>
      <c r="E39" s="60"/>
      <c r="F39" s="60">
        <v>30000</v>
      </c>
      <c r="G39" s="60">
        <f t="shared" si="0"/>
        <v>13070172.669999998</v>
      </c>
    </row>
    <row r="40" spans="1:7" ht="26.25" x14ac:dyDescent="0.25">
      <c r="A40" s="55">
        <v>45126</v>
      </c>
      <c r="B40" s="56" t="s">
        <v>220</v>
      </c>
      <c r="C40" s="57" t="s">
        <v>254</v>
      </c>
      <c r="D40" s="58" t="s">
        <v>255</v>
      </c>
      <c r="E40" s="60"/>
      <c r="F40" s="60">
        <v>3000</v>
      </c>
      <c r="G40" s="60">
        <f t="shared" si="0"/>
        <v>13067172.669999998</v>
      </c>
    </row>
    <row r="41" spans="1:7" ht="26.25" x14ac:dyDescent="0.25">
      <c r="A41" s="55">
        <v>45126</v>
      </c>
      <c r="B41" s="56" t="s">
        <v>221</v>
      </c>
      <c r="C41" s="57" t="s">
        <v>256</v>
      </c>
      <c r="D41" s="58" t="s">
        <v>255</v>
      </c>
      <c r="E41" s="60"/>
      <c r="F41" s="60">
        <v>3000</v>
      </c>
      <c r="G41" s="60">
        <f t="shared" si="0"/>
        <v>13064172.669999998</v>
      </c>
    </row>
    <row r="42" spans="1:7" ht="26.25" x14ac:dyDescent="0.25">
      <c r="A42" s="55">
        <v>45126</v>
      </c>
      <c r="B42" s="56" t="s">
        <v>222</v>
      </c>
      <c r="C42" s="57" t="s">
        <v>257</v>
      </c>
      <c r="D42" s="58" t="s">
        <v>255</v>
      </c>
      <c r="E42" s="60"/>
      <c r="F42" s="60">
        <v>3000</v>
      </c>
      <c r="G42" s="60">
        <f t="shared" si="0"/>
        <v>13061172.669999998</v>
      </c>
    </row>
    <row r="43" spans="1:7" ht="26.25" x14ac:dyDescent="0.25">
      <c r="A43" s="55">
        <v>45126</v>
      </c>
      <c r="B43" s="56" t="s">
        <v>223</v>
      </c>
      <c r="C43" s="57" t="s">
        <v>258</v>
      </c>
      <c r="D43" s="58" t="s">
        <v>255</v>
      </c>
      <c r="E43" s="57"/>
      <c r="F43" s="60">
        <v>3000</v>
      </c>
      <c r="G43" s="60">
        <f t="shared" si="0"/>
        <v>13058172.669999998</v>
      </c>
    </row>
    <row r="44" spans="1:7" ht="26.25" x14ac:dyDescent="0.25">
      <c r="A44" s="55">
        <v>45126</v>
      </c>
      <c r="B44" s="56" t="s">
        <v>224</v>
      </c>
      <c r="C44" s="57" t="s">
        <v>259</v>
      </c>
      <c r="D44" s="58" t="s">
        <v>255</v>
      </c>
      <c r="E44" s="59"/>
      <c r="F44" s="59">
        <v>3000</v>
      </c>
      <c r="G44" s="60">
        <f t="shared" si="0"/>
        <v>13055172.669999998</v>
      </c>
    </row>
    <row r="45" spans="1:7" ht="26.25" x14ac:dyDescent="0.25">
      <c r="A45" s="55">
        <v>45126</v>
      </c>
      <c r="B45" s="56" t="s">
        <v>225</v>
      </c>
      <c r="C45" s="57" t="s">
        <v>260</v>
      </c>
      <c r="D45" s="58" t="s">
        <v>255</v>
      </c>
      <c r="E45" s="57"/>
      <c r="F45" s="59">
        <v>3000</v>
      </c>
      <c r="G45" s="60">
        <f t="shared" si="0"/>
        <v>13052172.669999998</v>
      </c>
    </row>
    <row r="46" spans="1:7" ht="26.25" x14ac:dyDescent="0.25">
      <c r="A46" s="55">
        <v>45127</v>
      </c>
      <c r="B46" s="56" t="s">
        <v>226</v>
      </c>
      <c r="C46" s="57" t="s">
        <v>240</v>
      </c>
      <c r="D46" s="58" t="s">
        <v>261</v>
      </c>
      <c r="E46" s="57"/>
      <c r="F46" s="59">
        <v>3650</v>
      </c>
      <c r="G46" s="60">
        <f t="shared" si="0"/>
        <v>13048522.669999998</v>
      </c>
    </row>
    <row r="47" spans="1:7" ht="26.25" x14ac:dyDescent="0.25">
      <c r="A47" s="55">
        <v>45127</v>
      </c>
      <c r="B47" s="56" t="s">
        <v>227</v>
      </c>
      <c r="C47" s="56" t="s">
        <v>262</v>
      </c>
      <c r="D47" s="58" t="s">
        <v>261</v>
      </c>
      <c r="E47" s="57"/>
      <c r="F47" s="59">
        <v>2150</v>
      </c>
      <c r="G47" s="60">
        <f t="shared" si="0"/>
        <v>13046372.669999998</v>
      </c>
    </row>
    <row r="48" spans="1:7" ht="26.25" x14ac:dyDescent="0.25">
      <c r="A48" s="55">
        <v>45127</v>
      </c>
      <c r="B48" s="56" t="s">
        <v>228</v>
      </c>
      <c r="C48" s="57" t="s">
        <v>245</v>
      </c>
      <c r="D48" s="58" t="s">
        <v>261</v>
      </c>
      <c r="E48" s="57"/>
      <c r="F48" s="59">
        <v>1700</v>
      </c>
      <c r="G48" s="60">
        <f t="shared" si="0"/>
        <v>13044672.669999998</v>
      </c>
    </row>
    <row r="49" spans="1:8" x14ac:dyDescent="0.25">
      <c r="A49" s="143">
        <v>45138</v>
      </c>
      <c r="B49" s="144" t="s">
        <v>193</v>
      </c>
      <c r="C49" s="262" t="s">
        <v>231</v>
      </c>
      <c r="D49" s="145" t="s">
        <v>232</v>
      </c>
      <c r="E49" s="262"/>
      <c r="F49" s="146">
        <f>+'CONCILIACION JULIO'!D26+'CONCILIACION JULIO'!D27</f>
        <v>966.30000000000007</v>
      </c>
      <c r="G49" s="60">
        <f t="shared" si="0"/>
        <v>13043706.369999997</v>
      </c>
    </row>
    <row r="50" spans="1:8" x14ac:dyDescent="0.25">
      <c r="A50" s="330" t="s">
        <v>392</v>
      </c>
      <c r="B50" s="331"/>
      <c r="C50" s="331"/>
      <c r="D50" s="331"/>
      <c r="E50" s="331"/>
      <c r="F50" s="332"/>
      <c r="G50" s="270">
        <f t="shared" si="0"/>
        <v>13043706.369999997</v>
      </c>
      <c r="H50" s="13">
        <f>+G50-13043706.37</f>
        <v>0</v>
      </c>
    </row>
    <row r="51" spans="1:8" s="64" customFormat="1" x14ac:dyDescent="0.25">
      <c r="A51" s="266"/>
      <c r="B51" s="266"/>
      <c r="C51" s="266"/>
      <c r="D51" s="266"/>
      <c r="E51" s="266"/>
      <c r="F51" s="266"/>
      <c r="G51" s="265"/>
      <c r="H51" s="13"/>
    </row>
    <row r="52" spans="1:8" s="64" customFormat="1" x14ac:dyDescent="0.25">
      <c r="A52" s="266"/>
      <c r="B52" s="266"/>
      <c r="C52" s="266"/>
      <c r="D52" s="266"/>
      <c r="E52" s="266"/>
      <c r="F52" s="266"/>
      <c r="G52" s="265"/>
      <c r="H52" s="13"/>
    </row>
    <row r="53" spans="1:8" s="64" customFormat="1" x14ac:dyDescent="0.25">
      <c r="A53" s="267"/>
      <c r="B53" s="268"/>
      <c r="C53" s="269"/>
      <c r="D53" s="269"/>
      <c r="E53" s="267"/>
      <c r="F53" s="267"/>
      <c r="G53" s="265"/>
      <c r="H53" s="13"/>
    </row>
    <row r="54" spans="1:8" x14ac:dyDescent="0.25">
      <c r="A54" s="334" t="s">
        <v>114</v>
      </c>
      <c r="B54" s="334"/>
      <c r="C54" s="176" t="s">
        <v>131</v>
      </c>
      <c r="E54" s="333" t="s">
        <v>129</v>
      </c>
      <c r="F54" s="333"/>
      <c r="G54" s="333"/>
      <c r="H54" s="13"/>
    </row>
    <row r="55" spans="1:8" x14ac:dyDescent="0.25">
      <c r="A55" s="335" t="s">
        <v>393</v>
      </c>
      <c r="B55" s="335"/>
      <c r="C55" s="152" t="s">
        <v>128</v>
      </c>
      <c r="E55" s="317" t="s">
        <v>123</v>
      </c>
      <c r="F55" s="317"/>
      <c r="G55" s="317"/>
      <c r="H55" s="13"/>
    </row>
    <row r="56" spans="1:8" x14ac:dyDescent="0.25">
      <c r="G56" s="39"/>
      <c r="H56" s="13"/>
    </row>
    <row r="57" spans="1:8" x14ac:dyDescent="0.25">
      <c r="A57" s="100"/>
      <c r="B57" s="37"/>
      <c r="G57" s="39"/>
      <c r="H57" s="14"/>
    </row>
    <row r="58" spans="1:8" x14ac:dyDescent="0.25">
      <c r="A58" s="33"/>
      <c r="B58" s="37"/>
      <c r="G58" s="39"/>
      <c r="H58" s="13"/>
    </row>
    <row r="59" spans="1:8" x14ac:dyDescent="0.25">
      <c r="A59" s="33"/>
      <c r="B59" s="37"/>
    </row>
    <row r="62" spans="1:8" x14ac:dyDescent="0.25">
      <c r="A62" s="33"/>
      <c r="B62" s="37"/>
    </row>
    <row r="63" spans="1:8" x14ac:dyDescent="0.25">
      <c r="A63" s="33"/>
      <c r="B63" s="37"/>
    </row>
    <row r="64" spans="1:8" x14ac:dyDescent="0.25">
      <c r="A64" s="33"/>
      <c r="B64" s="37"/>
    </row>
  </sheetData>
  <mergeCells count="10">
    <mergeCell ref="E54:G54"/>
    <mergeCell ref="E55:G55"/>
    <mergeCell ref="A54:B54"/>
    <mergeCell ref="A55:B55"/>
    <mergeCell ref="C5:G5"/>
    <mergeCell ref="A6:G6"/>
    <mergeCell ref="A7:G7"/>
    <mergeCell ref="A8:G8"/>
    <mergeCell ref="A11:D11"/>
    <mergeCell ref="A50:F50"/>
  </mergeCells>
  <phoneticPr fontId="18" type="noConversion"/>
  <pageMargins left="3.937007874015748E-2" right="0" top="0.19685039370078741" bottom="0.19685039370078741" header="0.11811023622047245" footer="0.11811023622047245"/>
  <pageSetup scale="85" fitToWidth="2" fitToHeight="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69"/>
  <sheetViews>
    <sheetView topLeftCell="A23" zoomScale="64" zoomScaleNormal="64" workbookViewId="0">
      <selection activeCell="B34" sqref="B34"/>
    </sheetView>
  </sheetViews>
  <sheetFormatPr baseColWidth="10" defaultRowHeight="15" x14ac:dyDescent="0.25"/>
  <cols>
    <col min="1" max="1" width="20.28515625" customWidth="1"/>
    <col min="2" max="2" width="24" customWidth="1"/>
    <col min="3" max="3" width="62.42578125" customWidth="1"/>
    <col min="4" max="4" width="119.42578125" customWidth="1"/>
    <col min="5" max="5" width="19" customWidth="1"/>
    <col min="6" max="6" width="20.28515625" customWidth="1"/>
    <col min="7" max="7" width="13.140625" bestFit="1" customWidth="1"/>
  </cols>
  <sheetData>
    <row r="1" spans="1:5" ht="19.5" customHeight="1" x14ac:dyDescent="0.25"/>
    <row r="2" spans="1:5" x14ac:dyDescent="0.25">
      <c r="A2" s="317"/>
      <c r="B2" s="317"/>
      <c r="C2" s="317"/>
      <c r="D2" s="317"/>
    </row>
    <row r="3" spans="1:5" x14ac:dyDescent="0.25">
      <c r="A3" s="317"/>
      <c r="B3" s="317"/>
      <c r="C3" s="317"/>
      <c r="D3" s="317"/>
    </row>
    <row r="4" spans="1:5" ht="20.25" customHeight="1" x14ac:dyDescent="0.25"/>
    <row r="5" spans="1:5" s="64" customFormat="1" ht="20.25" customHeight="1" x14ac:dyDescent="0.25"/>
    <row r="6" spans="1:5" s="64" customFormat="1" ht="20.25" customHeight="1" x14ac:dyDescent="0.25"/>
    <row r="7" spans="1:5" s="64" customFormat="1" ht="20.25" customHeight="1" x14ac:dyDescent="0.25"/>
    <row r="8" spans="1:5" s="64" customFormat="1" ht="20.25" customHeight="1" x14ac:dyDescent="0.25"/>
    <row r="9" spans="1:5" ht="15" customHeight="1" x14ac:dyDescent="0.3">
      <c r="A9" s="314" t="s">
        <v>38</v>
      </c>
      <c r="B9" s="314"/>
      <c r="C9" s="314"/>
      <c r="D9" s="314"/>
      <c r="E9" s="89"/>
    </row>
    <row r="10" spans="1:5" ht="18.75" x14ac:dyDescent="0.3">
      <c r="A10" s="314" t="s">
        <v>139</v>
      </c>
      <c r="B10" s="314"/>
      <c r="C10" s="314"/>
      <c r="D10" s="314"/>
      <c r="E10" s="89"/>
    </row>
    <row r="11" spans="1:5" ht="15" customHeight="1" x14ac:dyDescent="0.3">
      <c r="A11" s="314" t="s">
        <v>35</v>
      </c>
      <c r="B11" s="314"/>
      <c r="C11" s="314"/>
      <c r="D11" s="314"/>
      <c r="E11" s="89"/>
    </row>
    <row r="12" spans="1:5" ht="11.25" customHeight="1" x14ac:dyDescent="0.25">
      <c r="A12" s="90"/>
      <c r="B12" s="90"/>
      <c r="C12" s="90"/>
      <c r="D12" s="90"/>
      <c r="E12" s="89"/>
    </row>
    <row r="13" spans="1:5" s="52" customFormat="1" x14ac:dyDescent="0.25">
      <c r="A13" s="15" t="s">
        <v>4</v>
      </c>
      <c r="B13" s="78" t="s">
        <v>32</v>
      </c>
      <c r="C13" s="15" t="s">
        <v>6</v>
      </c>
      <c r="D13" s="15" t="s">
        <v>7</v>
      </c>
      <c r="E13" s="91"/>
    </row>
    <row r="14" spans="1:5" s="52" customFormat="1" ht="54.95" customHeight="1" x14ac:dyDescent="0.25">
      <c r="A14" s="272">
        <v>45117</v>
      </c>
      <c r="B14" s="273" t="s">
        <v>325</v>
      </c>
      <c r="C14" s="129" t="s">
        <v>53</v>
      </c>
      <c r="D14" s="25" t="s">
        <v>326</v>
      </c>
      <c r="E14" s="6">
        <v>2000</v>
      </c>
    </row>
    <row r="15" spans="1:5" s="52" customFormat="1" ht="54.95" customHeight="1" x14ac:dyDescent="0.25">
      <c r="A15" s="272">
        <v>45127</v>
      </c>
      <c r="B15" s="273" t="s">
        <v>327</v>
      </c>
      <c r="C15" s="129" t="s">
        <v>45</v>
      </c>
      <c r="D15" s="25" t="s">
        <v>328</v>
      </c>
      <c r="E15" s="274">
        <v>232245.68</v>
      </c>
    </row>
    <row r="16" spans="1:5" s="52" customFormat="1" ht="54.95" customHeight="1" x14ac:dyDescent="0.25">
      <c r="A16" s="272">
        <v>45120</v>
      </c>
      <c r="B16" s="273" t="s">
        <v>329</v>
      </c>
      <c r="C16" s="129" t="s">
        <v>330</v>
      </c>
      <c r="D16" s="25" t="s">
        <v>331</v>
      </c>
      <c r="E16" s="274">
        <v>36580</v>
      </c>
    </row>
    <row r="17" spans="1:7" s="52" customFormat="1" ht="54.95" customHeight="1" x14ac:dyDescent="0.25">
      <c r="A17" s="272">
        <v>45112</v>
      </c>
      <c r="B17" s="275" t="s">
        <v>332</v>
      </c>
      <c r="C17" s="129" t="s">
        <v>116</v>
      </c>
      <c r="D17" s="25" t="s">
        <v>333</v>
      </c>
      <c r="E17" s="274">
        <v>326050.83</v>
      </c>
    </row>
    <row r="18" spans="1:7" s="52" customFormat="1" ht="54.95" customHeight="1" x14ac:dyDescent="0.25">
      <c r="A18" s="272">
        <v>45120</v>
      </c>
      <c r="B18" s="273" t="s">
        <v>334</v>
      </c>
      <c r="C18" s="129" t="s">
        <v>45</v>
      </c>
      <c r="D18" s="25" t="s">
        <v>335</v>
      </c>
      <c r="E18" s="274">
        <v>3156.14</v>
      </c>
    </row>
    <row r="19" spans="1:7" s="52" customFormat="1" ht="54.95" customHeight="1" x14ac:dyDescent="0.25">
      <c r="A19" s="272">
        <v>45120</v>
      </c>
      <c r="B19" s="273" t="s">
        <v>336</v>
      </c>
      <c r="C19" s="25" t="s">
        <v>118</v>
      </c>
      <c r="D19" s="25" t="s">
        <v>337</v>
      </c>
      <c r="E19" s="274">
        <v>1350</v>
      </c>
    </row>
    <row r="20" spans="1:7" s="52" customFormat="1" ht="54.95" customHeight="1" x14ac:dyDescent="0.25">
      <c r="A20" s="272">
        <v>45120</v>
      </c>
      <c r="B20" s="273" t="s">
        <v>338</v>
      </c>
      <c r="C20" s="25" t="s">
        <v>49</v>
      </c>
      <c r="D20" s="25" t="s">
        <v>339</v>
      </c>
      <c r="E20" s="274">
        <v>58182</v>
      </c>
    </row>
    <row r="21" spans="1:7" s="52" customFormat="1" ht="54.95" customHeight="1" x14ac:dyDescent="0.25">
      <c r="A21" s="272">
        <v>45120</v>
      </c>
      <c r="B21" s="273" t="s">
        <v>340</v>
      </c>
      <c r="C21" s="129" t="s">
        <v>341</v>
      </c>
      <c r="D21" s="25" t="s">
        <v>342</v>
      </c>
      <c r="E21" s="274">
        <v>201780</v>
      </c>
    </row>
    <row r="22" spans="1:7" s="52" customFormat="1" ht="54.95" customHeight="1" x14ac:dyDescent="0.25">
      <c r="A22" s="272">
        <v>45119</v>
      </c>
      <c r="B22" s="273" t="s">
        <v>343</v>
      </c>
      <c r="C22" s="129" t="s">
        <v>117</v>
      </c>
      <c r="D22" s="25" t="s">
        <v>344</v>
      </c>
      <c r="E22" s="276">
        <v>985831.33</v>
      </c>
    </row>
    <row r="23" spans="1:7" s="52" customFormat="1" ht="54.95" customHeight="1" x14ac:dyDescent="0.25">
      <c r="A23" s="272">
        <v>45121</v>
      </c>
      <c r="B23" s="273" t="s">
        <v>345</v>
      </c>
      <c r="C23" s="129" t="s">
        <v>346</v>
      </c>
      <c r="D23" s="277" t="s">
        <v>347</v>
      </c>
      <c r="E23" s="274">
        <v>182782</v>
      </c>
      <c r="F23" s="182"/>
    </row>
    <row r="24" spans="1:7" ht="54.95" customHeight="1" x14ac:dyDescent="0.25">
      <c r="A24" s="272">
        <v>45127</v>
      </c>
      <c r="B24" s="273" t="s">
        <v>348</v>
      </c>
      <c r="C24" s="129" t="s">
        <v>134</v>
      </c>
      <c r="D24" s="25" t="s">
        <v>119</v>
      </c>
      <c r="E24" s="6">
        <v>41359</v>
      </c>
    </row>
    <row r="25" spans="1:7" s="64" customFormat="1" ht="54.95" customHeight="1" x14ac:dyDescent="0.25">
      <c r="A25" s="272">
        <v>45121</v>
      </c>
      <c r="B25" s="273" t="s">
        <v>349</v>
      </c>
      <c r="C25" s="129" t="s">
        <v>121</v>
      </c>
      <c r="D25" s="25" t="s">
        <v>120</v>
      </c>
      <c r="E25" s="274">
        <v>11725.3</v>
      </c>
    </row>
    <row r="26" spans="1:7" s="64" customFormat="1" ht="54.95" customHeight="1" x14ac:dyDescent="0.25">
      <c r="A26" s="272">
        <v>45127</v>
      </c>
      <c r="B26" s="273" t="s">
        <v>350</v>
      </c>
      <c r="C26" s="25" t="s">
        <v>351</v>
      </c>
      <c r="D26" s="25" t="s">
        <v>352</v>
      </c>
      <c r="E26" s="274">
        <v>252385.25</v>
      </c>
    </row>
    <row r="27" spans="1:7" s="64" customFormat="1" ht="54.95" customHeight="1" x14ac:dyDescent="0.35">
      <c r="A27" s="272">
        <v>45124</v>
      </c>
      <c r="B27" s="273" t="s">
        <v>353</v>
      </c>
      <c r="C27" s="129" t="s">
        <v>54</v>
      </c>
      <c r="D27" s="25" t="s">
        <v>354</v>
      </c>
      <c r="E27" s="274">
        <v>2500</v>
      </c>
      <c r="G27" s="66"/>
    </row>
    <row r="28" spans="1:7" ht="54.95" customHeight="1" x14ac:dyDescent="0.25">
      <c r="A28" s="272">
        <v>45120</v>
      </c>
      <c r="B28" s="273" t="s">
        <v>355</v>
      </c>
      <c r="C28" s="129" t="s">
        <v>356</v>
      </c>
      <c r="D28" s="25" t="s">
        <v>357</v>
      </c>
      <c r="E28" s="274">
        <v>64900</v>
      </c>
    </row>
    <row r="29" spans="1:7" s="64" customFormat="1" ht="54.95" customHeight="1" x14ac:dyDescent="0.25">
      <c r="A29" s="272">
        <v>45125</v>
      </c>
      <c r="B29" s="273" t="s">
        <v>358</v>
      </c>
      <c r="C29" s="129" t="s">
        <v>359</v>
      </c>
      <c r="D29" s="25" t="s">
        <v>360</v>
      </c>
      <c r="E29" s="274">
        <v>69838.759999999995</v>
      </c>
    </row>
    <row r="30" spans="1:7" ht="30" x14ac:dyDescent="0.25">
      <c r="A30" s="272">
        <v>45125</v>
      </c>
      <c r="B30" s="273" t="s">
        <v>394</v>
      </c>
      <c r="C30" s="129" t="s">
        <v>50</v>
      </c>
      <c r="D30" s="25" t="s">
        <v>395</v>
      </c>
      <c r="E30" s="274">
        <v>29585.919999999998</v>
      </c>
    </row>
    <row r="31" spans="1:7" s="64" customFormat="1" ht="30" x14ac:dyDescent="0.25">
      <c r="A31" s="272">
        <v>45121</v>
      </c>
      <c r="B31" s="273" t="s">
        <v>396</v>
      </c>
      <c r="C31" s="129" t="s">
        <v>121</v>
      </c>
      <c r="D31" s="25" t="s">
        <v>120</v>
      </c>
      <c r="E31" s="274">
        <v>19700.3</v>
      </c>
    </row>
    <row r="32" spans="1:7" s="64" customFormat="1" ht="21" x14ac:dyDescent="0.35">
      <c r="A32" s="340" t="s">
        <v>361</v>
      </c>
      <c r="B32" s="341"/>
      <c r="C32" s="341"/>
      <c r="D32" s="342"/>
      <c r="E32" s="278">
        <f>SUM(E14:E30)</f>
        <v>2502252.21</v>
      </c>
    </row>
    <row r="33" spans="1:6" x14ac:dyDescent="0.25">
      <c r="A33" s="243"/>
      <c r="B33" s="243"/>
      <c r="C33" s="243"/>
      <c r="D33" s="243"/>
      <c r="E33" s="182"/>
    </row>
    <row r="34" spans="1:6" s="64" customFormat="1" x14ac:dyDescent="0.25">
      <c r="A34" s="243"/>
      <c r="B34" s="243"/>
      <c r="C34" s="243"/>
      <c r="D34" s="243"/>
      <c r="E34" s="243"/>
      <c r="F34" s="182"/>
    </row>
    <row r="35" spans="1:6" s="64" customFormat="1" x14ac:dyDescent="0.25">
      <c r="A35" s="243"/>
      <c r="B35" s="243"/>
      <c r="C35" s="243"/>
      <c r="D35" s="243"/>
      <c r="E35" s="243"/>
      <c r="F35" s="182"/>
    </row>
    <row r="36" spans="1:6" s="64" customFormat="1" x14ac:dyDescent="0.25">
      <c r="A36" s="324"/>
      <c r="B36" s="324"/>
      <c r="C36" s="243"/>
      <c r="D36" s="243"/>
      <c r="E36" s="243"/>
      <c r="F36" s="182"/>
    </row>
    <row r="37" spans="1:6" s="64" customFormat="1" ht="15.75" x14ac:dyDescent="0.25">
      <c r="A37" s="73" t="s">
        <v>362</v>
      </c>
      <c r="B37" s="71"/>
      <c r="C37" s="27"/>
      <c r="D37" s="73" t="s">
        <v>454</v>
      </c>
      <c r="E37" s="234"/>
      <c r="F37" s="182"/>
    </row>
    <row r="38" spans="1:6" s="64" customFormat="1" ht="15.75" x14ac:dyDescent="0.25">
      <c r="A38" s="338" t="s">
        <v>455</v>
      </c>
      <c r="B38" s="338"/>
      <c r="D38" s="70" t="s">
        <v>456</v>
      </c>
      <c r="F38" s="53"/>
    </row>
    <row r="39" spans="1:6" x14ac:dyDescent="0.25">
      <c r="A39" s="64"/>
      <c r="B39" s="64"/>
      <c r="C39" s="64"/>
      <c r="D39" s="104"/>
      <c r="E39" s="64"/>
      <c r="F39" s="53"/>
    </row>
    <row r="40" spans="1:6" x14ac:dyDescent="0.25">
      <c r="A40" s="64"/>
      <c r="B40" s="64"/>
      <c r="C40" s="64"/>
      <c r="D40" s="64"/>
      <c r="E40" s="64"/>
      <c r="F40" s="53"/>
    </row>
    <row r="41" spans="1:6" ht="15.75" x14ac:dyDescent="0.25">
      <c r="A41" s="73" t="s">
        <v>457</v>
      </c>
      <c r="B41" s="73"/>
      <c r="C41" s="52"/>
      <c r="D41" s="307" t="s">
        <v>458</v>
      </c>
      <c r="E41" s="53"/>
      <c r="F41" s="64"/>
    </row>
    <row r="42" spans="1:6" ht="15.75" x14ac:dyDescent="0.25">
      <c r="A42" s="339" t="s">
        <v>459</v>
      </c>
      <c r="B42" s="339"/>
      <c r="C42" s="64"/>
      <c r="D42" s="223" t="s">
        <v>460</v>
      </c>
      <c r="E42" s="64"/>
      <c r="F42" s="233"/>
    </row>
    <row r="43" spans="1:6" x14ac:dyDescent="0.25">
      <c r="A43" s="64"/>
      <c r="B43" s="64"/>
      <c r="C43" s="64"/>
      <c r="D43" s="64"/>
      <c r="E43" s="64"/>
      <c r="F43" s="53"/>
    </row>
    <row r="44" spans="1:6" x14ac:dyDescent="0.25">
      <c r="A44" s="52"/>
      <c r="B44" s="52"/>
      <c r="C44" s="64"/>
      <c r="D44" s="64"/>
      <c r="E44" s="64"/>
      <c r="F44" s="53"/>
    </row>
    <row r="45" spans="1:6" x14ac:dyDescent="0.25">
      <c r="A45" s="64"/>
      <c r="B45" s="64"/>
      <c r="C45" s="64"/>
      <c r="D45" s="308"/>
      <c r="E45" s="308"/>
      <c r="F45" s="53"/>
    </row>
    <row r="69" spans="2:2" x14ac:dyDescent="0.25">
      <c r="B69" t="s">
        <v>26</v>
      </c>
    </row>
  </sheetData>
  <sortState xmlns:xlrd2="http://schemas.microsoft.com/office/spreadsheetml/2017/richdata2" ref="A15:A38">
    <sortCondition ref="A14:A38"/>
  </sortState>
  <mergeCells count="8">
    <mergeCell ref="A2:D3"/>
    <mergeCell ref="A32:D32"/>
    <mergeCell ref="A36:B36"/>
    <mergeCell ref="A38:B38"/>
    <mergeCell ref="A42:B42"/>
    <mergeCell ref="A9:D9"/>
    <mergeCell ref="A10:D10"/>
    <mergeCell ref="A11:D11"/>
  </mergeCells>
  <pageMargins left="0.19685039370078741" right="0.19685039370078741" top="0.35433070866141736" bottom="0.35433070866141736" header="0.31496062992125984" footer="0.31496062992125984"/>
  <pageSetup scale="6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43C4D-1258-4B68-BA93-6C7227D1BE3A}">
  <dimension ref="A1:H59"/>
  <sheetViews>
    <sheetView tabSelected="1" topLeftCell="A2" zoomScale="84" zoomScaleNormal="84" workbookViewId="0">
      <selection activeCell="A8" sqref="A8:H8"/>
    </sheetView>
  </sheetViews>
  <sheetFormatPr baseColWidth="10" defaultRowHeight="15" x14ac:dyDescent="0.25"/>
  <cols>
    <col min="1" max="1" width="12.7109375" style="103" customWidth="1"/>
    <col min="2" max="2" width="13.7109375" style="104" customWidth="1"/>
    <col min="3" max="3" width="15" style="53" customWidth="1"/>
    <col min="4" max="4" width="29.85546875" style="53" customWidth="1"/>
    <col min="5" max="5" width="69.42578125" style="105" customWidth="1"/>
    <col min="6" max="6" width="20.85546875" style="103" customWidth="1"/>
    <col min="7" max="7" width="18.140625" style="106" customWidth="1"/>
    <col min="8" max="8" width="12.85546875" style="106" customWidth="1"/>
    <col min="9" max="16384" width="11.42578125" style="64"/>
  </cols>
  <sheetData>
    <row r="1" spans="1:8" ht="0.6" customHeight="1" x14ac:dyDescent="0.25"/>
    <row r="2" spans="1:8" ht="6" customHeight="1" x14ac:dyDescent="0.25">
      <c r="A2" s="348"/>
      <c r="B2" s="348"/>
      <c r="C2" s="348"/>
      <c r="D2" s="348"/>
      <c r="E2" s="348"/>
      <c r="F2" s="348"/>
      <c r="G2" s="348"/>
      <c r="H2" s="348"/>
    </row>
    <row r="3" spans="1:8" x14ac:dyDescent="0.25">
      <c r="A3" s="348"/>
      <c r="B3" s="348"/>
      <c r="C3" s="348"/>
      <c r="D3" s="348"/>
      <c r="E3" s="348"/>
      <c r="F3" s="348"/>
      <c r="G3" s="348"/>
      <c r="H3" s="348"/>
    </row>
    <row r="4" spans="1:8" x14ac:dyDescent="0.25">
      <c r="A4" s="348"/>
      <c r="B4" s="348"/>
      <c r="C4" s="348"/>
      <c r="D4" s="348"/>
      <c r="E4" s="348"/>
      <c r="F4" s="348"/>
      <c r="G4" s="348"/>
      <c r="H4" s="348"/>
    </row>
    <row r="5" spans="1:8" x14ac:dyDescent="0.25">
      <c r="A5" s="107"/>
      <c r="B5" s="97"/>
      <c r="C5" s="107"/>
      <c r="D5" s="107"/>
      <c r="E5" s="108"/>
      <c r="F5" s="107"/>
      <c r="G5" s="109"/>
      <c r="H5" s="109"/>
    </row>
    <row r="6" spans="1:8" x14ac:dyDescent="0.25">
      <c r="A6" s="107"/>
      <c r="B6" s="97"/>
      <c r="C6" s="107"/>
      <c r="D6" s="107"/>
      <c r="E6" s="108"/>
      <c r="F6" s="107"/>
      <c r="G6" s="109"/>
      <c r="H6" s="109"/>
    </row>
    <row r="7" spans="1:8" ht="0.75" customHeight="1" x14ac:dyDescent="0.25">
      <c r="A7" s="107"/>
      <c r="B7" s="97"/>
      <c r="C7" s="107"/>
      <c r="D7" s="107"/>
      <c r="E7" s="108"/>
      <c r="F7" s="107"/>
      <c r="G7" s="109"/>
      <c r="H7" s="109"/>
    </row>
    <row r="8" spans="1:8" ht="27" customHeight="1" x14ac:dyDescent="0.25">
      <c r="A8" s="349" t="s">
        <v>143</v>
      </c>
      <c r="B8" s="349"/>
      <c r="C8" s="349"/>
      <c r="D8" s="349"/>
      <c r="E8" s="349"/>
      <c r="F8" s="349"/>
      <c r="G8" s="349"/>
      <c r="H8" s="349"/>
    </row>
    <row r="9" spans="1:8" x14ac:dyDescent="0.25">
      <c r="A9" s="350" t="s">
        <v>453</v>
      </c>
      <c r="B9" s="350"/>
      <c r="C9" s="350"/>
      <c r="D9" s="350"/>
      <c r="E9" s="350"/>
      <c r="F9" s="350"/>
      <c r="G9" s="350"/>
      <c r="H9" s="350"/>
    </row>
    <row r="10" spans="1:8" x14ac:dyDescent="0.25">
      <c r="A10" s="351" t="s">
        <v>144</v>
      </c>
      <c r="B10" s="351"/>
      <c r="C10" s="351"/>
      <c r="D10" s="351"/>
      <c r="E10" s="351"/>
      <c r="F10" s="351"/>
      <c r="G10" s="351"/>
      <c r="H10" s="351"/>
    </row>
    <row r="11" spans="1:8" s="306" customFormat="1" ht="39.950000000000003" customHeight="1" x14ac:dyDescent="0.25">
      <c r="A11" s="300" t="s">
        <v>145</v>
      </c>
      <c r="B11" s="301" t="s">
        <v>146</v>
      </c>
      <c r="C11" s="300" t="s">
        <v>147</v>
      </c>
      <c r="D11" s="302" t="s">
        <v>148</v>
      </c>
      <c r="E11" s="303" t="s">
        <v>149</v>
      </c>
      <c r="F11" s="304" t="s">
        <v>150</v>
      </c>
      <c r="G11" s="305" t="s">
        <v>151</v>
      </c>
      <c r="H11" s="304" t="s">
        <v>152</v>
      </c>
    </row>
    <row r="12" spans="1:8" s="110" customFormat="1" ht="30" customHeight="1" x14ac:dyDescent="0.2">
      <c r="A12" s="124">
        <v>45111</v>
      </c>
      <c r="B12" s="92">
        <v>406000109</v>
      </c>
      <c r="C12" s="125" t="s">
        <v>363</v>
      </c>
      <c r="D12" s="125" t="s">
        <v>158</v>
      </c>
      <c r="E12" s="279" t="s">
        <v>364</v>
      </c>
      <c r="F12" s="126" t="s">
        <v>159</v>
      </c>
      <c r="G12" s="94">
        <v>2000</v>
      </c>
      <c r="H12" s="127">
        <v>45127</v>
      </c>
    </row>
    <row r="13" spans="1:8" s="110" customFormat="1" ht="30" customHeight="1" x14ac:dyDescent="0.2">
      <c r="A13" s="235">
        <v>45127</v>
      </c>
      <c r="B13" s="236" t="s">
        <v>167</v>
      </c>
      <c r="C13" s="237" t="s">
        <v>365</v>
      </c>
      <c r="D13" s="238" t="s">
        <v>168</v>
      </c>
      <c r="E13" s="280" t="s">
        <v>172</v>
      </c>
      <c r="F13" s="239" t="s">
        <v>162</v>
      </c>
      <c r="G13" s="240">
        <v>232245.68</v>
      </c>
      <c r="H13" s="241">
        <v>45156</v>
      </c>
    </row>
    <row r="14" spans="1:8" s="110" customFormat="1" ht="30" customHeight="1" x14ac:dyDescent="0.2">
      <c r="A14" s="118">
        <v>45108</v>
      </c>
      <c r="B14" s="119">
        <v>102017174</v>
      </c>
      <c r="C14" s="120" t="s">
        <v>366</v>
      </c>
      <c r="D14" s="120" t="s">
        <v>156</v>
      </c>
      <c r="E14" s="281" t="s">
        <v>367</v>
      </c>
      <c r="F14" s="121" t="s">
        <v>157</v>
      </c>
      <c r="G14" s="122">
        <v>440300.83</v>
      </c>
      <c r="H14" s="123">
        <v>45118</v>
      </c>
    </row>
    <row r="15" spans="1:8" s="110" customFormat="1" ht="30" customHeight="1" x14ac:dyDescent="0.2">
      <c r="A15" s="124">
        <v>45113</v>
      </c>
      <c r="B15" s="92">
        <v>405051711</v>
      </c>
      <c r="C15" s="125" t="s">
        <v>368</v>
      </c>
      <c r="D15" s="95" t="s">
        <v>171</v>
      </c>
      <c r="E15" s="283" t="s">
        <v>369</v>
      </c>
      <c r="F15" s="126" t="s">
        <v>159</v>
      </c>
      <c r="G15" s="94">
        <v>1350</v>
      </c>
      <c r="H15" s="127">
        <v>45128</v>
      </c>
    </row>
    <row r="16" spans="1:8" s="110" customFormat="1" ht="30" customHeight="1" x14ac:dyDescent="0.2">
      <c r="A16" s="118">
        <v>45108</v>
      </c>
      <c r="B16" s="133" t="s">
        <v>169</v>
      </c>
      <c r="C16" s="120" t="s">
        <v>370</v>
      </c>
      <c r="D16" s="114" t="s">
        <v>170</v>
      </c>
      <c r="E16" s="281" t="s">
        <v>371</v>
      </c>
      <c r="F16" s="121" t="s">
        <v>159</v>
      </c>
      <c r="G16" s="122">
        <v>19577</v>
      </c>
      <c r="H16" s="123">
        <v>45139</v>
      </c>
    </row>
    <row r="17" spans="1:8" s="110" customFormat="1" ht="30" customHeight="1" x14ac:dyDescent="0.2">
      <c r="A17" s="118">
        <v>45108</v>
      </c>
      <c r="B17" s="133" t="s">
        <v>169</v>
      </c>
      <c r="C17" s="120" t="s">
        <v>372</v>
      </c>
      <c r="D17" s="114" t="s">
        <v>170</v>
      </c>
      <c r="E17" s="281" t="s">
        <v>373</v>
      </c>
      <c r="F17" s="121" t="s">
        <v>159</v>
      </c>
      <c r="G17" s="122">
        <v>9014</v>
      </c>
      <c r="H17" s="123">
        <v>45139</v>
      </c>
    </row>
    <row r="18" spans="1:8" s="110" customFormat="1" ht="30" customHeight="1" x14ac:dyDescent="0.2">
      <c r="A18" s="118">
        <v>45108</v>
      </c>
      <c r="B18" s="133" t="s">
        <v>169</v>
      </c>
      <c r="C18" s="120" t="s">
        <v>374</v>
      </c>
      <c r="D18" s="114" t="s">
        <v>170</v>
      </c>
      <c r="E18" s="281" t="s">
        <v>375</v>
      </c>
      <c r="F18" s="121" t="s">
        <v>159</v>
      </c>
      <c r="G18" s="122">
        <v>3300</v>
      </c>
      <c r="H18" s="123">
        <v>45139</v>
      </c>
    </row>
    <row r="19" spans="1:8" s="110" customFormat="1" ht="30" customHeight="1" x14ac:dyDescent="0.2">
      <c r="A19" s="118">
        <v>45108</v>
      </c>
      <c r="B19" s="133" t="s">
        <v>169</v>
      </c>
      <c r="C19" s="120" t="s">
        <v>376</v>
      </c>
      <c r="D19" s="114" t="s">
        <v>170</v>
      </c>
      <c r="E19" s="281" t="s">
        <v>377</v>
      </c>
      <c r="F19" s="121" t="s">
        <v>159</v>
      </c>
      <c r="G19" s="122">
        <v>2642</v>
      </c>
      <c r="H19" s="123">
        <v>45139</v>
      </c>
    </row>
    <row r="20" spans="1:8" s="110" customFormat="1" ht="30" customHeight="1" x14ac:dyDescent="0.2">
      <c r="A20" s="118">
        <v>45108</v>
      </c>
      <c r="B20" s="133" t="s">
        <v>169</v>
      </c>
      <c r="C20" s="120" t="s">
        <v>378</v>
      </c>
      <c r="D20" s="114" t="s">
        <v>170</v>
      </c>
      <c r="E20" s="281" t="s">
        <v>379</v>
      </c>
      <c r="F20" s="121" t="s">
        <v>159</v>
      </c>
      <c r="G20" s="122">
        <v>7240</v>
      </c>
      <c r="H20" s="123">
        <v>45139</v>
      </c>
    </row>
    <row r="21" spans="1:8" s="110" customFormat="1" ht="30" customHeight="1" x14ac:dyDescent="0.2">
      <c r="A21" s="118">
        <v>45108</v>
      </c>
      <c r="B21" s="133" t="s">
        <v>169</v>
      </c>
      <c r="C21" s="120" t="s">
        <v>380</v>
      </c>
      <c r="D21" s="114" t="s">
        <v>170</v>
      </c>
      <c r="E21" s="281" t="s">
        <v>381</v>
      </c>
      <c r="F21" s="121" t="s">
        <v>159</v>
      </c>
      <c r="G21" s="122">
        <v>16409</v>
      </c>
      <c r="H21" s="123">
        <v>45139</v>
      </c>
    </row>
    <row r="22" spans="1:8" s="110" customFormat="1" ht="30" customHeight="1" x14ac:dyDescent="0.25">
      <c r="A22" s="111">
        <v>45112</v>
      </c>
      <c r="B22" s="112">
        <v>131159494</v>
      </c>
      <c r="C22" s="113" t="s">
        <v>163</v>
      </c>
      <c r="D22" s="114" t="s">
        <v>164</v>
      </c>
      <c r="E22" s="282" t="s">
        <v>165</v>
      </c>
      <c r="F22" s="115" t="s">
        <v>166</v>
      </c>
      <c r="G22" s="116">
        <v>41359</v>
      </c>
      <c r="H22" s="117">
        <v>45142</v>
      </c>
    </row>
    <row r="23" spans="1:8" s="110" customFormat="1" ht="30" customHeight="1" x14ac:dyDescent="0.25">
      <c r="A23" s="128">
        <v>45112</v>
      </c>
      <c r="B23" s="129">
        <v>402004924</v>
      </c>
      <c r="C23" s="3" t="s">
        <v>382</v>
      </c>
      <c r="D23" s="130" t="s">
        <v>160</v>
      </c>
      <c r="E23" s="279" t="s">
        <v>383</v>
      </c>
      <c r="F23" s="131" t="s">
        <v>159</v>
      </c>
      <c r="G23" s="6">
        <v>2500</v>
      </c>
      <c r="H23" s="132">
        <v>45121</v>
      </c>
    </row>
    <row r="24" spans="1:8" s="110" customFormat="1" ht="30" customHeight="1" x14ac:dyDescent="0.25">
      <c r="A24" s="128">
        <v>45112</v>
      </c>
      <c r="B24" s="129">
        <v>131755062</v>
      </c>
      <c r="C24" s="3" t="s">
        <v>384</v>
      </c>
      <c r="D24" s="130" t="s">
        <v>385</v>
      </c>
      <c r="E24" s="283" t="s">
        <v>386</v>
      </c>
      <c r="F24" s="131" t="s">
        <v>161</v>
      </c>
      <c r="G24" s="6">
        <v>69838.759999999995</v>
      </c>
      <c r="H24" s="132">
        <v>45140</v>
      </c>
    </row>
    <row r="25" spans="1:8" s="110" customFormat="1" ht="30" customHeight="1" x14ac:dyDescent="0.2">
      <c r="A25" s="118">
        <v>45135</v>
      </c>
      <c r="B25" s="119">
        <v>101820217</v>
      </c>
      <c r="C25" s="120" t="s">
        <v>397</v>
      </c>
      <c r="D25" s="120" t="s">
        <v>398</v>
      </c>
      <c r="E25" s="281" t="s">
        <v>399</v>
      </c>
      <c r="F25" s="121" t="s">
        <v>400</v>
      </c>
      <c r="G25" s="122">
        <v>64049.69</v>
      </c>
      <c r="H25" s="123">
        <v>45166</v>
      </c>
    </row>
    <row r="26" spans="1:8" ht="30" customHeight="1" x14ac:dyDescent="0.25">
      <c r="A26" s="118">
        <v>45126</v>
      </c>
      <c r="B26" s="119">
        <v>101820217</v>
      </c>
      <c r="C26" s="120" t="s">
        <v>401</v>
      </c>
      <c r="D26" s="120" t="s">
        <v>398</v>
      </c>
      <c r="E26" s="281" t="s">
        <v>402</v>
      </c>
      <c r="F26" s="121" t="s">
        <v>400</v>
      </c>
      <c r="G26" s="122">
        <v>712984.85</v>
      </c>
      <c r="H26" s="123">
        <v>45157</v>
      </c>
    </row>
    <row r="27" spans="1:8" ht="30" customHeight="1" x14ac:dyDescent="0.25">
      <c r="A27" s="118">
        <v>45138</v>
      </c>
      <c r="B27" s="284">
        <v>101821248</v>
      </c>
      <c r="C27" s="120" t="s">
        <v>403</v>
      </c>
      <c r="D27" s="114" t="s">
        <v>404</v>
      </c>
      <c r="E27" s="281" t="s">
        <v>405</v>
      </c>
      <c r="F27" s="121" t="s">
        <v>406</v>
      </c>
      <c r="G27" s="122">
        <v>350127.43</v>
      </c>
      <c r="H27" s="123">
        <v>45168</v>
      </c>
    </row>
    <row r="28" spans="1:8" ht="30" customHeight="1" x14ac:dyDescent="0.25">
      <c r="A28" s="118">
        <v>45138</v>
      </c>
      <c r="B28" s="284">
        <v>101821248</v>
      </c>
      <c r="C28" s="120" t="s">
        <v>407</v>
      </c>
      <c r="D28" s="114" t="s">
        <v>404</v>
      </c>
      <c r="E28" s="281" t="s">
        <v>408</v>
      </c>
      <c r="F28" s="121" t="s">
        <v>406</v>
      </c>
      <c r="G28" s="122">
        <v>238093.13</v>
      </c>
      <c r="H28" s="123">
        <v>45168</v>
      </c>
    </row>
    <row r="29" spans="1:8" ht="30" customHeight="1" x14ac:dyDescent="0.25">
      <c r="A29" s="118">
        <v>45138</v>
      </c>
      <c r="B29" s="284">
        <v>101821248</v>
      </c>
      <c r="C29" s="120" t="s">
        <v>409</v>
      </c>
      <c r="D29" s="114" t="s">
        <v>404</v>
      </c>
      <c r="E29" s="281" t="s">
        <v>410</v>
      </c>
      <c r="F29" s="121" t="s">
        <v>406</v>
      </c>
      <c r="G29" s="122">
        <v>65951.88</v>
      </c>
      <c r="H29" s="123">
        <v>45168</v>
      </c>
    </row>
    <row r="30" spans="1:8" ht="30" customHeight="1" x14ac:dyDescent="0.25">
      <c r="A30" s="118">
        <v>45138</v>
      </c>
      <c r="B30" s="284">
        <v>101821248</v>
      </c>
      <c r="C30" s="119" t="s">
        <v>411</v>
      </c>
      <c r="D30" s="120" t="s">
        <v>404</v>
      </c>
      <c r="E30" s="281" t="s">
        <v>412</v>
      </c>
      <c r="F30" s="121" t="s">
        <v>406</v>
      </c>
      <c r="G30" s="122">
        <v>386792.39</v>
      </c>
      <c r="H30" s="123">
        <v>45168</v>
      </c>
    </row>
    <row r="31" spans="1:8" ht="30" customHeight="1" x14ac:dyDescent="0.25">
      <c r="A31" s="118">
        <v>45122</v>
      </c>
      <c r="B31" s="133" t="s">
        <v>413</v>
      </c>
      <c r="C31" s="120" t="s">
        <v>414</v>
      </c>
      <c r="D31" s="119" t="s">
        <v>415</v>
      </c>
      <c r="E31" s="282" t="s">
        <v>416</v>
      </c>
      <c r="F31" s="121" t="s">
        <v>417</v>
      </c>
      <c r="G31" s="122">
        <v>64900</v>
      </c>
      <c r="H31" s="123">
        <v>45153</v>
      </c>
    </row>
    <row r="32" spans="1:8" ht="30" customHeight="1" x14ac:dyDescent="0.25">
      <c r="A32" s="118">
        <v>45110</v>
      </c>
      <c r="B32" s="119">
        <v>401007479</v>
      </c>
      <c r="C32" s="120" t="s">
        <v>418</v>
      </c>
      <c r="D32" s="120" t="s">
        <v>419</v>
      </c>
      <c r="E32" s="281" t="s">
        <v>420</v>
      </c>
      <c r="F32" s="121" t="s">
        <v>421</v>
      </c>
      <c r="G32" s="122">
        <v>2969</v>
      </c>
      <c r="H32" s="123">
        <v>45131</v>
      </c>
    </row>
    <row r="33" spans="1:8" ht="30" customHeight="1" x14ac:dyDescent="0.25">
      <c r="A33" s="118">
        <v>45110</v>
      </c>
      <c r="B33" s="119">
        <v>401007479</v>
      </c>
      <c r="C33" s="120" t="s">
        <v>422</v>
      </c>
      <c r="D33" s="120" t="s">
        <v>419</v>
      </c>
      <c r="E33" s="281" t="s">
        <v>423</v>
      </c>
      <c r="F33" s="121" t="s">
        <v>421</v>
      </c>
      <c r="G33" s="122">
        <v>3516</v>
      </c>
      <c r="H33" s="123">
        <v>45131</v>
      </c>
    </row>
    <row r="34" spans="1:8" ht="30" customHeight="1" x14ac:dyDescent="0.25">
      <c r="A34" s="118">
        <v>45110</v>
      </c>
      <c r="B34" s="119">
        <v>401007479</v>
      </c>
      <c r="C34" s="120" t="s">
        <v>424</v>
      </c>
      <c r="D34" s="120" t="s">
        <v>419</v>
      </c>
      <c r="E34" s="281" t="s">
        <v>425</v>
      </c>
      <c r="F34" s="121" t="s">
        <v>421</v>
      </c>
      <c r="G34" s="122">
        <v>3331</v>
      </c>
      <c r="H34" s="123">
        <v>45131</v>
      </c>
    </row>
    <row r="35" spans="1:8" ht="30" customHeight="1" x14ac:dyDescent="0.25">
      <c r="A35" s="118">
        <v>45110</v>
      </c>
      <c r="B35" s="119">
        <v>401007479</v>
      </c>
      <c r="C35" s="120" t="s">
        <v>426</v>
      </c>
      <c r="D35" s="120" t="s">
        <v>419</v>
      </c>
      <c r="E35" s="281" t="s">
        <v>427</v>
      </c>
      <c r="F35" s="121" t="s">
        <v>421</v>
      </c>
      <c r="G35" s="122">
        <v>3331</v>
      </c>
      <c r="H35" s="123">
        <v>45131</v>
      </c>
    </row>
    <row r="36" spans="1:8" ht="30" customHeight="1" x14ac:dyDescent="0.25">
      <c r="A36" s="4">
        <v>45118</v>
      </c>
      <c r="B36" s="129">
        <v>101821256</v>
      </c>
      <c r="C36" s="3" t="s">
        <v>428</v>
      </c>
      <c r="D36" s="285" t="s">
        <v>429</v>
      </c>
      <c r="E36" s="286" t="s">
        <v>430</v>
      </c>
      <c r="F36" s="131" t="s">
        <v>400</v>
      </c>
      <c r="G36" s="6">
        <v>10236.32</v>
      </c>
      <c r="H36" s="132">
        <v>45148</v>
      </c>
    </row>
    <row r="37" spans="1:8" ht="30" customHeight="1" x14ac:dyDescent="0.25">
      <c r="A37" s="4">
        <v>45111</v>
      </c>
      <c r="B37" s="129">
        <v>101821256</v>
      </c>
      <c r="C37" s="3" t="s">
        <v>431</v>
      </c>
      <c r="D37" s="285" t="s">
        <v>429</v>
      </c>
      <c r="E37" s="286" t="s">
        <v>432</v>
      </c>
      <c r="F37" s="131" t="s">
        <v>400</v>
      </c>
      <c r="G37" s="6">
        <v>127.18</v>
      </c>
      <c r="H37" s="132">
        <v>45141</v>
      </c>
    </row>
    <row r="38" spans="1:8" ht="30" customHeight="1" x14ac:dyDescent="0.25">
      <c r="A38" s="4">
        <v>45111</v>
      </c>
      <c r="B38" s="129">
        <v>101821256</v>
      </c>
      <c r="C38" s="3" t="s">
        <v>433</v>
      </c>
      <c r="D38" s="285" t="s">
        <v>429</v>
      </c>
      <c r="E38" s="286" t="s">
        <v>434</v>
      </c>
      <c r="F38" s="131" t="s">
        <v>400</v>
      </c>
      <c r="G38" s="6">
        <v>2231.2600000000002</v>
      </c>
      <c r="H38" s="132">
        <v>45141</v>
      </c>
    </row>
    <row r="39" spans="1:8" ht="30" customHeight="1" x14ac:dyDescent="0.25">
      <c r="A39" s="4">
        <v>45111</v>
      </c>
      <c r="B39" s="129">
        <v>101821256</v>
      </c>
      <c r="C39" s="3" t="s">
        <v>435</v>
      </c>
      <c r="D39" s="285" t="s">
        <v>429</v>
      </c>
      <c r="E39" s="286" t="s">
        <v>436</v>
      </c>
      <c r="F39" s="131" t="s">
        <v>400</v>
      </c>
      <c r="G39" s="6">
        <v>1151.17</v>
      </c>
      <c r="H39" s="132">
        <v>45141</v>
      </c>
    </row>
    <row r="40" spans="1:8" ht="30" customHeight="1" x14ac:dyDescent="0.25">
      <c r="A40" s="4">
        <v>45117</v>
      </c>
      <c r="B40" s="129">
        <v>101597992</v>
      </c>
      <c r="C40" s="3" t="s">
        <v>437</v>
      </c>
      <c r="D40" s="285" t="s">
        <v>438</v>
      </c>
      <c r="E40" s="286" t="s">
        <v>439</v>
      </c>
      <c r="F40" s="131" t="s">
        <v>440</v>
      </c>
      <c r="G40" s="6">
        <v>1000000</v>
      </c>
      <c r="H40" s="132">
        <v>45148</v>
      </c>
    </row>
    <row r="41" spans="1:8" ht="30" customHeight="1" x14ac:dyDescent="0.25">
      <c r="A41" s="118">
        <v>45132</v>
      </c>
      <c r="B41" s="133" t="s">
        <v>167</v>
      </c>
      <c r="C41" s="120" t="s">
        <v>441</v>
      </c>
      <c r="D41" s="114" t="s">
        <v>168</v>
      </c>
      <c r="E41" s="281" t="s">
        <v>442</v>
      </c>
      <c r="F41" s="121" t="s">
        <v>162</v>
      </c>
      <c r="G41" s="122">
        <v>3087.92</v>
      </c>
      <c r="H41" s="123">
        <v>45162</v>
      </c>
    </row>
    <row r="42" spans="1:8" ht="30" customHeight="1" x14ac:dyDescent="0.25">
      <c r="A42" s="118">
        <v>45134</v>
      </c>
      <c r="B42" s="133" t="s">
        <v>167</v>
      </c>
      <c r="C42" s="120" t="s">
        <v>443</v>
      </c>
      <c r="D42" s="114" t="s">
        <v>168</v>
      </c>
      <c r="E42" s="281" t="s">
        <v>444</v>
      </c>
      <c r="F42" s="121" t="s">
        <v>162</v>
      </c>
      <c r="G42" s="122">
        <v>107467.97</v>
      </c>
      <c r="H42" s="123">
        <v>45165</v>
      </c>
    </row>
    <row r="43" spans="1:8" ht="30" customHeight="1" x14ac:dyDescent="0.25">
      <c r="A43" s="118">
        <v>45132</v>
      </c>
      <c r="B43" s="119">
        <v>124006902</v>
      </c>
      <c r="C43" s="120" t="s">
        <v>445</v>
      </c>
      <c r="D43" s="120" t="s">
        <v>446</v>
      </c>
      <c r="E43" s="287" t="s">
        <v>447</v>
      </c>
      <c r="F43" s="121" t="s">
        <v>448</v>
      </c>
      <c r="G43" s="122">
        <v>88500</v>
      </c>
      <c r="H43" s="123">
        <v>45163</v>
      </c>
    </row>
    <row r="44" spans="1:8" ht="30" customHeight="1" x14ac:dyDescent="0.25">
      <c r="A44" s="118">
        <v>45114</v>
      </c>
      <c r="B44" s="133" t="s">
        <v>167</v>
      </c>
      <c r="C44" s="120" t="s">
        <v>449</v>
      </c>
      <c r="D44" s="114" t="s">
        <v>168</v>
      </c>
      <c r="E44" s="93" t="s">
        <v>450</v>
      </c>
      <c r="F44" s="121" t="s">
        <v>162</v>
      </c>
      <c r="G44" s="122">
        <v>3250.64</v>
      </c>
      <c r="H44" s="123">
        <v>45144</v>
      </c>
    </row>
    <row r="45" spans="1:8" ht="30" customHeight="1" x14ac:dyDescent="0.25">
      <c r="A45" s="111">
        <v>45111</v>
      </c>
      <c r="B45" s="112">
        <v>101503939</v>
      </c>
      <c r="C45" s="113" t="s">
        <v>451</v>
      </c>
      <c r="D45" s="114" t="s">
        <v>153</v>
      </c>
      <c r="E45" s="242" t="s">
        <v>154</v>
      </c>
      <c r="F45" s="115" t="s">
        <v>155</v>
      </c>
      <c r="G45" s="116">
        <v>2340</v>
      </c>
      <c r="H45" s="117">
        <v>45142</v>
      </c>
    </row>
    <row r="46" spans="1:8" s="16" customFormat="1" ht="21" x14ac:dyDescent="0.35">
      <c r="A46" s="346" t="s">
        <v>361</v>
      </c>
      <c r="B46" s="347"/>
      <c r="C46" s="347"/>
      <c r="D46" s="347"/>
      <c r="E46" s="347"/>
      <c r="F46" s="297"/>
      <c r="G46" s="298">
        <f>SUM(G12:G45)</f>
        <v>3962215.1</v>
      </c>
      <c r="H46" s="299"/>
    </row>
    <row r="47" spans="1:8" s="16" customFormat="1" x14ac:dyDescent="0.25">
      <c r="A47" s="292"/>
      <c r="B47" s="293"/>
      <c r="C47" s="32"/>
      <c r="D47" s="288"/>
      <c r="E47" s="294"/>
      <c r="F47" s="289"/>
      <c r="G47" s="290"/>
      <c r="H47" s="291"/>
    </row>
    <row r="48" spans="1:8" s="16" customFormat="1" x14ac:dyDescent="0.25">
      <c r="A48" s="292"/>
      <c r="B48" s="293"/>
      <c r="C48" s="32"/>
      <c r="D48" s="288"/>
      <c r="E48" s="294"/>
      <c r="F48" s="289"/>
      <c r="G48" s="290"/>
      <c r="H48" s="291"/>
    </row>
    <row r="49" spans="1:8" s="16" customFormat="1" x14ac:dyDescent="0.25">
      <c r="A49" s="292"/>
      <c r="B49" s="293"/>
      <c r="C49" s="32"/>
      <c r="D49" s="288"/>
      <c r="E49" s="294"/>
      <c r="F49" s="289"/>
      <c r="G49" s="290"/>
      <c r="H49" s="291"/>
    </row>
    <row r="50" spans="1:8" s="16" customFormat="1" x14ac:dyDescent="0.25">
      <c r="A50" s="32"/>
      <c r="B50" s="32"/>
      <c r="C50" s="32"/>
      <c r="D50" s="289"/>
      <c r="E50" s="293"/>
      <c r="F50" s="289"/>
      <c r="G50" s="295"/>
      <c r="H50" s="295"/>
    </row>
    <row r="51" spans="1:8" ht="20.25" customHeight="1" x14ac:dyDescent="0.25">
      <c r="A51" s="343" t="s">
        <v>452</v>
      </c>
      <c r="B51" s="343"/>
      <c r="C51" s="343"/>
      <c r="E51" s="296" t="s">
        <v>173</v>
      </c>
    </row>
    <row r="52" spans="1:8" x14ac:dyDescent="0.25">
      <c r="A52" s="344" t="s">
        <v>124</v>
      </c>
      <c r="B52" s="344"/>
      <c r="C52" s="344"/>
      <c r="E52" s="134" t="s">
        <v>174</v>
      </c>
    </row>
    <row r="53" spans="1:8" x14ac:dyDescent="0.25">
      <c r="A53" s="345"/>
      <c r="B53" s="345"/>
      <c r="E53" s="96"/>
    </row>
    <row r="54" spans="1:8" x14ac:dyDescent="0.25">
      <c r="A54" s="245"/>
      <c r="B54" s="245"/>
      <c r="E54" s="96"/>
    </row>
    <row r="55" spans="1:8" x14ac:dyDescent="0.25">
      <c r="A55" s="245"/>
      <c r="B55" s="245"/>
      <c r="E55" s="96"/>
    </row>
    <row r="56" spans="1:8" x14ac:dyDescent="0.25">
      <c r="A56" s="135"/>
      <c r="B56" s="135"/>
    </row>
    <row r="57" spans="1:8" x14ac:dyDescent="0.25">
      <c r="E57" s="136"/>
    </row>
    <row r="58" spans="1:8" x14ac:dyDescent="0.25">
      <c r="D58" s="64"/>
      <c r="E58" s="244" t="s">
        <v>175</v>
      </c>
    </row>
    <row r="59" spans="1:8" x14ac:dyDescent="0.25">
      <c r="D59" s="64"/>
      <c r="E59" s="137" t="s">
        <v>176</v>
      </c>
    </row>
  </sheetData>
  <mergeCells count="8">
    <mergeCell ref="A51:C51"/>
    <mergeCell ref="A52:C52"/>
    <mergeCell ref="A53:B53"/>
    <mergeCell ref="A46:E46"/>
    <mergeCell ref="A2:H4"/>
    <mergeCell ref="A8:H8"/>
    <mergeCell ref="A9:H9"/>
    <mergeCell ref="A10:H10"/>
  </mergeCells>
  <pageMargins left="0.19685039370078741" right="0.11811023622047245" top="0.11811023622047245" bottom="0.11811023622047245" header="0.11811023622047245" footer="0.11811023622047245"/>
  <pageSetup scale="6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G81"/>
  <sheetViews>
    <sheetView workbookViewId="0">
      <selection activeCell="C10" sqref="C10"/>
    </sheetView>
  </sheetViews>
  <sheetFormatPr baseColWidth="10" defaultRowHeight="15" x14ac:dyDescent="0.25"/>
  <cols>
    <col min="1" max="1" width="14.85546875" customWidth="1"/>
    <col min="2" max="2" width="15.42578125" customWidth="1"/>
    <col min="3" max="3" width="39.140625" customWidth="1"/>
    <col min="4" max="4" width="73.28515625" customWidth="1"/>
    <col min="5" max="5" width="30.140625" bestFit="1" customWidth="1"/>
    <col min="6" max="6" width="12.5703125" bestFit="1" customWidth="1"/>
    <col min="7" max="8" width="13.140625" bestFit="1" customWidth="1"/>
  </cols>
  <sheetData>
    <row r="4" spans="1:5" ht="20.25" customHeight="1" x14ac:dyDescent="0.25"/>
    <row r="5" spans="1:5" ht="15" customHeight="1" x14ac:dyDescent="0.25">
      <c r="A5" s="324" t="s">
        <v>38</v>
      </c>
      <c r="B5" s="324"/>
      <c r="C5" s="324"/>
      <c r="D5" s="324"/>
      <c r="E5" s="324"/>
    </row>
    <row r="6" spans="1:5" x14ac:dyDescent="0.25">
      <c r="A6" s="324" t="s">
        <v>86</v>
      </c>
      <c r="B6" s="324"/>
      <c r="C6" s="324"/>
      <c r="D6" s="324"/>
      <c r="E6" s="324"/>
    </row>
    <row r="7" spans="1:5" ht="15" customHeight="1" x14ac:dyDescent="0.25">
      <c r="A7" s="324" t="s">
        <v>35</v>
      </c>
      <c r="B7" s="324"/>
      <c r="C7" s="324"/>
      <c r="D7" s="324"/>
      <c r="E7" s="324"/>
    </row>
    <row r="8" spans="1:5" ht="7.5" customHeight="1" x14ac:dyDescent="0.25">
      <c r="A8" s="47"/>
      <c r="B8" s="47"/>
      <c r="C8" s="47"/>
      <c r="D8" s="47"/>
      <c r="E8" s="47"/>
    </row>
    <row r="9" spans="1:5" ht="15.75" x14ac:dyDescent="0.25">
      <c r="A9" s="20" t="s">
        <v>4</v>
      </c>
      <c r="B9" s="34" t="s">
        <v>32</v>
      </c>
      <c r="C9" s="35" t="s">
        <v>6</v>
      </c>
      <c r="D9" s="20" t="s">
        <v>7</v>
      </c>
      <c r="E9" s="20" t="s">
        <v>44</v>
      </c>
    </row>
    <row r="10" spans="1:5" ht="30" x14ac:dyDescent="0.25">
      <c r="A10" s="28">
        <v>44685</v>
      </c>
      <c r="B10" s="29" t="s">
        <v>88</v>
      </c>
      <c r="C10" s="21" t="s">
        <v>45</v>
      </c>
      <c r="D10" s="25" t="s">
        <v>89</v>
      </c>
      <c r="E10" s="23">
        <v>10613.24</v>
      </c>
    </row>
    <row r="11" spans="1:5" ht="30" x14ac:dyDescent="0.25">
      <c r="A11" s="28">
        <v>44685</v>
      </c>
      <c r="B11" s="29" t="s">
        <v>90</v>
      </c>
      <c r="C11" s="21" t="s">
        <v>91</v>
      </c>
      <c r="D11" s="25" t="s">
        <v>92</v>
      </c>
      <c r="E11" s="23">
        <v>127204</v>
      </c>
    </row>
    <row r="12" spans="1:5" ht="45" x14ac:dyDescent="0.25">
      <c r="A12" s="28">
        <v>44685</v>
      </c>
      <c r="B12" s="29" t="s">
        <v>93</v>
      </c>
      <c r="C12" s="21" t="s">
        <v>47</v>
      </c>
      <c r="D12" s="25" t="s">
        <v>94</v>
      </c>
      <c r="E12" s="23">
        <v>741765.59</v>
      </c>
    </row>
    <row r="13" spans="1:5" ht="34.5" customHeight="1" x14ac:dyDescent="0.25">
      <c r="A13" s="28">
        <v>44685</v>
      </c>
      <c r="B13" s="29" t="s">
        <v>95</v>
      </c>
      <c r="C13" s="21" t="s">
        <v>46</v>
      </c>
      <c r="D13" s="25" t="s">
        <v>96</v>
      </c>
      <c r="E13" s="23">
        <v>328725.33</v>
      </c>
    </row>
    <row r="14" spans="1:5" ht="31.5" customHeight="1" x14ac:dyDescent="0.25">
      <c r="A14" s="28">
        <v>44685</v>
      </c>
      <c r="B14" s="29" t="s">
        <v>98</v>
      </c>
      <c r="C14" s="21" t="s">
        <v>51</v>
      </c>
      <c r="D14" s="25" t="s">
        <v>97</v>
      </c>
      <c r="E14" s="23">
        <v>102575.23</v>
      </c>
    </row>
    <row r="15" spans="1:5" ht="30" x14ac:dyDescent="0.25">
      <c r="A15" s="28">
        <v>44687</v>
      </c>
      <c r="B15" s="29" t="s">
        <v>99</v>
      </c>
      <c r="C15" s="21" t="s">
        <v>45</v>
      </c>
      <c r="D15" s="25" t="s">
        <v>100</v>
      </c>
      <c r="E15" s="23">
        <v>3626.08</v>
      </c>
    </row>
    <row r="16" spans="1:5" ht="30" x14ac:dyDescent="0.25">
      <c r="A16" s="28">
        <v>44690</v>
      </c>
      <c r="B16" s="29" t="s">
        <v>103</v>
      </c>
      <c r="C16" s="21" t="s">
        <v>52</v>
      </c>
      <c r="D16" s="25" t="s">
        <v>104</v>
      </c>
      <c r="E16" s="23">
        <v>220500</v>
      </c>
    </row>
    <row r="17" spans="1:6" ht="45" x14ac:dyDescent="0.25">
      <c r="A17" s="28">
        <v>44691</v>
      </c>
      <c r="B17" s="29" t="s">
        <v>101</v>
      </c>
      <c r="C17" s="21" t="s">
        <v>48</v>
      </c>
      <c r="D17" s="25" t="s">
        <v>102</v>
      </c>
      <c r="E17" s="23">
        <v>13174</v>
      </c>
    </row>
    <row r="18" spans="1:6" ht="30" x14ac:dyDescent="0.25">
      <c r="A18" s="28">
        <v>44691</v>
      </c>
      <c r="B18" s="29" t="s">
        <v>105</v>
      </c>
      <c r="C18" s="44" t="s">
        <v>106</v>
      </c>
      <c r="D18" s="42" t="s">
        <v>107</v>
      </c>
      <c r="E18" s="43">
        <v>10360.4</v>
      </c>
    </row>
    <row r="19" spans="1:6" ht="30" x14ac:dyDescent="0.25">
      <c r="A19" s="28">
        <v>44692</v>
      </c>
      <c r="B19" s="29" t="s">
        <v>108</v>
      </c>
      <c r="C19" s="41" t="s">
        <v>109</v>
      </c>
      <c r="D19" s="45" t="s">
        <v>110</v>
      </c>
      <c r="E19" s="46">
        <v>112808</v>
      </c>
    </row>
    <row r="20" spans="1:6" x14ac:dyDescent="0.25">
      <c r="A20" s="28">
        <v>44692</v>
      </c>
      <c r="B20" s="29" t="s">
        <v>111</v>
      </c>
      <c r="C20" s="41" t="s">
        <v>112</v>
      </c>
      <c r="D20" s="42" t="s">
        <v>113</v>
      </c>
      <c r="E20" s="46">
        <v>448423.6</v>
      </c>
    </row>
    <row r="21" spans="1:6" ht="45" x14ac:dyDescent="0.25">
      <c r="A21" s="28">
        <v>44652</v>
      </c>
      <c r="B21" s="29" t="s">
        <v>60</v>
      </c>
      <c r="C21" s="21" t="s">
        <v>56</v>
      </c>
      <c r="D21" s="25" t="s">
        <v>61</v>
      </c>
      <c r="E21" s="23">
        <v>1564052.3</v>
      </c>
    </row>
    <row r="22" spans="1:6" ht="30" x14ac:dyDescent="0.25">
      <c r="A22" s="28">
        <v>44652</v>
      </c>
      <c r="B22" s="29" t="s">
        <v>62</v>
      </c>
      <c r="C22" s="21" t="s">
        <v>63</v>
      </c>
      <c r="D22" s="25" t="s">
        <v>64</v>
      </c>
      <c r="E22" s="23">
        <v>64900</v>
      </c>
    </row>
    <row r="23" spans="1:6" ht="45" x14ac:dyDescent="0.25">
      <c r="A23" s="28">
        <v>44670</v>
      </c>
      <c r="B23" s="29" t="s">
        <v>65</v>
      </c>
      <c r="C23" s="22" t="s">
        <v>49</v>
      </c>
      <c r="D23" s="25" t="s">
        <v>66</v>
      </c>
      <c r="E23" s="23">
        <v>53237.4</v>
      </c>
    </row>
    <row r="24" spans="1:6" ht="39" customHeight="1" x14ac:dyDescent="0.25">
      <c r="A24" s="28">
        <v>44672</v>
      </c>
      <c r="B24" s="29" t="s">
        <v>67</v>
      </c>
      <c r="C24" s="21" t="s">
        <v>45</v>
      </c>
      <c r="D24" s="25" t="s">
        <v>68</v>
      </c>
      <c r="E24" s="23">
        <v>182647.4</v>
      </c>
    </row>
    <row r="25" spans="1:6" ht="30" x14ac:dyDescent="0.25">
      <c r="A25" s="28">
        <v>44672</v>
      </c>
      <c r="B25" s="29" t="s">
        <v>69</v>
      </c>
      <c r="C25" s="21" t="s">
        <v>63</v>
      </c>
      <c r="D25" s="25" t="s">
        <v>70</v>
      </c>
      <c r="E25" s="23">
        <v>64900</v>
      </c>
    </row>
    <row r="26" spans="1:6" ht="30" x14ac:dyDescent="0.25">
      <c r="A26" s="28">
        <v>44672</v>
      </c>
      <c r="B26" s="29" t="s">
        <v>71</v>
      </c>
      <c r="C26" s="21" t="s">
        <v>50</v>
      </c>
      <c r="D26" s="25" t="s">
        <v>72</v>
      </c>
      <c r="E26" s="23">
        <v>9303.42</v>
      </c>
    </row>
    <row r="28" spans="1:6" ht="30" x14ac:dyDescent="0.25">
      <c r="A28" s="28">
        <v>44673</v>
      </c>
      <c r="B28" s="29" t="s">
        <v>73</v>
      </c>
      <c r="C28" s="21" t="s">
        <v>45</v>
      </c>
      <c r="D28" s="25" t="s">
        <v>74</v>
      </c>
      <c r="E28" s="23">
        <v>4620.8999999999996</v>
      </c>
    </row>
    <row r="29" spans="1:6" ht="60" x14ac:dyDescent="0.25">
      <c r="A29" s="28">
        <v>44673</v>
      </c>
      <c r="B29" s="29" t="s">
        <v>75</v>
      </c>
      <c r="C29" s="21" t="s">
        <v>76</v>
      </c>
      <c r="D29" s="40" t="s">
        <v>77</v>
      </c>
      <c r="E29" s="23">
        <v>1100000</v>
      </c>
    </row>
    <row r="30" spans="1:6" ht="30" x14ac:dyDescent="0.25">
      <c r="A30" s="28">
        <v>44676</v>
      </c>
      <c r="B30" s="29" t="s">
        <v>78</v>
      </c>
      <c r="C30" s="21" t="s">
        <v>54</v>
      </c>
      <c r="D30" s="25" t="s">
        <v>79</v>
      </c>
      <c r="E30" s="23">
        <v>2320</v>
      </c>
      <c r="F30" s="19"/>
    </row>
    <row r="31" spans="1:6" ht="45" x14ac:dyDescent="0.25">
      <c r="A31" s="28">
        <v>44677</v>
      </c>
      <c r="B31" s="29" t="s">
        <v>80</v>
      </c>
      <c r="C31" s="21" t="s">
        <v>56</v>
      </c>
      <c r="D31" s="25" t="s">
        <v>81</v>
      </c>
      <c r="E31" s="23">
        <v>1653045.96</v>
      </c>
    </row>
    <row r="32" spans="1:6" ht="36.75" customHeight="1" x14ac:dyDescent="0.25">
      <c r="A32" s="28">
        <v>44677</v>
      </c>
      <c r="B32" s="29" t="s">
        <v>82</v>
      </c>
      <c r="C32" s="21" t="s">
        <v>53</v>
      </c>
      <c r="D32" s="25" t="s">
        <v>83</v>
      </c>
      <c r="E32" s="23">
        <v>2000</v>
      </c>
      <c r="F32" s="19"/>
    </row>
    <row r="33" spans="1:7" ht="38.25" customHeight="1" x14ac:dyDescent="0.25">
      <c r="A33" s="28">
        <v>44677</v>
      </c>
      <c r="B33" s="29" t="s">
        <v>84</v>
      </c>
      <c r="C33" s="22" t="s">
        <v>55</v>
      </c>
      <c r="D33" s="25" t="s">
        <v>85</v>
      </c>
      <c r="E33" s="23">
        <v>1350</v>
      </c>
    </row>
    <row r="34" spans="1:7" s="27" customFormat="1" ht="15.75" x14ac:dyDescent="0.25">
      <c r="A34" s="352" t="s">
        <v>87</v>
      </c>
      <c r="B34" s="353"/>
      <c r="C34" s="353"/>
      <c r="D34" s="354"/>
      <c r="E34" s="26">
        <f>SUM(E21:E33)</f>
        <v>4702377.38</v>
      </c>
    </row>
    <row r="35" spans="1:7" s="27" customFormat="1" ht="15.75" x14ac:dyDescent="0.25">
      <c r="A35" s="30"/>
      <c r="B35" s="30"/>
      <c r="C35" s="30"/>
      <c r="D35" s="30"/>
      <c r="E35" s="31"/>
    </row>
    <row r="36" spans="1:7" s="27" customFormat="1" ht="15.75" x14ac:dyDescent="0.25">
      <c r="A36" s="30"/>
      <c r="B36" s="30"/>
      <c r="C36" s="30"/>
      <c r="D36" s="30"/>
      <c r="E36" s="31"/>
    </row>
    <row r="37" spans="1:7" x14ac:dyDescent="0.25">
      <c r="A37" s="32"/>
      <c r="B37" s="32"/>
      <c r="C37" s="32"/>
      <c r="D37" s="32"/>
      <c r="E37" s="32"/>
      <c r="F37" s="13"/>
      <c r="G37" s="13"/>
    </row>
    <row r="38" spans="1:7" x14ac:dyDescent="0.25">
      <c r="B38" s="16" t="s">
        <v>39</v>
      </c>
      <c r="E38" s="17" t="s">
        <v>40</v>
      </c>
      <c r="G38" s="14"/>
    </row>
    <row r="39" spans="1:7" x14ac:dyDescent="0.25">
      <c r="B39" t="s">
        <v>41</v>
      </c>
      <c r="E39" s="24" t="s">
        <v>29</v>
      </c>
      <c r="F39" s="24"/>
      <c r="G39" s="14"/>
    </row>
    <row r="40" spans="1:7" x14ac:dyDescent="0.25">
      <c r="B40" t="s">
        <v>42</v>
      </c>
      <c r="D40" s="16" t="s">
        <v>43</v>
      </c>
      <c r="E40" s="18" t="s">
        <v>30</v>
      </c>
      <c r="F40" s="18"/>
      <c r="G40" s="18"/>
    </row>
    <row r="41" spans="1:7" x14ac:dyDescent="0.25">
      <c r="D41" t="s">
        <v>28</v>
      </c>
      <c r="F41" s="13"/>
    </row>
    <row r="42" spans="1:7" x14ac:dyDescent="0.25">
      <c r="D42" t="s">
        <v>31</v>
      </c>
    </row>
    <row r="44" spans="1:7" x14ac:dyDescent="0.25">
      <c r="A44" t="s">
        <v>33</v>
      </c>
    </row>
    <row r="45" spans="1:7" x14ac:dyDescent="0.25">
      <c r="B45" t="s">
        <v>34</v>
      </c>
      <c r="D45" s="7">
        <f>SUM(D29:D44)</f>
        <v>0</v>
      </c>
    </row>
    <row r="81" spans="2:2" x14ac:dyDescent="0.25">
      <c r="B81" t="s">
        <v>26</v>
      </c>
    </row>
  </sheetData>
  <mergeCells count="4">
    <mergeCell ref="A34:D34"/>
    <mergeCell ref="A6:E6"/>
    <mergeCell ref="A7:E7"/>
    <mergeCell ref="A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CONCILIACION JULIO</vt:lpstr>
      <vt:lpstr>ingresos JULIO-23 -336</vt:lpstr>
      <vt:lpstr>ingr</vt:lpstr>
      <vt:lpstr>EGRESOS JULIO-23-344</vt:lpstr>
      <vt:lpstr>PRESUPUESTO JULIO-23</vt:lpstr>
      <vt:lpstr>SUPLIDORES</vt:lpstr>
      <vt:lpstr>Hoja2</vt:lpstr>
      <vt:lpstr>'PRESUPUESTO JULIO-23'!Área_de_impresión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2023-08-08T17:17:31Z</cp:lastPrinted>
  <dcterms:created xsi:type="dcterms:W3CDTF">2021-04-05T13:21:24Z</dcterms:created>
  <dcterms:modified xsi:type="dcterms:W3CDTF">2023-08-08T17:26:49Z</dcterms:modified>
</cp:coreProperties>
</file>