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FC7D784F-140F-4C05-B5F4-43F43D7F384F}" xr6:coauthVersionLast="47" xr6:coauthVersionMax="47" xr10:uidLastSave="{00000000-0000-0000-0000-000000000000}"/>
  <bookViews>
    <workbookView xWindow="-120" yWindow="-120" windowWidth="20730" windowHeight="11040" xr2:uid="{1B9A4164-0ABF-4EA5-B4B6-8C38AC7DFC9E}"/>
  </bookViews>
  <sheets>
    <sheet name="EJEC GAST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14" i="1"/>
  <c r="H21" i="1"/>
  <c r="H22" i="1"/>
  <c r="H23" i="1"/>
  <c r="H24" i="1"/>
  <c r="H25" i="1"/>
  <c r="H26" i="1"/>
  <c r="H27" i="1"/>
  <c r="H28" i="1"/>
  <c r="H29" i="1"/>
  <c r="H20" i="1"/>
  <c r="H31" i="1"/>
  <c r="H32" i="1"/>
  <c r="H33" i="1"/>
  <c r="H34" i="1"/>
  <c r="H35" i="1"/>
  <c r="H36" i="1"/>
  <c r="H37" i="1"/>
  <c r="H39" i="1"/>
  <c r="H30" i="1"/>
  <c r="H57" i="1"/>
  <c r="H58" i="1"/>
  <c r="H59" i="1"/>
  <c r="H60" i="1"/>
  <c r="H61" i="1"/>
  <c r="H62" i="1"/>
  <c r="H63" i="1"/>
  <c r="H64" i="1"/>
  <c r="H65" i="1"/>
  <c r="H56" i="1"/>
  <c r="H88" i="1"/>
  <c r="G14" i="1"/>
  <c r="G20" i="1"/>
  <c r="G30" i="1"/>
  <c r="G56" i="1"/>
  <c r="G88" i="1"/>
  <c r="F14" i="1"/>
  <c r="F20" i="1"/>
  <c r="F30" i="1"/>
  <c r="F88" i="1"/>
  <c r="E14" i="1"/>
  <c r="E20" i="1"/>
  <c r="E30" i="1"/>
  <c r="E88" i="1"/>
  <c r="D14" i="1"/>
  <c r="D20" i="1"/>
  <c r="D30" i="1"/>
  <c r="D56" i="1"/>
  <c r="D88" i="1"/>
  <c r="C14" i="1"/>
  <c r="C20" i="1"/>
  <c r="C30" i="1"/>
  <c r="C56" i="1"/>
  <c r="C79" i="1"/>
  <c r="C82" i="1"/>
  <c r="C85" i="1"/>
  <c r="C78" i="1"/>
  <c r="C88" i="1"/>
  <c r="F55" i="1"/>
  <c r="H55" i="1"/>
  <c r="D55" i="1"/>
  <c r="F54" i="1"/>
  <c r="H54" i="1"/>
  <c r="D54" i="1"/>
  <c r="F53" i="1"/>
  <c r="H53" i="1"/>
  <c r="D53" i="1"/>
  <c r="F52" i="1"/>
  <c r="H52" i="1"/>
  <c r="D52" i="1"/>
  <c r="F51" i="1"/>
  <c r="H51" i="1"/>
  <c r="D51" i="1"/>
  <c r="F50" i="1"/>
  <c r="H50" i="1"/>
  <c r="D50" i="1"/>
  <c r="F49" i="1"/>
  <c r="H49" i="1"/>
  <c r="D49" i="1"/>
  <c r="F47" i="1"/>
  <c r="G47" i="1"/>
  <c r="H47" i="1"/>
  <c r="D47" i="1"/>
  <c r="F46" i="1"/>
  <c r="G46" i="1"/>
  <c r="H46" i="1"/>
  <c r="D46" i="1"/>
  <c r="F45" i="1"/>
  <c r="G45" i="1"/>
  <c r="H45" i="1"/>
  <c r="D45" i="1"/>
  <c r="F44" i="1"/>
  <c r="G44" i="1"/>
  <c r="H44" i="1"/>
  <c r="D44" i="1"/>
  <c r="F43" i="1"/>
  <c r="G43" i="1"/>
  <c r="H43" i="1"/>
  <c r="D43" i="1"/>
  <c r="F42" i="1"/>
  <c r="G42" i="1"/>
  <c r="H42" i="1"/>
  <c r="D42" i="1"/>
  <c r="F41" i="1"/>
  <c r="G41" i="1"/>
  <c r="H41" i="1"/>
  <c r="D41" i="1"/>
  <c r="H38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<sst xmlns="http://schemas.openxmlformats.org/spreadsheetml/2006/main" count="99" uniqueCount="99">
  <si>
    <t>MINISTERIO DE CULTURA</t>
  </si>
  <si>
    <t>DIRECCIÓN GENERAL DE BELLAS ARTES</t>
  </si>
  <si>
    <t>CAPITULO: 0216, UNIDAD EJECUTORA: 0005</t>
  </si>
  <si>
    <t>MARZO 2024</t>
  </si>
  <si>
    <t>Ejecución de Gastos en etapa devengado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</si>
  <si>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</si>
  <si>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</si>
  <si>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</si>
  <si>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</si>
  <si>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</si>
  <si>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</si>
  <si>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</si>
  <si>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</si>
  <si>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</si>
  <si>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</si>
  <si>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</si>
  <si>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</si>
  <si>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</si>
  <si>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</si>
  <si>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</si>
  <si>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</si>
  <si>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</si>
  <si>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</si>
  <si>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</si>
  <si>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</si>
  <si>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</si>
  <si>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</si>
  <si>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</si>
  <si>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REP. MENORES E INSTAL.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</si>
  <si>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</si>
  <si>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</si>
  <si>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</si>
  <si>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</si>
  <si>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</si>
  <si>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</si>
  <si>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</si>
  <si>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</si>
  <si>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</si>
  <si>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</si>
  <si>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</si>
  <si>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</si>
  <si>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TRANSFERECIAS CORRIENTES</t>
  </si>
  <si>
    <t>2.4.1 TRANSFERENCIAS CORRIENTES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</si>
  <si>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</si>
  <si>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</si>
  <si>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</si>
  <si>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</si>
  <si>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</si>
  <si>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</si>
  <si>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</si>
  <si>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</si>
  <si>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</si>
  <si>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</si>
  <si>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</si>
  <si>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</si>
  <si>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</si>
  <si>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</si>
  <si>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</si>
  <si>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</si>
  <si>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</si>
  <si>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</si>
  <si>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</si>
  <si>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</si>
  <si>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</si>
  <si>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</si>
  <si>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</si>
  <si>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</si>
  <si>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OBRAS</t>
  </si>
  <si>
    <t>2.7.1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</si>
  <si>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</si>
  <si>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</si>
  <si>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</si>
  <si>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</si>
  <si>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</si>
  <si>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</si>
  <si>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</si>
  <si>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</si>
  <si>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</si>
  <si>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</si>
  <si>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</si>
  <si>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</si>
  <si>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</si>
  <si>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</si>
  <si>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</si>
  <si>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</si>
  <si>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</si>
  <si>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</si>
  <si>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</si>
  <si>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</si>
  <si>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</si>
  <si>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Integrado de Gestion Financiera (SIGEF)</t>
  </si>
  <si>
    <t>Fecha de registro: el 01 de marzo de 2024</t>
  </si>
  <si>
    <t>Fecha de imputación: hasta el 31 de marzo 2024</t>
  </si>
  <si>
    <t xml:space="preserve">                                                                                                                                                                                                 ELABORADO POR:</t>
  </si>
  <si>
    <t xml:space="preserve">                                        REVISADO  POR:</t>
  </si>
  <si>
    <t>ANA EUNICE DOLORES THOMPSON</t>
  </si>
  <si>
    <t xml:space="preserve">VIRGINIA VERUSKA D`OLEO CABRERA </t>
  </si>
  <si>
    <t>Analista Divisiòn de Presupuesto</t>
  </si>
  <si>
    <t>Encargada DivIsiòn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</si>
</sst>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wrapText="1" readingOrder="1"/>
    </xf>
    <xf numFmtId="49" fontId="5" fillId="0" borderId="0" xfId="0" applyNumberFormat="1" applyFont="1" applyAlignment="1">
      <alignment horizontal="center" wrapText="1" readingOrder="1"/>
    </xf>
    <xf numFmtId="0" fontId="5" fillId="0" borderId="0" xfId="0" applyFont="1" applyAlignment="1">
      <alignment horizontal="center" wrapText="1" readingOrder="1"/>
    </xf>
    <xf numFmtId="0" fontId="4" fillId="0" borderId="0" xfId="0" applyFont="1"/>
    <xf numFmtId="4" fontId="4" fillId="0" borderId="0" xfId="0" applyNumberFormat="1" applyFont="1"/>
    <xf numFmtId="4" fontId="4" fillId="0" borderId="0" xfId="1" applyNumberFormat="1" applyFont="1"/>
    <xf numFmtId="0" fontId="6" fillId="2" borderId="2" xfId="0" applyFont="1" applyFill="1" applyBorder="1" applyAlignment="1">
      <alignment horizontal="left" vertical="center"/>
    </xf>
    <xf numFmtId="4" fontId="6" fillId="2" borderId="2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4" fontId="7" fillId="0" borderId="2" xfId="2" applyNumberFormat="1" applyFont="1" applyBorder="1" applyAlignment="1"/>
    <xf numFmtId="4" fontId="7" fillId="0" borderId="2" xfId="0" applyNumberFormat="1" applyFont="1" applyBorder="1"/>
    <xf numFmtId="4" fontId="7" fillId="0" borderId="2" xfId="2" applyNumberFormat="1" applyFont="1" applyBorder="1"/>
    <xf numFmtId="0" fontId="7" fillId="4" borderId="2" xfId="0" applyFont="1" applyFill="1" applyBorder="1" applyAlignment="1">
      <alignment horizontal="left" indent="1"/>
    </xf>
    <xf numFmtId="4" fontId="7" fillId="4" borderId="2" xfId="2" applyNumberFormat="1" applyFont="1" applyFill="1" applyBorder="1" applyAlignment="1"/>
    <xf numFmtId="4" fontId="7" fillId="4" borderId="2" xfId="0" applyNumberFormat="1" applyFont="1" applyFill="1" applyBorder="1"/>
    <xf numFmtId="4" fontId="7" fillId="4" borderId="2" xfId="2" applyNumberFormat="1" applyFont="1" applyFill="1" applyBorder="1"/>
    <xf numFmtId="0" fontId="0" fillId="4" borderId="0" xfId="0" applyFill="1"/>
    <xf numFmtId="0" fontId="4" fillId="0" borderId="2" xfId="0" applyFont="1" applyBorder="1" applyAlignment="1">
      <alignment horizontal="left" indent="2"/>
    </xf>
    <xf numFmtId="4" fontId="4" fillId="0" borderId="2" xfId="2" applyNumberFormat="1" applyFont="1" applyBorder="1"/>
    <xf numFmtId="4" fontId="0" fillId="0" borderId="2" xfId="0" applyNumberFormat="1" applyBorder="1"/>
    <xf numFmtId="0" fontId="4" fillId="5" borderId="2" xfId="0" applyFont="1" applyFill="1" applyBorder="1" applyAlignment="1">
      <alignment horizontal="left" indent="2"/>
    </xf>
    <xf numFmtId="4" fontId="4" fillId="5" borderId="2" xfId="2" applyNumberFormat="1" applyFont="1" applyFill="1" applyBorder="1"/>
    <xf numFmtId="0" fontId="8" fillId="4" borderId="2" xfId="0" applyFont="1" applyFill="1" applyBorder="1" applyAlignment="1">
      <alignment horizontal="left"/>
    </xf>
    <xf numFmtId="44" fontId="9" fillId="4" borderId="2" xfId="2" applyFont="1" applyFill="1" applyBorder="1" applyAlignment="1"/>
    <xf numFmtId="0" fontId="4" fillId="0" borderId="2" xfId="0" applyFont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2" fontId="9" fillId="4" borderId="2" xfId="2" applyNumberFormat="1" applyFont="1" applyFill="1" applyBorder="1" applyAlignment="1"/>
    <xf numFmtId="0" fontId="9" fillId="0" borderId="2" xfId="0" applyFont="1" applyBorder="1" applyAlignment="1">
      <alignment horizontal="left"/>
    </xf>
    <xf numFmtId="2" fontId="9" fillId="0" borderId="2" xfId="2" applyNumberFormat="1" applyFont="1" applyBorder="1" applyAlignment="1"/>
    <xf numFmtId="0" fontId="8" fillId="4" borderId="2" xfId="0" applyFont="1" applyFill="1" applyBorder="1" applyAlignment="1">
      <alignment horizontal="left" vertical="center" wrapText="1"/>
    </xf>
    <xf numFmtId="2" fontId="9" fillId="6" borderId="2" xfId="2" applyNumberFormat="1" applyFont="1" applyFill="1" applyBorder="1" applyAlignment="1"/>
    <xf numFmtId="0" fontId="9" fillId="0" borderId="2" xfId="0" applyFont="1" applyBorder="1" applyAlignment="1">
      <alignment horizontal="left" vertical="center" wrapText="1" indent="2"/>
    </xf>
    <xf numFmtId="2" fontId="9" fillId="7" borderId="2" xfId="2" applyNumberFormat="1" applyFont="1" applyFill="1" applyBorder="1" applyAlignment="1"/>
    <xf numFmtId="0" fontId="8" fillId="6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4" fontId="6" fillId="2" borderId="3" xfId="2" applyNumberFormat="1" applyFont="1" applyFill="1" applyBorder="1"/>
    <xf numFmtId="0" fontId="4" fillId="5" borderId="0" xfId="0" applyFont="1" applyFill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4914900</xdr:colOff>
      <xdr:row>0</xdr:row>
      <xdr:rowOff>0</xdr:rowOff>
    </xdr:from>
    <xdr:to>
      <xdr:col>3</xdr:col>
      <xdr:colOff>714375</xdr:colOff>
      <xdr:row>3</xdr:row>
      <xdr:rowOff>38100</xdr:rowOff>
    </xdr:to>
    <xdr:pic>
      <xdr:nvPicPr>
        <xdr:cNvPr id="2" name="Imagen 1" descr="Dirección General de Bellas Artes | DGBA - Inicio">
          <a:extLst>
            <a:ext uri="{FF2B5EF4-FFF2-40B4-BE49-F238E27FC236}">
              <a16:creationId xmlns:a16="http://schemas.microsoft.com/office/drawing/2014/main" id="{A47A6EB8-9467-4B30-9737-EE3B555E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2333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3924300</xdr:colOff>
      <xdr:row>96</xdr:row>
      <xdr:rowOff>57150</xdr:rowOff>
    </xdr:from>
    <xdr:to>
      <xdr:col>1</xdr:col>
      <xdr:colOff>5019675</xdr:colOff>
      <xdr:row>102</xdr:row>
      <xdr:rowOff>180975</xdr:rowOff>
    </xdr:to>
    <xdr:pic>
      <xdr:nvPicPr>
        <xdr:cNvPr id="3" name="Imagen 3" descr="Ministerio de Cultura - Amin Rodríguez">
          <a:extLst>
            <a:ext uri="{FF2B5EF4-FFF2-40B4-BE49-F238E27FC236}">
              <a16:creationId xmlns:a16="http://schemas.microsoft.com/office/drawing/2014/main" id="{12AC0DF0-1E16-48AA-9461-F2F07470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8355925"/>
          <a:ext cx="10953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E168-D76D-4BF3-86EF-0031B5621C89}">
  <dimension ref="A1:W97"/>
  <sheetViews>
    <sheetView tabSelected="1" zoomScale="70" zoomScaleNormal="70" workbookViewId="0">
      <selection activeCell="D15" sqref="D15"/>
    </sheetView>
  </sheetViews>
  <sheetFormatPr baseColWidth="10" defaultColWidth="9.140625" defaultRowHeight="15" x14ac:dyDescent="0.25"/>
  <cols>
    <col min="1" max="1" width="7.140625" customWidth="1"/>
    <col min="2" max="2" width="80.42578125" customWidth="1"/>
    <col min="3" max="4" width="17.5703125" style="1" customWidth="1"/>
    <col min="5" max="7" width="15.85546875" style="1" customWidth="1"/>
    <col min="8" max="8" width="16.42578125" style="1" customWidth="1"/>
    <col min="9" max="10" width="9.140625" customWidth="1"/>
    <col min="11" max="11" width="16.5703125" customWidth="1"/>
    <col min="12" max="23" width="9.140625" customWidth="1"/>
    <col min="257" max="257" width="7.140625" customWidth="1"/>
    <col min="258" max="258" width="80.42578125" customWidth="1"/>
    <col min="259" max="260" width="17.5703125" customWidth="1"/>
    <col min="261" max="263" width="15.85546875" customWidth="1"/>
    <col min="264" max="264" width="16.42578125" customWidth="1"/>
    <col min="267" max="267" width="16.5703125" customWidth="1"/>
    <col min="513" max="513" width="7.140625" customWidth="1"/>
    <col min="514" max="514" width="80.42578125" customWidth="1"/>
    <col min="515" max="516" width="17.5703125" customWidth="1"/>
    <col min="517" max="519" width="15.85546875" customWidth="1"/>
    <col min="520" max="520" width="16.42578125" customWidth="1"/>
    <col min="523" max="523" width="16.5703125" customWidth="1"/>
    <col min="769" max="769" width="7.140625" customWidth="1"/>
    <col min="770" max="770" width="80.42578125" customWidth="1"/>
    <col min="771" max="772" width="17.5703125" customWidth="1"/>
    <col min="773" max="775" width="15.85546875" customWidth="1"/>
    <col min="776" max="776" width="16.42578125" customWidth="1"/>
    <col min="779" max="779" width="16.5703125" customWidth="1"/>
    <col min="1025" max="1025" width="7.140625" customWidth="1"/>
    <col min="1026" max="1026" width="80.42578125" customWidth="1"/>
    <col min="1027" max="1028" width="17.5703125" customWidth="1"/>
    <col min="1029" max="1031" width="15.85546875" customWidth="1"/>
    <col min="1032" max="1032" width="16.42578125" customWidth="1"/>
    <col min="1035" max="1035" width="16.5703125" customWidth="1"/>
    <col min="1281" max="1281" width="7.140625" customWidth="1"/>
    <col min="1282" max="1282" width="80.42578125" customWidth="1"/>
    <col min="1283" max="1284" width="17.5703125" customWidth="1"/>
    <col min="1285" max="1287" width="15.85546875" customWidth="1"/>
    <col min="1288" max="1288" width="16.42578125" customWidth="1"/>
    <col min="1291" max="1291" width="16.5703125" customWidth="1"/>
    <col min="1537" max="1537" width="7.140625" customWidth="1"/>
    <col min="1538" max="1538" width="80.42578125" customWidth="1"/>
    <col min="1539" max="1540" width="17.5703125" customWidth="1"/>
    <col min="1541" max="1543" width="15.85546875" customWidth="1"/>
    <col min="1544" max="1544" width="16.42578125" customWidth="1"/>
    <col min="1547" max="1547" width="16.5703125" customWidth="1"/>
    <col min="1793" max="1793" width="7.140625" customWidth="1"/>
    <col min="1794" max="1794" width="80.42578125" customWidth="1"/>
    <col min="1795" max="1796" width="17.5703125" customWidth="1"/>
    <col min="1797" max="1799" width="15.85546875" customWidth="1"/>
    <col min="1800" max="1800" width="16.42578125" customWidth="1"/>
    <col min="1803" max="1803" width="16.5703125" customWidth="1"/>
    <col min="2049" max="2049" width="7.140625" customWidth="1"/>
    <col min="2050" max="2050" width="80.42578125" customWidth="1"/>
    <col min="2051" max="2052" width="17.5703125" customWidth="1"/>
    <col min="2053" max="2055" width="15.85546875" customWidth="1"/>
    <col min="2056" max="2056" width="16.42578125" customWidth="1"/>
    <col min="2059" max="2059" width="16.5703125" customWidth="1"/>
    <col min="2305" max="2305" width="7.140625" customWidth="1"/>
    <col min="2306" max="2306" width="80.42578125" customWidth="1"/>
    <col min="2307" max="2308" width="17.5703125" customWidth="1"/>
    <col min="2309" max="2311" width="15.85546875" customWidth="1"/>
    <col min="2312" max="2312" width="16.42578125" customWidth="1"/>
    <col min="2315" max="2315" width="16.5703125" customWidth="1"/>
    <col min="2561" max="2561" width="7.140625" customWidth="1"/>
    <col min="2562" max="2562" width="80.42578125" customWidth="1"/>
    <col min="2563" max="2564" width="17.5703125" customWidth="1"/>
    <col min="2565" max="2567" width="15.85546875" customWidth="1"/>
    <col min="2568" max="2568" width="16.42578125" customWidth="1"/>
    <col min="2571" max="2571" width="16.5703125" customWidth="1"/>
    <col min="2817" max="2817" width="7.140625" customWidth="1"/>
    <col min="2818" max="2818" width="80.42578125" customWidth="1"/>
    <col min="2819" max="2820" width="17.5703125" customWidth="1"/>
    <col min="2821" max="2823" width="15.85546875" customWidth="1"/>
    <col min="2824" max="2824" width="16.42578125" customWidth="1"/>
    <col min="2827" max="2827" width="16.5703125" customWidth="1"/>
    <col min="3073" max="3073" width="7.140625" customWidth="1"/>
    <col min="3074" max="3074" width="80.42578125" customWidth="1"/>
    <col min="3075" max="3076" width="17.5703125" customWidth="1"/>
    <col min="3077" max="3079" width="15.85546875" customWidth="1"/>
    <col min="3080" max="3080" width="16.42578125" customWidth="1"/>
    <col min="3083" max="3083" width="16.5703125" customWidth="1"/>
    <col min="3329" max="3329" width="7.140625" customWidth="1"/>
    <col min="3330" max="3330" width="80.42578125" customWidth="1"/>
    <col min="3331" max="3332" width="17.5703125" customWidth="1"/>
    <col min="3333" max="3335" width="15.85546875" customWidth="1"/>
    <col min="3336" max="3336" width="16.42578125" customWidth="1"/>
    <col min="3339" max="3339" width="16.5703125" customWidth="1"/>
    <col min="3585" max="3585" width="7.140625" customWidth="1"/>
    <col min="3586" max="3586" width="80.42578125" customWidth="1"/>
    <col min="3587" max="3588" width="17.5703125" customWidth="1"/>
    <col min="3589" max="3591" width="15.85546875" customWidth="1"/>
    <col min="3592" max="3592" width="16.42578125" customWidth="1"/>
    <col min="3595" max="3595" width="16.5703125" customWidth="1"/>
    <col min="3841" max="3841" width="7.140625" customWidth="1"/>
    <col min="3842" max="3842" width="80.42578125" customWidth="1"/>
    <col min="3843" max="3844" width="17.5703125" customWidth="1"/>
    <col min="3845" max="3847" width="15.85546875" customWidth="1"/>
    <col min="3848" max="3848" width="16.42578125" customWidth="1"/>
    <col min="3851" max="3851" width="16.5703125" customWidth="1"/>
    <col min="4097" max="4097" width="7.140625" customWidth="1"/>
    <col min="4098" max="4098" width="80.42578125" customWidth="1"/>
    <col min="4099" max="4100" width="17.5703125" customWidth="1"/>
    <col min="4101" max="4103" width="15.85546875" customWidth="1"/>
    <col min="4104" max="4104" width="16.42578125" customWidth="1"/>
    <col min="4107" max="4107" width="16.5703125" customWidth="1"/>
    <col min="4353" max="4353" width="7.140625" customWidth="1"/>
    <col min="4354" max="4354" width="80.42578125" customWidth="1"/>
    <col min="4355" max="4356" width="17.5703125" customWidth="1"/>
    <col min="4357" max="4359" width="15.85546875" customWidth="1"/>
    <col min="4360" max="4360" width="16.42578125" customWidth="1"/>
    <col min="4363" max="4363" width="16.5703125" customWidth="1"/>
    <col min="4609" max="4609" width="7.140625" customWidth="1"/>
    <col min="4610" max="4610" width="80.42578125" customWidth="1"/>
    <col min="4611" max="4612" width="17.5703125" customWidth="1"/>
    <col min="4613" max="4615" width="15.85546875" customWidth="1"/>
    <col min="4616" max="4616" width="16.42578125" customWidth="1"/>
    <col min="4619" max="4619" width="16.5703125" customWidth="1"/>
    <col min="4865" max="4865" width="7.140625" customWidth="1"/>
    <col min="4866" max="4866" width="80.42578125" customWidth="1"/>
    <col min="4867" max="4868" width="17.5703125" customWidth="1"/>
    <col min="4869" max="4871" width="15.85546875" customWidth="1"/>
    <col min="4872" max="4872" width="16.42578125" customWidth="1"/>
    <col min="4875" max="4875" width="16.5703125" customWidth="1"/>
    <col min="5121" max="5121" width="7.140625" customWidth="1"/>
    <col min="5122" max="5122" width="80.42578125" customWidth="1"/>
    <col min="5123" max="5124" width="17.5703125" customWidth="1"/>
    <col min="5125" max="5127" width="15.85546875" customWidth="1"/>
    <col min="5128" max="5128" width="16.42578125" customWidth="1"/>
    <col min="5131" max="5131" width="16.5703125" customWidth="1"/>
    <col min="5377" max="5377" width="7.140625" customWidth="1"/>
    <col min="5378" max="5378" width="80.42578125" customWidth="1"/>
    <col min="5379" max="5380" width="17.5703125" customWidth="1"/>
    <col min="5381" max="5383" width="15.85546875" customWidth="1"/>
    <col min="5384" max="5384" width="16.42578125" customWidth="1"/>
    <col min="5387" max="5387" width="16.5703125" customWidth="1"/>
    <col min="5633" max="5633" width="7.140625" customWidth="1"/>
    <col min="5634" max="5634" width="80.42578125" customWidth="1"/>
    <col min="5635" max="5636" width="17.5703125" customWidth="1"/>
    <col min="5637" max="5639" width="15.85546875" customWidth="1"/>
    <col min="5640" max="5640" width="16.42578125" customWidth="1"/>
    <col min="5643" max="5643" width="16.5703125" customWidth="1"/>
    <col min="5889" max="5889" width="7.140625" customWidth="1"/>
    <col min="5890" max="5890" width="80.42578125" customWidth="1"/>
    <col min="5891" max="5892" width="17.5703125" customWidth="1"/>
    <col min="5893" max="5895" width="15.85546875" customWidth="1"/>
    <col min="5896" max="5896" width="16.42578125" customWidth="1"/>
    <col min="5899" max="5899" width="16.5703125" customWidth="1"/>
    <col min="6145" max="6145" width="7.140625" customWidth="1"/>
    <col min="6146" max="6146" width="80.42578125" customWidth="1"/>
    <col min="6147" max="6148" width="17.5703125" customWidth="1"/>
    <col min="6149" max="6151" width="15.85546875" customWidth="1"/>
    <col min="6152" max="6152" width="16.42578125" customWidth="1"/>
    <col min="6155" max="6155" width="16.5703125" customWidth="1"/>
    <col min="6401" max="6401" width="7.140625" customWidth="1"/>
    <col min="6402" max="6402" width="80.42578125" customWidth="1"/>
    <col min="6403" max="6404" width="17.5703125" customWidth="1"/>
    <col min="6405" max="6407" width="15.85546875" customWidth="1"/>
    <col min="6408" max="6408" width="16.42578125" customWidth="1"/>
    <col min="6411" max="6411" width="16.5703125" customWidth="1"/>
    <col min="6657" max="6657" width="7.140625" customWidth="1"/>
    <col min="6658" max="6658" width="80.42578125" customWidth="1"/>
    <col min="6659" max="6660" width="17.5703125" customWidth="1"/>
    <col min="6661" max="6663" width="15.85546875" customWidth="1"/>
    <col min="6664" max="6664" width="16.42578125" customWidth="1"/>
    <col min="6667" max="6667" width="16.5703125" customWidth="1"/>
    <col min="6913" max="6913" width="7.140625" customWidth="1"/>
    <col min="6914" max="6914" width="80.42578125" customWidth="1"/>
    <col min="6915" max="6916" width="17.5703125" customWidth="1"/>
    <col min="6917" max="6919" width="15.85546875" customWidth="1"/>
    <col min="6920" max="6920" width="16.42578125" customWidth="1"/>
    <col min="6923" max="6923" width="16.5703125" customWidth="1"/>
    <col min="7169" max="7169" width="7.140625" customWidth="1"/>
    <col min="7170" max="7170" width="80.42578125" customWidth="1"/>
    <col min="7171" max="7172" width="17.5703125" customWidth="1"/>
    <col min="7173" max="7175" width="15.85546875" customWidth="1"/>
    <col min="7176" max="7176" width="16.42578125" customWidth="1"/>
    <col min="7179" max="7179" width="16.5703125" customWidth="1"/>
    <col min="7425" max="7425" width="7.140625" customWidth="1"/>
    <col min="7426" max="7426" width="80.42578125" customWidth="1"/>
    <col min="7427" max="7428" width="17.5703125" customWidth="1"/>
    <col min="7429" max="7431" width="15.85546875" customWidth="1"/>
    <col min="7432" max="7432" width="16.42578125" customWidth="1"/>
    <col min="7435" max="7435" width="16.5703125" customWidth="1"/>
    <col min="7681" max="7681" width="7.140625" customWidth="1"/>
    <col min="7682" max="7682" width="80.42578125" customWidth="1"/>
    <col min="7683" max="7684" width="17.5703125" customWidth="1"/>
    <col min="7685" max="7687" width="15.85546875" customWidth="1"/>
    <col min="7688" max="7688" width="16.42578125" customWidth="1"/>
    <col min="7691" max="7691" width="16.5703125" customWidth="1"/>
    <col min="7937" max="7937" width="7.140625" customWidth="1"/>
    <col min="7938" max="7938" width="80.42578125" customWidth="1"/>
    <col min="7939" max="7940" width="17.5703125" customWidth="1"/>
    <col min="7941" max="7943" width="15.85546875" customWidth="1"/>
    <col min="7944" max="7944" width="16.42578125" customWidth="1"/>
    <col min="7947" max="7947" width="16.5703125" customWidth="1"/>
    <col min="8193" max="8193" width="7.140625" customWidth="1"/>
    <col min="8194" max="8194" width="80.42578125" customWidth="1"/>
    <col min="8195" max="8196" width="17.5703125" customWidth="1"/>
    <col min="8197" max="8199" width="15.85546875" customWidth="1"/>
    <col min="8200" max="8200" width="16.42578125" customWidth="1"/>
    <col min="8203" max="8203" width="16.5703125" customWidth="1"/>
    <col min="8449" max="8449" width="7.140625" customWidth="1"/>
    <col min="8450" max="8450" width="80.42578125" customWidth="1"/>
    <col min="8451" max="8452" width="17.5703125" customWidth="1"/>
    <col min="8453" max="8455" width="15.85546875" customWidth="1"/>
    <col min="8456" max="8456" width="16.42578125" customWidth="1"/>
    <col min="8459" max="8459" width="16.5703125" customWidth="1"/>
    <col min="8705" max="8705" width="7.140625" customWidth="1"/>
    <col min="8706" max="8706" width="80.42578125" customWidth="1"/>
    <col min="8707" max="8708" width="17.5703125" customWidth="1"/>
    <col min="8709" max="8711" width="15.85546875" customWidth="1"/>
    <col min="8712" max="8712" width="16.42578125" customWidth="1"/>
    <col min="8715" max="8715" width="16.5703125" customWidth="1"/>
    <col min="8961" max="8961" width="7.140625" customWidth="1"/>
    <col min="8962" max="8962" width="80.42578125" customWidth="1"/>
    <col min="8963" max="8964" width="17.5703125" customWidth="1"/>
    <col min="8965" max="8967" width="15.85546875" customWidth="1"/>
    <col min="8968" max="8968" width="16.42578125" customWidth="1"/>
    <col min="8971" max="8971" width="16.5703125" customWidth="1"/>
    <col min="9217" max="9217" width="7.140625" customWidth="1"/>
    <col min="9218" max="9218" width="80.42578125" customWidth="1"/>
    <col min="9219" max="9220" width="17.5703125" customWidth="1"/>
    <col min="9221" max="9223" width="15.85546875" customWidth="1"/>
    <col min="9224" max="9224" width="16.42578125" customWidth="1"/>
    <col min="9227" max="9227" width="16.5703125" customWidth="1"/>
    <col min="9473" max="9473" width="7.140625" customWidth="1"/>
    <col min="9474" max="9474" width="80.42578125" customWidth="1"/>
    <col min="9475" max="9476" width="17.5703125" customWidth="1"/>
    <col min="9477" max="9479" width="15.85546875" customWidth="1"/>
    <col min="9480" max="9480" width="16.42578125" customWidth="1"/>
    <col min="9483" max="9483" width="16.5703125" customWidth="1"/>
    <col min="9729" max="9729" width="7.140625" customWidth="1"/>
    <col min="9730" max="9730" width="80.42578125" customWidth="1"/>
    <col min="9731" max="9732" width="17.5703125" customWidth="1"/>
    <col min="9733" max="9735" width="15.85546875" customWidth="1"/>
    <col min="9736" max="9736" width="16.42578125" customWidth="1"/>
    <col min="9739" max="9739" width="16.5703125" customWidth="1"/>
    <col min="9985" max="9985" width="7.140625" customWidth="1"/>
    <col min="9986" max="9986" width="80.42578125" customWidth="1"/>
    <col min="9987" max="9988" width="17.5703125" customWidth="1"/>
    <col min="9989" max="9991" width="15.85546875" customWidth="1"/>
    <col min="9992" max="9992" width="16.42578125" customWidth="1"/>
    <col min="9995" max="9995" width="16.5703125" customWidth="1"/>
    <col min="10241" max="10241" width="7.140625" customWidth="1"/>
    <col min="10242" max="10242" width="80.42578125" customWidth="1"/>
    <col min="10243" max="10244" width="17.5703125" customWidth="1"/>
    <col min="10245" max="10247" width="15.85546875" customWidth="1"/>
    <col min="10248" max="10248" width="16.42578125" customWidth="1"/>
    <col min="10251" max="10251" width="16.5703125" customWidth="1"/>
    <col min="10497" max="10497" width="7.140625" customWidth="1"/>
    <col min="10498" max="10498" width="80.42578125" customWidth="1"/>
    <col min="10499" max="10500" width="17.5703125" customWidth="1"/>
    <col min="10501" max="10503" width="15.85546875" customWidth="1"/>
    <col min="10504" max="10504" width="16.42578125" customWidth="1"/>
    <col min="10507" max="10507" width="16.5703125" customWidth="1"/>
    <col min="10753" max="10753" width="7.140625" customWidth="1"/>
    <col min="10754" max="10754" width="80.42578125" customWidth="1"/>
    <col min="10755" max="10756" width="17.5703125" customWidth="1"/>
    <col min="10757" max="10759" width="15.85546875" customWidth="1"/>
    <col min="10760" max="10760" width="16.42578125" customWidth="1"/>
    <col min="10763" max="10763" width="16.5703125" customWidth="1"/>
    <col min="11009" max="11009" width="7.140625" customWidth="1"/>
    <col min="11010" max="11010" width="80.42578125" customWidth="1"/>
    <col min="11011" max="11012" width="17.5703125" customWidth="1"/>
    <col min="11013" max="11015" width="15.85546875" customWidth="1"/>
    <col min="11016" max="11016" width="16.42578125" customWidth="1"/>
    <col min="11019" max="11019" width="16.5703125" customWidth="1"/>
    <col min="11265" max="11265" width="7.140625" customWidth="1"/>
    <col min="11266" max="11266" width="80.42578125" customWidth="1"/>
    <col min="11267" max="11268" width="17.5703125" customWidth="1"/>
    <col min="11269" max="11271" width="15.85546875" customWidth="1"/>
    <col min="11272" max="11272" width="16.42578125" customWidth="1"/>
    <col min="11275" max="11275" width="16.5703125" customWidth="1"/>
    <col min="11521" max="11521" width="7.140625" customWidth="1"/>
    <col min="11522" max="11522" width="80.42578125" customWidth="1"/>
    <col min="11523" max="11524" width="17.5703125" customWidth="1"/>
    <col min="11525" max="11527" width="15.85546875" customWidth="1"/>
    <col min="11528" max="11528" width="16.42578125" customWidth="1"/>
    <col min="11531" max="11531" width="16.5703125" customWidth="1"/>
    <col min="11777" max="11777" width="7.140625" customWidth="1"/>
    <col min="11778" max="11778" width="80.42578125" customWidth="1"/>
    <col min="11779" max="11780" width="17.5703125" customWidth="1"/>
    <col min="11781" max="11783" width="15.85546875" customWidth="1"/>
    <col min="11784" max="11784" width="16.42578125" customWidth="1"/>
    <col min="11787" max="11787" width="16.5703125" customWidth="1"/>
    <col min="12033" max="12033" width="7.140625" customWidth="1"/>
    <col min="12034" max="12034" width="80.42578125" customWidth="1"/>
    <col min="12035" max="12036" width="17.5703125" customWidth="1"/>
    <col min="12037" max="12039" width="15.85546875" customWidth="1"/>
    <col min="12040" max="12040" width="16.42578125" customWidth="1"/>
    <col min="12043" max="12043" width="16.5703125" customWidth="1"/>
    <col min="12289" max="12289" width="7.140625" customWidth="1"/>
    <col min="12290" max="12290" width="80.42578125" customWidth="1"/>
    <col min="12291" max="12292" width="17.5703125" customWidth="1"/>
    <col min="12293" max="12295" width="15.85546875" customWidth="1"/>
    <col min="12296" max="12296" width="16.42578125" customWidth="1"/>
    <col min="12299" max="12299" width="16.5703125" customWidth="1"/>
    <col min="12545" max="12545" width="7.140625" customWidth="1"/>
    <col min="12546" max="12546" width="80.42578125" customWidth="1"/>
    <col min="12547" max="12548" width="17.5703125" customWidth="1"/>
    <col min="12549" max="12551" width="15.85546875" customWidth="1"/>
    <col min="12552" max="12552" width="16.42578125" customWidth="1"/>
    <col min="12555" max="12555" width="16.5703125" customWidth="1"/>
    <col min="12801" max="12801" width="7.140625" customWidth="1"/>
    <col min="12802" max="12802" width="80.42578125" customWidth="1"/>
    <col min="12803" max="12804" width="17.5703125" customWidth="1"/>
    <col min="12805" max="12807" width="15.85546875" customWidth="1"/>
    <col min="12808" max="12808" width="16.42578125" customWidth="1"/>
    <col min="12811" max="12811" width="16.5703125" customWidth="1"/>
    <col min="13057" max="13057" width="7.140625" customWidth="1"/>
    <col min="13058" max="13058" width="80.42578125" customWidth="1"/>
    <col min="13059" max="13060" width="17.5703125" customWidth="1"/>
    <col min="13061" max="13063" width="15.85546875" customWidth="1"/>
    <col min="13064" max="13064" width="16.42578125" customWidth="1"/>
    <col min="13067" max="13067" width="16.5703125" customWidth="1"/>
    <col min="13313" max="13313" width="7.140625" customWidth="1"/>
    <col min="13314" max="13314" width="80.42578125" customWidth="1"/>
    <col min="13315" max="13316" width="17.5703125" customWidth="1"/>
    <col min="13317" max="13319" width="15.85546875" customWidth="1"/>
    <col min="13320" max="13320" width="16.42578125" customWidth="1"/>
    <col min="13323" max="13323" width="16.5703125" customWidth="1"/>
    <col min="13569" max="13569" width="7.140625" customWidth="1"/>
    <col min="13570" max="13570" width="80.42578125" customWidth="1"/>
    <col min="13571" max="13572" width="17.5703125" customWidth="1"/>
    <col min="13573" max="13575" width="15.85546875" customWidth="1"/>
    <col min="13576" max="13576" width="16.42578125" customWidth="1"/>
    <col min="13579" max="13579" width="16.5703125" customWidth="1"/>
    <col min="13825" max="13825" width="7.140625" customWidth="1"/>
    <col min="13826" max="13826" width="80.42578125" customWidth="1"/>
    <col min="13827" max="13828" width="17.5703125" customWidth="1"/>
    <col min="13829" max="13831" width="15.85546875" customWidth="1"/>
    <col min="13832" max="13832" width="16.42578125" customWidth="1"/>
    <col min="13835" max="13835" width="16.5703125" customWidth="1"/>
    <col min="14081" max="14081" width="7.140625" customWidth="1"/>
    <col min="14082" max="14082" width="80.42578125" customWidth="1"/>
    <col min="14083" max="14084" width="17.5703125" customWidth="1"/>
    <col min="14085" max="14087" width="15.85546875" customWidth="1"/>
    <col min="14088" max="14088" width="16.42578125" customWidth="1"/>
    <col min="14091" max="14091" width="16.5703125" customWidth="1"/>
    <col min="14337" max="14337" width="7.140625" customWidth="1"/>
    <col min="14338" max="14338" width="80.42578125" customWidth="1"/>
    <col min="14339" max="14340" width="17.5703125" customWidth="1"/>
    <col min="14341" max="14343" width="15.85546875" customWidth="1"/>
    <col min="14344" max="14344" width="16.42578125" customWidth="1"/>
    <col min="14347" max="14347" width="16.5703125" customWidth="1"/>
    <col min="14593" max="14593" width="7.140625" customWidth="1"/>
    <col min="14594" max="14594" width="80.42578125" customWidth="1"/>
    <col min="14595" max="14596" width="17.5703125" customWidth="1"/>
    <col min="14597" max="14599" width="15.85546875" customWidth="1"/>
    <col min="14600" max="14600" width="16.42578125" customWidth="1"/>
    <col min="14603" max="14603" width="16.5703125" customWidth="1"/>
    <col min="14849" max="14849" width="7.140625" customWidth="1"/>
    <col min="14850" max="14850" width="80.42578125" customWidth="1"/>
    <col min="14851" max="14852" width="17.5703125" customWidth="1"/>
    <col min="14853" max="14855" width="15.85546875" customWidth="1"/>
    <col min="14856" max="14856" width="16.42578125" customWidth="1"/>
    <col min="14859" max="14859" width="16.5703125" customWidth="1"/>
    <col min="15105" max="15105" width="7.140625" customWidth="1"/>
    <col min="15106" max="15106" width="80.42578125" customWidth="1"/>
    <col min="15107" max="15108" width="17.5703125" customWidth="1"/>
    <col min="15109" max="15111" width="15.85546875" customWidth="1"/>
    <col min="15112" max="15112" width="16.42578125" customWidth="1"/>
    <col min="15115" max="15115" width="16.5703125" customWidth="1"/>
    <col min="15361" max="15361" width="7.140625" customWidth="1"/>
    <col min="15362" max="15362" width="80.42578125" customWidth="1"/>
    <col min="15363" max="15364" width="17.5703125" customWidth="1"/>
    <col min="15365" max="15367" width="15.85546875" customWidth="1"/>
    <col min="15368" max="15368" width="16.42578125" customWidth="1"/>
    <col min="15371" max="15371" width="16.5703125" customWidth="1"/>
    <col min="15617" max="15617" width="7.140625" customWidth="1"/>
    <col min="15618" max="15618" width="80.42578125" customWidth="1"/>
    <col min="15619" max="15620" width="17.5703125" customWidth="1"/>
    <col min="15621" max="15623" width="15.85546875" customWidth="1"/>
    <col min="15624" max="15624" width="16.42578125" customWidth="1"/>
    <col min="15627" max="15627" width="16.5703125" customWidth="1"/>
    <col min="15873" max="15873" width="7.140625" customWidth="1"/>
    <col min="15874" max="15874" width="80.42578125" customWidth="1"/>
    <col min="15875" max="15876" width="17.5703125" customWidth="1"/>
    <col min="15877" max="15879" width="15.85546875" customWidth="1"/>
    <col min="15880" max="15880" width="16.42578125" customWidth="1"/>
    <col min="15883" max="15883" width="16.5703125" customWidth="1"/>
    <col min="16129" max="16129" width="7.140625" customWidth="1"/>
    <col min="16130" max="16130" width="80.42578125" customWidth="1"/>
    <col min="16131" max="16132" width="17.5703125" customWidth="1"/>
    <col min="16133" max="16135" width="15.85546875" customWidth="1"/>
    <col min="16136" max="16136" width="16.42578125" customWidth="1"/>
    <col min="16139" max="16139" width="16.5703125" customWidth="1"/>
  </cols>
  <sheetData>
    <row r="1" spans="1:23" x14ac:dyDescent="0.25">
      <c r="E1" s="2"/>
      <c r="F1" s="3"/>
      <c r="G1" s="3"/>
    </row>
    <row r="2" spans="1:23" x14ac:dyDescent="0.25">
      <c r="E2" s="2"/>
      <c r="F2" s="3"/>
      <c r="G2" s="3"/>
    </row>
    <row r="3" spans="1:23" x14ac:dyDescent="0.25">
      <c r="E3" s="2"/>
      <c r="F3" s="3"/>
      <c r="G3" s="3"/>
    </row>
    <row r="4" spans="1:23" ht="15.75" x14ac:dyDescent="0.25">
      <c r="B4" s="4" t="s">
        <v>0</v>
      </c>
      <c r="C4" s="5"/>
      <c r="D4" s="5"/>
      <c r="E4" s="5"/>
      <c r="F4" s="5"/>
      <c r="G4" s="5"/>
      <c r="H4" s="5"/>
    </row>
    <row r="5" spans="1:23" ht="15.75" x14ac:dyDescent="0.25">
      <c r="B5" s="4" t="s">
        <v>1</v>
      </c>
      <c r="C5" s="5"/>
      <c r="D5" s="5"/>
      <c r="E5" s="5"/>
      <c r="F5" s="5"/>
      <c r="G5" s="5"/>
      <c r="H5" s="5"/>
    </row>
    <row r="6" spans="1:23" ht="15.75" x14ac:dyDescent="0.25">
      <c r="B6" s="6" t="s">
        <v>2</v>
      </c>
      <c r="C6" s="7"/>
      <c r="D6" s="7"/>
      <c r="E6" s="7"/>
      <c r="F6" s="7"/>
      <c r="G6" s="7"/>
      <c r="H6" s="7"/>
    </row>
    <row r="7" spans="1:23" ht="15.75" x14ac:dyDescent="0.25">
      <c r="B7" s="8" t="s">
        <v>3</v>
      </c>
      <c r="C7" s="9"/>
      <c r="D7" s="9"/>
      <c r="E7" s="9"/>
      <c r="F7" s="9"/>
      <c r="G7" s="9"/>
      <c r="H7" s="9"/>
    </row>
    <row r="8" spans="1:23" ht="15.75" x14ac:dyDescent="0.25">
      <c r="B8" s="10" t="s">
        <v>4</v>
      </c>
      <c r="C8" s="10"/>
      <c r="D8" s="10"/>
      <c r="E8" s="10"/>
      <c r="F8" s="10"/>
      <c r="G8" s="10"/>
      <c r="H8" s="10"/>
    </row>
    <row r="9" spans="1:23" ht="15.75" x14ac:dyDescent="0.25">
      <c r="B9" s="10" t="s">
        <v>5</v>
      </c>
      <c r="C9" s="10"/>
      <c r="D9" s="10"/>
      <c r="E9" s="10"/>
      <c r="F9" s="10"/>
      <c r="G9" s="10"/>
      <c r="H9" s="10"/>
    </row>
    <row r="10" spans="1:23" ht="13.5" customHeight="1" x14ac:dyDescent="0.25">
      <c r="B10" s="11"/>
      <c r="C10" s="12"/>
      <c r="D10" s="12"/>
      <c r="E10" s="13"/>
      <c r="F10" s="13"/>
      <c r="G10" s="13"/>
      <c r="H10" s="13"/>
    </row>
    <row r="11" spans="1:23" ht="15.75" customHeight="1" x14ac:dyDescent="0.25">
      <c r="B11" s="14" t="s">
        <v>6</v>
      </c>
      <c r="C11" s="15" t="s">
        <v>7</v>
      </c>
      <c r="D11" s="15" t="s">
        <v>8</v>
      </c>
      <c r="E11" s="16" t="s">
        <v>9</v>
      </c>
      <c r="F11" s="16"/>
      <c r="G11" s="16"/>
      <c r="H11" s="16"/>
    </row>
    <row r="12" spans="1:23" ht="15.75" x14ac:dyDescent="0.25">
      <c r="B12" s="14"/>
      <c r="C12" s="15"/>
      <c r="D12" s="15"/>
      <c r="E12" s="17" t="s">
        <v>10</v>
      </c>
      <c r="F12" s="17" t="s">
        <v>11</v>
      </c>
      <c r="G12" s="17" t="s">
        <v>12</v>
      </c>
      <c r="H12" s="17" t="s">
        <v>13</v>
      </c>
    </row>
    <row r="13" spans="1:23" ht="24.95" customHeight="1" x14ac:dyDescent="0.25">
      <c r="B13" s="18" t="s">
        <v>14</v>
      </c>
      <c r="C13" s="19">
        <f t="shared" ref="C13:H13" si="0">C14+C20+C30+C56</f>
        <v>696521299</v>
      </c>
      <c r="D13" s="20">
        <f t="shared" si="0"/>
        <v>696521299</v>
      </c>
      <c r="E13" s="21">
        <f t="shared" si="0"/>
        <v>44862620.939999998</v>
      </c>
      <c r="F13" s="21">
        <f t="shared" si="0"/>
        <v>45603368.069999993</v>
      </c>
      <c r="G13" s="21">
        <f t="shared" si="0"/>
        <v>47846368.330000006</v>
      </c>
      <c r="H13" s="21">
        <f t="shared" si="0"/>
        <v>138312357.33999997</v>
      </c>
      <c r="J13" s="1"/>
    </row>
    <row r="14" spans="1:23" s="26" customFormat="1" ht="24.95" customHeight="1" x14ac:dyDescent="0.25">
      <c r="A14"/>
      <c r="B14" s="22" t="s">
        <v>15</v>
      </c>
      <c r="C14" s="23">
        <f>C15+C16+C17+C19</f>
        <v>622525502</v>
      </c>
      <c r="D14" s="24">
        <f>SUM(D15:D19)</f>
        <v>622525502</v>
      </c>
      <c r="E14" s="25">
        <f>SUM(E15:E19)</f>
        <v>42638468.280000001</v>
      </c>
      <c r="F14" s="25">
        <f>SUM(F15:F19)</f>
        <v>42410112.909999996</v>
      </c>
      <c r="G14" s="25">
        <f>SUM(G15:G19)</f>
        <v>43423291.510000005</v>
      </c>
      <c r="H14" s="25">
        <f>SUM(H15:H19)</f>
        <v>128471872.69999997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24.95" customHeight="1" x14ac:dyDescent="0.25">
      <c r="B15" s="27" t="s">
        <v>16</v>
      </c>
      <c r="C15" s="28">
        <v>482098953</v>
      </c>
      <c r="D15" s="28">
        <v>482098953</v>
      </c>
      <c r="E15" s="28">
        <v>36671557.75</v>
      </c>
      <c r="F15" s="28">
        <v>36456685.729999997</v>
      </c>
      <c r="G15" s="29">
        <v>37404972.289999999</v>
      </c>
      <c r="H15" s="28">
        <f>SUM(E15:G15)</f>
        <v>110533215.76999998</v>
      </c>
    </row>
    <row r="16" spans="1:23" ht="24.95" customHeight="1" x14ac:dyDescent="0.25">
      <c r="B16" s="27" t="s">
        <v>17</v>
      </c>
      <c r="C16" s="28">
        <v>72668453</v>
      </c>
      <c r="D16" s="28">
        <v>72668453</v>
      </c>
      <c r="E16" s="28">
        <v>382000</v>
      </c>
      <c r="F16" s="28">
        <v>393943.37</v>
      </c>
      <c r="G16" s="29">
        <v>438491.45</v>
      </c>
      <c r="H16" s="28">
        <f>SUM(E16:G16)</f>
        <v>1214434.82</v>
      </c>
    </row>
    <row r="17" spans="1:23" ht="24.95" customHeight="1" x14ac:dyDescent="0.25">
      <c r="B17" s="27" t="s">
        <v>18</v>
      </c>
      <c r="C17" s="28">
        <v>396000</v>
      </c>
      <c r="D17" s="28">
        <v>396000</v>
      </c>
      <c r="E17" s="28">
        <v>0</v>
      </c>
      <c r="F17" s="28">
        <v>18816</v>
      </c>
      <c r="G17" s="28">
        <v>0</v>
      </c>
      <c r="H17" s="28">
        <f>SUM(E17:G17)</f>
        <v>18816</v>
      </c>
    </row>
    <row r="18" spans="1:23" ht="24.95" customHeight="1" x14ac:dyDescent="0.25">
      <c r="B18" s="27" t="s">
        <v>19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f>SUM(E18:G18)</f>
        <v>0</v>
      </c>
    </row>
    <row r="19" spans="1:23" ht="24.95" customHeight="1" x14ac:dyDescent="0.25">
      <c r="B19" s="27" t="s">
        <v>20</v>
      </c>
      <c r="C19" s="28">
        <v>67362096</v>
      </c>
      <c r="D19" s="28">
        <v>67362096</v>
      </c>
      <c r="E19" s="28">
        <v>5584910.5300000003</v>
      </c>
      <c r="F19" s="28">
        <v>5540667.8099999996</v>
      </c>
      <c r="G19" s="29">
        <v>5579827.7699999996</v>
      </c>
      <c r="H19" s="28">
        <f>SUM(E19:G19)</f>
        <v>16705406.109999999</v>
      </c>
    </row>
    <row r="20" spans="1:23" s="26" customFormat="1" ht="24.95" customHeight="1" x14ac:dyDescent="0.25">
      <c r="A20"/>
      <c r="B20" s="22" t="s">
        <v>21</v>
      </c>
      <c r="C20" s="23">
        <f>C21+C22+C23+C24+C25+C26+C27+C28+C29</f>
        <v>57358410</v>
      </c>
      <c r="D20" s="24">
        <f>SUM(D21:D29)</f>
        <v>52967244</v>
      </c>
      <c r="E20" s="25">
        <f>SUM(E21:E29)</f>
        <v>2224152.66</v>
      </c>
      <c r="F20" s="25">
        <f>SUM(F21:F29)</f>
        <v>3184641.1599999997</v>
      </c>
      <c r="G20" s="25">
        <f>SUM(G21:G29)</f>
        <v>3854378.26</v>
      </c>
      <c r="H20" s="25">
        <f>SUM(H21:H29)</f>
        <v>9263172.0800000001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24.95" customHeight="1" x14ac:dyDescent="0.25">
      <c r="B21" s="30" t="s">
        <v>22</v>
      </c>
      <c r="C21" s="28">
        <v>35784499</v>
      </c>
      <c r="D21" s="28">
        <v>27784499</v>
      </c>
      <c r="E21" s="31">
        <v>1921905.87</v>
      </c>
      <c r="F21" s="31">
        <v>2550533.5299999998</v>
      </c>
      <c r="G21" s="29">
        <v>2265510.44</v>
      </c>
      <c r="H21" s="28">
        <f t="shared" ref="H21:H29" si="1">SUM(E21:G21)</f>
        <v>6737949.8399999999</v>
      </c>
    </row>
    <row r="22" spans="1:23" ht="24.95" customHeight="1" x14ac:dyDescent="0.25">
      <c r="B22" s="30" t="s">
        <v>23</v>
      </c>
      <c r="C22" s="28">
        <v>676300</v>
      </c>
      <c r="D22" s="28">
        <v>676300</v>
      </c>
      <c r="E22" s="31">
        <v>0</v>
      </c>
      <c r="F22" s="31">
        <v>0</v>
      </c>
      <c r="G22" s="29">
        <v>128148</v>
      </c>
      <c r="H22" s="28">
        <f t="shared" si="1"/>
        <v>128148</v>
      </c>
    </row>
    <row r="23" spans="1:23" ht="24.95" customHeight="1" x14ac:dyDescent="0.25">
      <c r="B23" s="30" t="s">
        <v>24</v>
      </c>
      <c r="C23" s="28">
        <v>905031</v>
      </c>
      <c r="D23" s="28">
        <v>905031</v>
      </c>
      <c r="E23" s="31">
        <v>0</v>
      </c>
      <c r="F23" s="31">
        <v>0</v>
      </c>
      <c r="G23" s="28">
        <v>0</v>
      </c>
      <c r="H23" s="28">
        <f t="shared" si="1"/>
        <v>0</v>
      </c>
    </row>
    <row r="24" spans="1:23" ht="24.95" customHeight="1" x14ac:dyDescent="0.25">
      <c r="B24" s="30" t="s">
        <v>25</v>
      </c>
      <c r="C24" s="28">
        <v>260980</v>
      </c>
      <c r="D24" s="28">
        <v>260980</v>
      </c>
      <c r="E24" s="31">
        <v>0</v>
      </c>
      <c r="F24" s="31">
        <v>0</v>
      </c>
      <c r="G24" s="28">
        <v>0</v>
      </c>
      <c r="H24" s="28">
        <f t="shared" si="1"/>
        <v>0</v>
      </c>
    </row>
    <row r="25" spans="1:23" ht="24.95" customHeight="1" x14ac:dyDescent="0.25">
      <c r="B25" s="30" t="s">
        <v>26</v>
      </c>
      <c r="C25" s="28">
        <v>4943000</v>
      </c>
      <c r="D25" s="28">
        <v>5443000</v>
      </c>
      <c r="E25" s="31">
        <v>0</v>
      </c>
      <c r="F25" s="31">
        <v>0</v>
      </c>
      <c r="G25" s="28">
        <v>0</v>
      </c>
      <c r="H25" s="28">
        <f t="shared" si="1"/>
        <v>0</v>
      </c>
    </row>
    <row r="26" spans="1:23" ht="24.95" customHeight="1" x14ac:dyDescent="0.25">
      <c r="B26" s="27" t="s">
        <v>27</v>
      </c>
      <c r="C26" s="28">
        <v>5450000</v>
      </c>
      <c r="D26" s="28">
        <v>5450000</v>
      </c>
      <c r="E26" s="28">
        <v>302246.78999999998</v>
      </c>
      <c r="F26" s="28">
        <v>302246.78999999998</v>
      </c>
      <c r="G26" s="29">
        <v>300425.82</v>
      </c>
      <c r="H26" s="28">
        <f t="shared" si="1"/>
        <v>904919.39999999991</v>
      </c>
    </row>
    <row r="27" spans="1:23" ht="24.95" customHeight="1" x14ac:dyDescent="0.25">
      <c r="B27" s="27" t="s">
        <v>28</v>
      </c>
      <c r="C27" s="28">
        <v>1213350</v>
      </c>
      <c r="D27" s="28">
        <v>3702184</v>
      </c>
      <c r="E27" s="28">
        <v>0</v>
      </c>
      <c r="F27" s="28">
        <v>0</v>
      </c>
      <c r="G27" s="29">
        <v>86494</v>
      </c>
      <c r="H27" s="28">
        <f t="shared" si="1"/>
        <v>86494</v>
      </c>
    </row>
    <row r="28" spans="1:23" ht="24.95" customHeight="1" x14ac:dyDescent="0.25">
      <c r="B28" s="27" t="s">
        <v>29</v>
      </c>
      <c r="C28" s="28">
        <v>5151650</v>
      </c>
      <c r="D28" s="28">
        <v>5151650</v>
      </c>
      <c r="E28" s="28">
        <v>0</v>
      </c>
      <c r="F28" s="28">
        <v>21756.84</v>
      </c>
      <c r="G28" s="29">
        <v>1073800</v>
      </c>
      <c r="H28" s="28">
        <f t="shared" si="1"/>
        <v>1095556.8400000001</v>
      </c>
    </row>
    <row r="29" spans="1:23" ht="24.95" customHeight="1" x14ac:dyDescent="0.25">
      <c r="B29" s="27" t="s">
        <v>30</v>
      </c>
      <c r="C29" s="28">
        <v>2973600</v>
      </c>
      <c r="D29" s="28">
        <v>3593600</v>
      </c>
      <c r="E29" s="28">
        <v>0</v>
      </c>
      <c r="F29" s="28">
        <v>310104</v>
      </c>
      <c r="G29" s="28">
        <v>0</v>
      </c>
      <c r="H29" s="28">
        <f t="shared" si="1"/>
        <v>310104</v>
      </c>
    </row>
    <row r="30" spans="1:23" s="26" customFormat="1" ht="24.95" customHeight="1" x14ac:dyDescent="0.25">
      <c r="A30"/>
      <c r="B30" s="22" t="s">
        <v>31</v>
      </c>
      <c r="C30" s="23">
        <f>C31+C32+C33+C34+C35+C36+C37+C39</f>
        <v>13133749</v>
      </c>
      <c r="D30" s="24">
        <f>+D31+D32+D33+D34+D35+D36+D37+D38+D39</f>
        <v>15038167</v>
      </c>
      <c r="E30" s="23">
        <f>E31+E32+E33+E34+E35+E36+E37+E39</f>
        <v>0</v>
      </c>
      <c r="F30" s="23">
        <f>F31+F32+F33+F34+F35+F36+F37+F39</f>
        <v>8614</v>
      </c>
      <c r="G30" s="23">
        <f>SUM(G31:G39)</f>
        <v>393072.51999999996</v>
      </c>
      <c r="H30" s="23">
        <f>H31+H32+H33+H34+H35+H36+H37+H39</f>
        <v>401686.51999999996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4.95" customHeight="1" x14ac:dyDescent="0.25">
      <c r="B31" s="27" t="s">
        <v>32</v>
      </c>
      <c r="C31" s="28">
        <v>1503999</v>
      </c>
      <c r="D31" s="28">
        <v>1503999</v>
      </c>
      <c r="E31" s="28">
        <v>0</v>
      </c>
      <c r="F31" s="28">
        <v>8614</v>
      </c>
      <c r="G31" s="29">
        <v>215855.83</v>
      </c>
      <c r="H31" s="28">
        <f>SUM(E31:G31)</f>
        <v>224469.83</v>
      </c>
    </row>
    <row r="32" spans="1:23" ht="24.95" customHeight="1" x14ac:dyDescent="0.25">
      <c r="B32" s="27" t="s">
        <v>33</v>
      </c>
      <c r="C32" s="28">
        <v>670000</v>
      </c>
      <c r="D32" s="28">
        <v>1212000</v>
      </c>
      <c r="E32" s="28">
        <v>0</v>
      </c>
      <c r="F32" s="28">
        <v>0</v>
      </c>
      <c r="G32" s="28">
        <v>0</v>
      </c>
      <c r="H32" s="28">
        <f t="shared" ref="H32:H65" si="2">SUM(E32:G32)</f>
        <v>0</v>
      </c>
    </row>
    <row r="33" spans="1:23" ht="24.95" customHeight="1" x14ac:dyDescent="0.25">
      <c r="B33" s="27" t="s">
        <v>34</v>
      </c>
      <c r="C33" s="28">
        <v>250000</v>
      </c>
      <c r="D33" s="28">
        <v>403300</v>
      </c>
      <c r="E33" s="28">
        <v>0</v>
      </c>
      <c r="F33" s="28">
        <v>0</v>
      </c>
      <c r="G33" s="28">
        <v>0</v>
      </c>
      <c r="H33" s="28">
        <f t="shared" si="2"/>
        <v>0</v>
      </c>
    </row>
    <row r="34" spans="1:23" ht="24.95" customHeight="1" x14ac:dyDescent="0.25">
      <c r="B34" s="27" t="s">
        <v>35</v>
      </c>
      <c r="C34" s="28">
        <v>0</v>
      </c>
      <c r="D34" s="28">
        <v>3750</v>
      </c>
      <c r="E34" s="28">
        <v>0</v>
      </c>
      <c r="F34" s="28">
        <v>0</v>
      </c>
      <c r="G34" s="28">
        <v>0</v>
      </c>
      <c r="H34" s="28">
        <f t="shared" si="2"/>
        <v>0</v>
      </c>
    </row>
    <row r="35" spans="1:23" ht="24.95" customHeight="1" x14ac:dyDescent="0.25">
      <c r="B35" s="27" t="s">
        <v>36</v>
      </c>
      <c r="C35" s="28">
        <v>60000</v>
      </c>
      <c r="D35" s="28">
        <v>67400</v>
      </c>
      <c r="E35" s="28">
        <v>0</v>
      </c>
      <c r="F35" s="28">
        <v>0</v>
      </c>
      <c r="G35" s="28">
        <v>0</v>
      </c>
      <c r="H35" s="28">
        <f t="shared" si="2"/>
        <v>0</v>
      </c>
    </row>
    <row r="36" spans="1:23" ht="24.95" customHeight="1" x14ac:dyDescent="0.25">
      <c r="B36" s="27" t="s">
        <v>37</v>
      </c>
      <c r="C36" s="28">
        <v>0</v>
      </c>
      <c r="D36" s="28">
        <v>588539</v>
      </c>
      <c r="E36" s="28">
        <v>0</v>
      </c>
      <c r="F36" s="28">
        <v>0</v>
      </c>
      <c r="G36" s="29">
        <v>5433.61</v>
      </c>
      <c r="H36" s="28">
        <f t="shared" si="2"/>
        <v>5433.61</v>
      </c>
    </row>
    <row r="37" spans="1:23" ht="24.95" customHeight="1" x14ac:dyDescent="0.25">
      <c r="B37" s="27" t="s">
        <v>38</v>
      </c>
      <c r="C37" s="28">
        <v>7550000</v>
      </c>
      <c r="D37" s="28">
        <v>7550000</v>
      </c>
      <c r="E37" s="28">
        <v>0</v>
      </c>
      <c r="F37" s="28">
        <v>0</v>
      </c>
      <c r="G37" s="29">
        <v>21043.03</v>
      </c>
      <c r="H37" s="28">
        <f t="shared" si="2"/>
        <v>21043.03</v>
      </c>
      <c r="L37" s="11"/>
    </row>
    <row r="38" spans="1:23" ht="24.95" customHeight="1" x14ac:dyDescent="0.25">
      <c r="B38" s="27" t="s">
        <v>39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f t="shared" si="2"/>
        <v>0</v>
      </c>
    </row>
    <row r="39" spans="1:23" ht="24.95" customHeight="1" x14ac:dyDescent="0.25">
      <c r="B39" s="27" t="s">
        <v>40</v>
      </c>
      <c r="C39" s="28">
        <v>3099750</v>
      </c>
      <c r="D39" s="28">
        <v>3709179</v>
      </c>
      <c r="E39" s="28">
        <v>0</v>
      </c>
      <c r="F39" s="28">
        <v>0</v>
      </c>
      <c r="G39" s="29">
        <v>150740.04999999999</v>
      </c>
      <c r="H39" s="28">
        <f t="shared" si="2"/>
        <v>150740.04999999999</v>
      </c>
    </row>
    <row r="40" spans="1:23" s="26" customFormat="1" ht="24.95" customHeight="1" x14ac:dyDescent="0.25">
      <c r="A40"/>
      <c r="B40" s="32" t="s">
        <v>41</v>
      </c>
      <c r="C40" s="33"/>
      <c r="D40" s="33"/>
      <c r="E40" s="33"/>
      <c r="F40" s="33"/>
      <c r="G40" s="33"/>
      <c r="H40" s="3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4.95" customHeight="1" x14ac:dyDescent="0.25">
      <c r="B41" s="34" t="s">
        <v>42</v>
      </c>
      <c r="C41" s="28">
        <v>0</v>
      </c>
      <c r="D41" s="28">
        <f>SUM(C41:C41)</f>
        <v>0</v>
      </c>
      <c r="E41" s="28">
        <v>0</v>
      </c>
      <c r="F41" s="28">
        <f t="shared" ref="F41:G55" si="3">SUM(E41:E41)</f>
        <v>0</v>
      </c>
      <c r="G41" s="28">
        <f t="shared" si="3"/>
        <v>0</v>
      </c>
      <c r="H41" s="28">
        <f t="shared" si="2"/>
        <v>0</v>
      </c>
    </row>
    <row r="42" spans="1:23" ht="24.95" customHeight="1" x14ac:dyDescent="0.25">
      <c r="B42" s="34" t="s">
        <v>43</v>
      </c>
      <c r="C42" s="28">
        <v>0</v>
      </c>
      <c r="D42" s="28">
        <f t="shared" ref="D42:D47" si="4">SUM(C42:C42)</f>
        <v>0</v>
      </c>
      <c r="E42" s="28">
        <v>0</v>
      </c>
      <c r="F42" s="28">
        <f t="shared" si="3"/>
        <v>0</v>
      </c>
      <c r="G42" s="28">
        <f t="shared" si="3"/>
        <v>0</v>
      </c>
      <c r="H42" s="28">
        <f t="shared" si="2"/>
        <v>0</v>
      </c>
    </row>
    <row r="43" spans="1:23" ht="24.95" customHeight="1" x14ac:dyDescent="0.25">
      <c r="B43" s="34" t="s">
        <v>44</v>
      </c>
      <c r="C43" s="28">
        <v>0</v>
      </c>
      <c r="D43" s="28">
        <f t="shared" si="4"/>
        <v>0</v>
      </c>
      <c r="E43" s="28">
        <v>0</v>
      </c>
      <c r="F43" s="28">
        <f t="shared" si="3"/>
        <v>0</v>
      </c>
      <c r="G43" s="28">
        <f t="shared" si="3"/>
        <v>0</v>
      </c>
      <c r="H43" s="28">
        <f t="shared" si="2"/>
        <v>0</v>
      </c>
    </row>
    <row r="44" spans="1:23" ht="24.95" customHeight="1" x14ac:dyDescent="0.25">
      <c r="B44" s="34" t="s">
        <v>45</v>
      </c>
      <c r="C44" s="28">
        <v>0</v>
      </c>
      <c r="D44" s="28">
        <f t="shared" si="4"/>
        <v>0</v>
      </c>
      <c r="E44" s="28">
        <v>0</v>
      </c>
      <c r="F44" s="28">
        <f t="shared" si="3"/>
        <v>0</v>
      </c>
      <c r="G44" s="28">
        <f t="shared" si="3"/>
        <v>0</v>
      </c>
      <c r="H44" s="28">
        <f t="shared" si="2"/>
        <v>0</v>
      </c>
    </row>
    <row r="45" spans="1:23" ht="24.95" customHeight="1" x14ac:dyDescent="0.25">
      <c r="B45" s="34" t="s">
        <v>46</v>
      </c>
      <c r="C45" s="28">
        <v>0</v>
      </c>
      <c r="D45" s="28">
        <f t="shared" si="4"/>
        <v>0</v>
      </c>
      <c r="E45" s="28">
        <v>0</v>
      </c>
      <c r="F45" s="28">
        <f t="shared" si="3"/>
        <v>0</v>
      </c>
      <c r="G45" s="28">
        <f t="shared" si="3"/>
        <v>0</v>
      </c>
      <c r="H45" s="28">
        <f t="shared" si="2"/>
        <v>0</v>
      </c>
    </row>
    <row r="46" spans="1:23" ht="24.95" customHeight="1" x14ac:dyDescent="0.25">
      <c r="B46" s="34" t="s">
        <v>47</v>
      </c>
      <c r="C46" s="28">
        <v>0</v>
      </c>
      <c r="D46" s="28">
        <f t="shared" si="4"/>
        <v>0</v>
      </c>
      <c r="E46" s="28">
        <v>0</v>
      </c>
      <c r="F46" s="28">
        <f t="shared" si="3"/>
        <v>0</v>
      </c>
      <c r="G46" s="28">
        <f t="shared" si="3"/>
        <v>0</v>
      </c>
      <c r="H46" s="28">
        <f t="shared" si="2"/>
        <v>0</v>
      </c>
    </row>
    <row r="47" spans="1:23" ht="24.95" customHeight="1" x14ac:dyDescent="0.25">
      <c r="B47" s="34" t="s">
        <v>48</v>
      </c>
      <c r="C47" s="28">
        <v>0</v>
      </c>
      <c r="D47" s="28">
        <f t="shared" si="4"/>
        <v>0</v>
      </c>
      <c r="E47" s="28">
        <v>0</v>
      </c>
      <c r="F47" s="28">
        <f t="shared" si="3"/>
        <v>0</v>
      </c>
      <c r="G47" s="28">
        <f t="shared" si="3"/>
        <v>0</v>
      </c>
      <c r="H47" s="28">
        <f t="shared" si="2"/>
        <v>0</v>
      </c>
    </row>
    <row r="48" spans="1:23" s="26" customFormat="1" ht="24.95" customHeight="1" x14ac:dyDescent="0.25">
      <c r="A48"/>
      <c r="B48" s="35" t="s">
        <v>49</v>
      </c>
      <c r="C48" s="33"/>
      <c r="D48" s="33"/>
      <c r="E48" s="33"/>
      <c r="F48" s="33"/>
      <c r="G48" s="33"/>
      <c r="H48" s="33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24.95" customHeight="1" x14ac:dyDescent="0.25">
      <c r="B49" s="34" t="s">
        <v>50</v>
      </c>
      <c r="C49" s="28">
        <v>0</v>
      </c>
      <c r="D49" s="28">
        <f t="shared" ref="D49:D55" si="5">SUM(C49:C49)</f>
        <v>0</v>
      </c>
      <c r="E49" s="28">
        <v>0</v>
      </c>
      <c r="F49" s="28">
        <f t="shared" si="3"/>
        <v>0</v>
      </c>
      <c r="G49" s="28">
        <v>0</v>
      </c>
      <c r="H49" s="28">
        <f t="shared" si="2"/>
        <v>0</v>
      </c>
    </row>
    <row r="50" spans="1:23" ht="24.95" customHeight="1" x14ac:dyDescent="0.25">
      <c r="B50" s="34" t="s">
        <v>51</v>
      </c>
      <c r="C50" s="28">
        <v>0</v>
      </c>
      <c r="D50" s="28">
        <f t="shared" si="5"/>
        <v>0</v>
      </c>
      <c r="E50" s="28">
        <v>0</v>
      </c>
      <c r="F50" s="28">
        <f t="shared" si="3"/>
        <v>0</v>
      </c>
      <c r="G50" s="28">
        <v>0</v>
      </c>
      <c r="H50" s="28">
        <f t="shared" si="2"/>
        <v>0</v>
      </c>
    </row>
    <row r="51" spans="1:23" ht="24.95" customHeight="1" x14ac:dyDescent="0.25">
      <c r="B51" s="34" t="s">
        <v>52</v>
      </c>
      <c r="C51" s="28">
        <v>0</v>
      </c>
      <c r="D51" s="28">
        <f t="shared" si="5"/>
        <v>0</v>
      </c>
      <c r="E51" s="28">
        <v>0</v>
      </c>
      <c r="F51" s="28">
        <f t="shared" si="3"/>
        <v>0</v>
      </c>
      <c r="G51" s="28">
        <v>0</v>
      </c>
      <c r="H51" s="28">
        <f t="shared" si="2"/>
        <v>0</v>
      </c>
    </row>
    <row r="52" spans="1:23" ht="24.95" customHeight="1" x14ac:dyDescent="0.25">
      <c r="B52" s="34" t="s">
        <v>53</v>
      </c>
      <c r="C52" s="28">
        <v>0</v>
      </c>
      <c r="D52" s="28">
        <f t="shared" si="5"/>
        <v>0</v>
      </c>
      <c r="E52" s="28">
        <v>0</v>
      </c>
      <c r="F52" s="28">
        <f t="shared" si="3"/>
        <v>0</v>
      </c>
      <c r="G52" s="28">
        <v>0</v>
      </c>
      <c r="H52" s="28">
        <f t="shared" si="2"/>
        <v>0</v>
      </c>
    </row>
    <row r="53" spans="1:23" ht="24.95" customHeight="1" x14ac:dyDescent="0.25">
      <c r="B53" s="34" t="s">
        <v>54</v>
      </c>
      <c r="C53" s="28">
        <v>0</v>
      </c>
      <c r="D53" s="28">
        <f t="shared" si="5"/>
        <v>0</v>
      </c>
      <c r="E53" s="28">
        <v>0</v>
      </c>
      <c r="F53" s="28">
        <f t="shared" si="3"/>
        <v>0</v>
      </c>
      <c r="G53" s="28">
        <v>0</v>
      </c>
      <c r="H53" s="28">
        <f t="shared" si="2"/>
        <v>0</v>
      </c>
    </row>
    <row r="54" spans="1:23" ht="24.95" customHeight="1" x14ac:dyDescent="0.25">
      <c r="B54" s="34" t="s">
        <v>55</v>
      </c>
      <c r="C54" s="28">
        <v>0</v>
      </c>
      <c r="D54" s="28">
        <f t="shared" si="5"/>
        <v>0</v>
      </c>
      <c r="E54" s="28">
        <v>0</v>
      </c>
      <c r="F54" s="28">
        <f t="shared" si="3"/>
        <v>0</v>
      </c>
      <c r="G54" s="28">
        <v>0</v>
      </c>
      <c r="H54" s="28">
        <f t="shared" si="2"/>
        <v>0</v>
      </c>
    </row>
    <row r="55" spans="1:23" ht="24.95" customHeight="1" x14ac:dyDescent="0.25">
      <c r="B55" s="34" t="s">
        <v>56</v>
      </c>
      <c r="C55" s="28">
        <v>0</v>
      </c>
      <c r="D55" s="28">
        <f t="shared" si="5"/>
        <v>0</v>
      </c>
      <c r="E55" s="28">
        <v>0</v>
      </c>
      <c r="F55" s="28">
        <f t="shared" si="3"/>
        <v>0</v>
      </c>
      <c r="G55" s="28">
        <v>0</v>
      </c>
      <c r="H55" s="28">
        <f t="shared" si="2"/>
        <v>0</v>
      </c>
    </row>
    <row r="56" spans="1:23" s="26" customFormat="1" ht="24.95" customHeight="1" x14ac:dyDescent="0.25">
      <c r="A56"/>
      <c r="B56" s="22" t="s">
        <v>57</v>
      </c>
      <c r="C56" s="23">
        <f>SUM(C57:C65)</f>
        <v>3503638</v>
      </c>
      <c r="D56" s="24">
        <f>+D57+D58+D59+D60+D61+D62+D63+D64+D65</f>
        <v>5990386</v>
      </c>
      <c r="E56" s="25">
        <v>0</v>
      </c>
      <c r="F56" s="25">
        <v>0</v>
      </c>
      <c r="G56" s="25">
        <f>SUM(G57:G65)</f>
        <v>175626.04</v>
      </c>
      <c r="H56" s="25">
        <f>SUM(H57:H65)</f>
        <v>175626.04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24.95" customHeight="1" x14ac:dyDescent="0.25">
      <c r="B57" s="27" t="s">
        <v>58</v>
      </c>
      <c r="C57" s="28">
        <v>1358000</v>
      </c>
      <c r="D57" s="28">
        <v>2282664</v>
      </c>
      <c r="E57" s="28">
        <v>0</v>
      </c>
      <c r="F57" s="28">
        <v>0</v>
      </c>
      <c r="G57" s="29">
        <v>168000.84</v>
      </c>
      <c r="H57" s="28">
        <f t="shared" si="2"/>
        <v>168000.84</v>
      </c>
    </row>
    <row r="58" spans="1:23" ht="24.95" customHeight="1" x14ac:dyDescent="0.25">
      <c r="B58" s="27" t="s">
        <v>59</v>
      </c>
      <c r="C58" s="28">
        <v>369300</v>
      </c>
      <c r="D58" s="28">
        <v>1673134</v>
      </c>
      <c r="E58" s="28">
        <v>0</v>
      </c>
      <c r="F58" s="28">
        <v>0</v>
      </c>
      <c r="G58" s="28"/>
      <c r="H58" s="28">
        <f t="shared" si="2"/>
        <v>0</v>
      </c>
    </row>
    <row r="59" spans="1:23" ht="24.95" customHeight="1" x14ac:dyDescent="0.25">
      <c r="B59" s="27" t="s">
        <v>60</v>
      </c>
      <c r="C59" s="28">
        <v>0</v>
      </c>
      <c r="D59" s="28">
        <v>75000</v>
      </c>
      <c r="E59" s="28">
        <v>0</v>
      </c>
      <c r="F59" s="28">
        <v>0</v>
      </c>
      <c r="G59" s="28"/>
      <c r="H59" s="28">
        <f t="shared" si="2"/>
        <v>0</v>
      </c>
    </row>
    <row r="60" spans="1:23" ht="24.95" customHeight="1" x14ac:dyDescent="0.25">
      <c r="B60" s="27" t="s">
        <v>61</v>
      </c>
      <c r="C60" s="28">
        <v>0</v>
      </c>
      <c r="D60" s="28">
        <v>20000</v>
      </c>
      <c r="E60" s="28">
        <v>0</v>
      </c>
      <c r="F60" s="28">
        <v>0</v>
      </c>
      <c r="G60" s="28"/>
      <c r="H60" s="28">
        <f t="shared" si="2"/>
        <v>0</v>
      </c>
    </row>
    <row r="61" spans="1:23" ht="24.95" customHeight="1" x14ac:dyDescent="0.25">
      <c r="B61" s="27" t="s">
        <v>62</v>
      </c>
      <c r="C61" s="28">
        <v>201338</v>
      </c>
      <c r="D61" s="28">
        <v>364588</v>
      </c>
      <c r="E61" s="28">
        <v>0</v>
      </c>
      <c r="F61" s="28">
        <v>0</v>
      </c>
      <c r="G61" s="29">
        <v>7625.2</v>
      </c>
      <c r="H61" s="28">
        <f t="shared" si="2"/>
        <v>7625.2</v>
      </c>
    </row>
    <row r="62" spans="1:23" ht="24.95" customHeight="1" x14ac:dyDescent="0.25">
      <c r="B62" s="27" t="s">
        <v>63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f t="shared" si="2"/>
        <v>0</v>
      </c>
    </row>
    <row r="63" spans="1:23" ht="24.95" customHeight="1" x14ac:dyDescent="0.25">
      <c r="B63" s="27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f t="shared" si="2"/>
        <v>0</v>
      </c>
    </row>
    <row r="64" spans="1:23" ht="24.95" customHeight="1" x14ac:dyDescent="0.25">
      <c r="B64" s="27" t="s">
        <v>65</v>
      </c>
      <c r="C64" s="28">
        <v>1575000</v>
      </c>
      <c r="D64" s="28">
        <v>1575000</v>
      </c>
      <c r="E64" s="28">
        <v>0</v>
      </c>
      <c r="F64" s="28">
        <v>0</v>
      </c>
      <c r="G64" s="28"/>
      <c r="H64" s="28">
        <f t="shared" si="2"/>
        <v>0</v>
      </c>
    </row>
    <row r="65" spans="1:23" ht="24.95" customHeight="1" x14ac:dyDescent="0.25">
      <c r="B65" s="27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f t="shared" si="2"/>
        <v>0</v>
      </c>
    </row>
    <row r="66" spans="1:23" s="26" customFormat="1" ht="24.95" customHeight="1" x14ac:dyDescent="0.25">
      <c r="A66"/>
      <c r="B66" s="32" t="s">
        <v>67</v>
      </c>
      <c r="C66" s="33"/>
      <c r="D66" s="33"/>
      <c r="E66" s="36">
        <v>0</v>
      </c>
      <c r="F66" s="36">
        <v>0</v>
      </c>
      <c r="G66" s="36"/>
      <c r="H66" s="36">
        <v>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24.95" customHeight="1" x14ac:dyDescent="0.25">
      <c r="B67" s="37" t="s">
        <v>68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</row>
    <row r="68" spans="1:23" ht="24.95" customHeight="1" x14ac:dyDescent="0.25">
      <c r="B68" s="37" t="s">
        <v>69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</row>
    <row r="69" spans="1:23" ht="24.95" customHeight="1" x14ac:dyDescent="0.25">
      <c r="B69" s="37" t="s">
        <v>70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</row>
    <row r="70" spans="1:23" ht="24.95" customHeight="1" x14ac:dyDescent="0.25">
      <c r="B70" s="37" t="s">
        <v>71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</row>
    <row r="71" spans="1:23" s="26" customFormat="1" ht="24.95" customHeight="1" x14ac:dyDescent="0.25">
      <c r="A71"/>
      <c r="B71" s="32" t="s">
        <v>72</v>
      </c>
      <c r="C71" s="33"/>
      <c r="D71" s="33"/>
      <c r="E71" s="36">
        <v>0</v>
      </c>
      <c r="F71" s="36">
        <v>0</v>
      </c>
      <c r="G71" s="36"/>
      <c r="H71" s="36">
        <v>0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24.95" customHeight="1" x14ac:dyDescent="0.25">
      <c r="B72" s="37" t="s">
        <v>73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</row>
    <row r="73" spans="1:23" ht="24.95" customHeight="1" x14ac:dyDescent="0.25">
      <c r="B73" s="37" t="s">
        <v>74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</row>
    <row r="74" spans="1:23" s="26" customFormat="1" ht="24.95" customHeight="1" x14ac:dyDescent="0.25">
      <c r="A74"/>
      <c r="B74" s="32" t="s">
        <v>75</v>
      </c>
      <c r="C74" s="33"/>
      <c r="D74" s="33"/>
      <c r="E74" s="36">
        <v>0</v>
      </c>
      <c r="F74" s="36">
        <v>0</v>
      </c>
      <c r="G74" s="36"/>
      <c r="H74" s="36">
        <v>0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24.95" customHeight="1" x14ac:dyDescent="0.25">
      <c r="B75" s="37" t="s">
        <v>76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</row>
    <row r="76" spans="1:23" ht="24.95" customHeight="1" x14ac:dyDescent="0.25">
      <c r="B76" s="37" t="s">
        <v>77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</row>
    <row r="77" spans="1:23" ht="24.95" customHeight="1" x14ac:dyDescent="0.25">
      <c r="B77" s="37" t="s">
        <v>78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</row>
    <row r="78" spans="1:23" ht="24.95" customHeight="1" x14ac:dyDescent="0.25">
      <c r="B78" s="39" t="s">
        <v>79</v>
      </c>
      <c r="C78" s="40">
        <f>+C79+C82+C85</f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</row>
    <row r="79" spans="1:23" s="26" customFormat="1" ht="24.95" customHeight="1" x14ac:dyDescent="0.25">
      <c r="A79"/>
      <c r="B79" s="39" t="s">
        <v>80</v>
      </c>
      <c r="C79" s="40">
        <f>+C80+C81</f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24.95" customHeight="1" x14ac:dyDescent="0.25">
      <c r="B80" s="41" t="s">
        <v>81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</row>
    <row r="81" spans="1:23" ht="24.95" customHeight="1" x14ac:dyDescent="0.25">
      <c r="B81" s="41" t="s">
        <v>82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</row>
    <row r="82" spans="1:23" s="26" customFormat="1" ht="24.95" customHeight="1" x14ac:dyDescent="0.25">
      <c r="A82"/>
      <c r="B82" s="39" t="s">
        <v>83</v>
      </c>
      <c r="C82" s="40">
        <f>+C83+C84</f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24.95" customHeight="1" x14ac:dyDescent="0.25">
      <c r="B83" s="41" t="s">
        <v>84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</row>
    <row r="84" spans="1:23" ht="24.95" customHeight="1" x14ac:dyDescent="0.25">
      <c r="B84" s="41" t="s">
        <v>85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</row>
    <row r="85" spans="1:23" s="26" customFormat="1" ht="24.95" customHeight="1" x14ac:dyDescent="0.25">
      <c r="A85"/>
      <c r="B85" s="39" t="s">
        <v>86</v>
      </c>
      <c r="C85" s="40">
        <f>+C86</f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24.95" customHeight="1" x14ac:dyDescent="0.25">
      <c r="B86" s="41" t="s">
        <v>87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</row>
    <row r="87" spans="1:23" s="26" customFormat="1" ht="24.95" customHeight="1" x14ac:dyDescent="0.25">
      <c r="A87"/>
      <c r="B87" s="43" t="s">
        <v>88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24.95" customHeight="1" x14ac:dyDescent="0.25">
      <c r="B88" s="44" t="s">
        <v>89</v>
      </c>
      <c r="C88" s="45">
        <f t="shared" ref="C88:H88" si="6">+C14+C20+C30+C40+C48+C56+C66+C71+C74+C78</f>
        <v>696521299</v>
      </c>
      <c r="D88" s="45">
        <f t="shared" si="6"/>
        <v>696521299</v>
      </c>
      <c r="E88" s="45">
        <f t="shared" si="6"/>
        <v>44862620.939999998</v>
      </c>
      <c r="F88" s="45">
        <f t="shared" si="6"/>
        <v>45603368.069999993</v>
      </c>
      <c r="G88" s="45">
        <f t="shared" si="6"/>
        <v>47846368.330000006</v>
      </c>
      <c r="H88" s="45">
        <f t="shared" si="6"/>
        <v>138312357.33999997</v>
      </c>
    </row>
    <row r="89" spans="1:23" ht="24.95" customHeight="1" x14ac:dyDescent="0.25">
      <c r="B89" s="46" t="s">
        <v>90</v>
      </c>
      <c r="C89" s="12"/>
      <c r="D89" s="12"/>
      <c r="E89" s="13"/>
      <c r="F89" s="13"/>
      <c r="G89" s="13"/>
    </row>
    <row r="90" spans="1:23" ht="24.95" customHeight="1" x14ac:dyDescent="0.25">
      <c r="B90" s="46" t="s">
        <v>91</v>
      </c>
      <c r="C90" s="13"/>
      <c r="D90" s="13"/>
      <c r="E90" s="13"/>
      <c r="F90" s="12"/>
      <c r="G90" s="12"/>
    </row>
    <row r="91" spans="1:23" ht="24.95" customHeight="1" x14ac:dyDescent="0.25">
      <c r="B91" s="46" t="s">
        <v>92</v>
      </c>
      <c r="C91" s="13"/>
      <c r="D91" s="13"/>
      <c r="E91" s="13"/>
      <c r="F91" s="12"/>
      <c r="G91" s="12"/>
    </row>
    <row r="92" spans="1:23" ht="15.75" x14ac:dyDescent="0.25">
      <c r="B92" s="47"/>
      <c r="C92" s="13"/>
      <c r="D92" s="13"/>
      <c r="E92" s="13"/>
      <c r="F92" s="12"/>
      <c r="G92" s="12"/>
    </row>
    <row r="93" spans="1:23" ht="15.75" x14ac:dyDescent="0.25">
      <c r="B93" s="48"/>
      <c r="C93" s="49"/>
      <c r="D93" s="49"/>
      <c r="E93" s="12"/>
      <c r="F93" s="12"/>
      <c r="G93" s="12"/>
    </row>
    <row r="94" spans="1:23" ht="25.5" x14ac:dyDescent="0.25">
      <c r="B94" s="50" t="s">
        <v>93</v>
      </c>
      <c r="C94" s="51" t="s">
        <v>94</v>
      </c>
      <c r="D94" s="51"/>
      <c r="E94" s="51"/>
      <c r="F94" s="12"/>
      <c r="G94" s="12"/>
    </row>
    <row r="95" spans="1:23" ht="15.75" customHeight="1" x14ac:dyDescent="0.25">
      <c r="B95" s="52" t="s">
        <v>95</v>
      </c>
      <c r="C95" s="53" t="s">
        <v>96</v>
      </c>
      <c r="D95" s="53"/>
      <c r="E95" s="53"/>
    </row>
    <row r="96" spans="1:23" ht="15.75" customHeight="1" x14ac:dyDescent="0.25">
      <c r="B96" s="50" t="s">
        <v>97</v>
      </c>
      <c r="C96" s="54" t="s">
        <v>98</v>
      </c>
      <c r="D96" s="54"/>
      <c r="E96" s="54"/>
    </row>
    <row r="97" spans="2:5" ht="15.75" x14ac:dyDescent="0.25">
      <c r="B97" s="11"/>
      <c r="C97" s="11"/>
      <c r="D97" s="11"/>
      <c r="E97" s="55"/>
    </row>
  </sheetData>
  <mergeCells count="13">
    <mergeCell ref="C96:E96"/>
    <mergeCell ref="B9:H9"/>
    <mergeCell ref="B11:B12"/>
    <mergeCell ref="C11:C12"/>
    <mergeCell ref="D11:D12"/>
    <mergeCell ref="E11:H11"/>
    <mergeCell ref="C95:E95"/>
    <mergeCell ref="E1:E3"/>
    <mergeCell ref="B4:H4"/>
    <mergeCell ref="B5:H5"/>
    <mergeCell ref="B6:H6"/>
    <mergeCell ref="B7:H7"/>
    <mergeCell ref="B8:H8"/>
  </mergeCells>
  <printOptions horizontalCentered="1" verticalCentered="1"/>
  <pageMargins left="0" right="0" top="0" bottom="0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2024-04-10T17:57:59Z</dcterms:created>
  <dcterms:modified xsi:type="dcterms:W3CDTF">2024-04-10T17:58:33Z</dcterms:modified>
</cp:coreProperties>
</file>