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arpeta compartida\EJECUCIONES MENSUALES\"/>
    </mc:Choice>
  </mc:AlternateContent>
  <bookViews>
    <workbookView xWindow="0" yWindow="0" windowWidth="20490" windowHeight="7650"/>
  </bookViews>
  <sheets>
    <sheet name="P1 Presupuesto Aprobado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48" i="1" s="1"/>
  <c r="E18" i="1"/>
  <c r="E28" i="1"/>
  <c r="E38" i="1"/>
  <c r="D37" i="1"/>
  <c r="D35" i="1"/>
  <c r="D30" i="1"/>
  <c r="D27" i="1"/>
  <c r="D26" i="1"/>
  <c r="D25" i="1"/>
  <c r="D21" i="1"/>
  <c r="D19" i="1"/>
  <c r="D17" i="1"/>
  <c r="D14" i="1"/>
  <c r="D13" i="1"/>
  <c r="D38" i="1"/>
  <c r="D12" i="1" l="1"/>
  <c r="D28" i="1"/>
  <c r="D18" i="1"/>
  <c r="D48" i="1" l="1"/>
</calcChain>
</file>

<file path=xl/sharedStrings.xml><?xml version="1.0" encoding="utf-8"?>
<sst xmlns="http://schemas.openxmlformats.org/spreadsheetml/2006/main" count="53" uniqueCount="53">
  <si>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</si>
  <si>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</si>
  <si>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</si>
  <si>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</si>
  <si>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</si>
  <si>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</si>
  <si>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</si>
  <si>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</si>
  <si>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</si>
  <si>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</si>
  <si>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</si>
  <si>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</si>
  <si>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</si>
  <si>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</si>
  <si>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</si>
  <si>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</si>
  <si>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</si>
  <si>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</si>
  <si>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</si>
  <si>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</si>
  <si>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</si>
  <si>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</si>
  <si>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</si>
  <si>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</si>
  <si>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</si>
  <si>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</si>
  <si>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</si>
  <si>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</si>
  <si>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</si>
  <si>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</si>
  <si>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</si>
  <si>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</si>
  <si>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</si>
  <si>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</si>
  <si>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</si>
  <si>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</si>
  <si>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</si>
  <si>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Total general</t>
  </si>
  <si>
    <t>DETALLE</t>
  </si>
  <si>
    <t>En RD$</t>
  </si>
  <si>
    <t>Presupuesto Modificado</t>
  </si>
  <si>
    <t>Presupuesto Aprobado</t>
  </si>
  <si>
    <t>Ministerio de Cultura</t>
  </si>
  <si>
    <t>Dirección General de Bellas Artes</t>
  </si>
  <si>
    <t>CAPITULO: 0216, UNIDAD EJECUTORA: 0005</t>
  </si>
  <si>
    <t>REALIZADO POR:</t>
  </si>
  <si>
    <t>APROBADO POR:</t>
  </si>
  <si>
    <t>Melissa Morillo Reyes</t>
  </si>
  <si>
    <t>Fernando A. Tejeda Medina</t>
  </si>
  <si>
    <t>Analista de Presupuesto</t>
  </si>
  <si>
    <t>Encargado de la Division de Presupuesto</t>
  </si>
  <si>
    <t>_____________________________________</t>
  </si>
  <si>
    <t>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</si>
</sst>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0" fillId="0" borderId="0" xfId="0" applyAlignment="1"/>
    <xf numFmtId="43" fontId="0" fillId="0" borderId="0" xfId="0" applyNumberFormat="1" applyAlignment="1"/>
    <xf numFmtId="43" fontId="2" fillId="2" borderId="3" xfId="1" applyNumberFormat="1" applyFont="1" applyFill="1" applyBorder="1" applyAlignment="1">
      <alignment horizontal="center" vertical="center" wrapText="1"/>
    </xf>
    <xf numFmtId="43" fontId="2" fillId="2" borderId="4" xfId="1" applyNumberFormat="1" applyFont="1" applyFill="1" applyBorder="1" applyAlignment="1">
      <alignment horizontal="center" vertical="center" wrapText="1"/>
    </xf>
    <xf numFmtId="43" fontId="3" fillId="0" borderId="1" xfId="0" applyNumberFormat="1" applyFont="1" applyBorder="1"/>
    <xf numFmtId="43" fontId="3" fillId="0" borderId="0" xfId="0" applyNumberFormat="1" applyFont="1"/>
    <xf numFmtId="43" fontId="0" fillId="0" borderId="0" xfId="0" applyNumberFormat="1"/>
    <xf numFmtId="43" fontId="3" fillId="2" borderId="2" xfId="0" applyNumberFormat="1" applyFont="1" applyFill="1" applyBorder="1"/>
    <xf numFmtId="0" fontId="4" fillId="0" borderId="0" xfId="0" applyFont="1"/>
    <xf numFmtId="0" fontId="0" fillId="0" borderId="0" xfId="0" applyFont="1"/>
    <xf numFmtId="0" fontId="3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7" fillId="0" borderId="0" xfId="0" applyFont="1"/>
    <xf numFmtId="43" fontId="4" fillId="0" borderId="0" xfId="1" applyFont="1"/>
    <xf numFmtId="43" fontId="7" fillId="0" borderId="0" xfId="1" applyFont="1" applyAlignment="1">
      <alignment horizontal="left"/>
    </xf>
    <xf numFmtId="0" fontId="5" fillId="0" borderId="0" xfId="0" applyFont="1"/>
    <xf numFmtId="0" fontId="8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Border="1"/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2</xdr:row>
      <xdr:rowOff>66675</xdr:rowOff>
    </xdr:from>
    <xdr:to>
      <xdr:col>2</xdr:col>
      <xdr:colOff>1695450</xdr:colOff>
      <xdr:row>6</xdr:row>
      <xdr:rowOff>82550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6875" y="447675"/>
          <a:ext cx="1552575" cy="1035050"/>
        </a:xfrm>
        <a:prstGeom prst="rect">
          <a:avLst/>
        </a:prstGeom>
      </xdr:spPr>
    </xdr:pic>
    <xdr:clientData/>
  </xdr:twoCellAnchor>
  <xdr:twoCellAnchor editAs="oneCell">
    <xdr:from>
      <xdr:col>3</xdr:col>
      <xdr:colOff>590550</xdr:colOff>
      <xdr:row>2</xdr:row>
      <xdr:rowOff>38100</xdr:rowOff>
    </xdr:from>
    <xdr:to>
      <xdr:col>4</xdr:col>
      <xdr:colOff>1000125</xdr:colOff>
      <xdr:row>6</xdr:row>
      <xdr:rowOff>148318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72575" y="419100"/>
          <a:ext cx="1581150" cy="1129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P58"/>
  <sheetViews>
    <sheetView showGridLines="0" tabSelected="1" topLeftCell="B7" workbookViewId="0">
      <selection activeCell="C55" sqref="C55"/>
    </sheetView>
  </sheetViews>
  <sheetFormatPr baseColWidth="10" defaultColWidth="11.42578125" defaultRowHeight="15" x14ac:dyDescent="0.25"/>
  <cols>
    <col min="3" max="3" width="92.7109375" customWidth="1"/>
    <col min="4" max="4" width="17.5703125" style="21" customWidth="1"/>
    <col min="5" max="5" width="16.7109375" customWidth="1"/>
  </cols>
  <sheetData>
    <row r="3" spans="3:16" ht="28.5" customHeight="1" x14ac:dyDescent="0.25">
      <c r="C3" s="10" t="s">
        <v>42</v>
      </c>
      <c r="D3" s="10"/>
      <c r="E3" s="10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3:16" ht="21" customHeight="1" x14ac:dyDescent="0.25">
      <c r="C4" s="11" t="s">
        <v>43</v>
      </c>
      <c r="D4" s="11"/>
      <c r="E4" s="11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3:16" s="24" customFormat="1" x14ac:dyDescent="0.25">
      <c r="C5" s="26" t="s">
        <v>44</v>
      </c>
      <c r="D5" s="26"/>
      <c r="E5" s="26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3:16" s="25" customFormat="1" ht="15.75" customHeight="1" x14ac:dyDescent="0.25">
      <c r="C6" s="10">
        <v>2022</v>
      </c>
      <c r="D6" s="10"/>
      <c r="E6" s="10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3:16" x14ac:dyDescent="0.25">
      <c r="C7" s="12" t="s">
        <v>39</v>
      </c>
      <c r="D7" s="12"/>
      <c r="E7" s="12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3:16" x14ac:dyDescent="0.25">
      <c r="C8" s="15"/>
      <c r="D8" s="16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3:16" ht="15" customHeight="1" x14ac:dyDescent="0.25">
      <c r="C9" s="7" t="s">
        <v>38</v>
      </c>
      <c r="D9" s="17" t="s">
        <v>41</v>
      </c>
      <c r="E9" s="8" t="s">
        <v>40</v>
      </c>
      <c r="F9" s="5"/>
    </row>
    <row r="10" spans="3:16" ht="23.25" customHeight="1" x14ac:dyDescent="0.25">
      <c r="C10" s="7"/>
      <c r="D10" s="18"/>
      <c r="E10" s="9"/>
      <c r="F10" s="5"/>
    </row>
    <row r="11" spans="3:16" x14ac:dyDescent="0.25">
      <c r="C11" s="1" t="s">
        <v>0</v>
      </c>
      <c r="D11" s="19"/>
      <c r="E11" s="2"/>
      <c r="F11" s="5"/>
    </row>
    <row r="12" spans="3:16" x14ac:dyDescent="0.25">
      <c r="C12" s="3" t="s">
        <v>1</v>
      </c>
      <c r="D12" s="20">
        <f>SUM(D13:D17)</f>
        <v>546239387</v>
      </c>
      <c r="E12" s="20">
        <f>SUM(E13:E17)</f>
        <v>0</v>
      </c>
      <c r="F12" s="5"/>
    </row>
    <row r="13" spans="3:16" x14ac:dyDescent="0.25">
      <c r="C13" s="4" t="s">
        <v>2</v>
      </c>
      <c r="D13" s="21">
        <f>335580073+99979000+1200000+2308039+29164637</f>
        <v>468231749</v>
      </c>
      <c r="F13" s="5"/>
    </row>
    <row r="14" spans="3:16" x14ac:dyDescent="0.25">
      <c r="C14" s="4" t="s">
        <v>3</v>
      </c>
      <c r="D14" s="21">
        <f>720000+5742000+6090834</f>
        <v>12552834</v>
      </c>
      <c r="F14" s="5"/>
    </row>
    <row r="15" spans="3:16" x14ac:dyDescent="0.25">
      <c r="C15" s="4" t="s">
        <v>4</v>
      </c>
      <c r="D15" s="21">
        <v>360000</v>
      </c>
      <c r="F15" s="5"/>
    </row>
    <row r="16" spans="3:16" x14ac:dyDescent="0.25">
      <c r="C16" s="4" t="s">
        <v>5</v>
      </c>
      <c r="D16" s="21">
        <v>0</v>
      </c>
      <c r="F16" s="5"/>
    </row>
    <row r="17" spans="3:6" x14ac:dyDescent="0.25">
      <c r="C17" s="4" t="s">
        <v>6</v>
      </c>
      <c r="D17" s="21">
        <f>30303984+30378565+4412255</f>
        <v>65094804</v>
      </c>
      <c r="F17" s="5"/>
    </row>
    <row r="18" spans="3:6" x14ac:dyDescent="0.25">
      <c r="C18" s="3" t="s">
        <v>7</v>
      </c>
      <c r="D18" s="20">
        <f>SUM(D19:D27)</f>
        <v>91453000</v>
      </c>
      <c r="E18" s="20">
        <f>SUM(E19:E27)</f>
        <v>0</v>
      </c>
      <c r="F18" s="5"/>
    </row>
    <row r="19" spans="3:6" x14ac:dyDescent="0.25">
      <c r="C19" s="4" t="s">
        <v>8</v>
      </c>
      <c r="D19" s="21">
        <f>3000+3600000+34000000+1000000+300000</f>
        <v>38903000</v>
      </c>
      <c r="F19" s="5"/>
    </row>
    <row r="20" spans="3:6" x14ac:dyDescent="0.25">
      <c r="C20" s="4" t="s">
        <v>9</v>
      </c>
      <c r="F20" s="5"/>
    </row>
    <row r="21" spans="3:6" x14ac:dyDescent="0.25">
      <c r="C21" s="4" t="s">
        <v>10</v>
      </c>
      <c r="D21" s="21">
        <f>1000000+1000000+1000000</f>
        <v>3000000</v>
      </c>
      <c r="F21" s="5"/>
    </row>
    <row r="22" spans="3:6" x14ac:dyDescent="0.25">
      <c r="C22" s="4" t="s">
        <v>11</v>
      </c>
      <c r="F22" s="5"/>
    </row>
    <row r="23" spans="3:6" x14ac:dyDescent="0.25">
      <c r="C23" s="4" t="s">
        <v>12</v>
      </c>
      <c r="D23" s="21">
        <v>900000</v>
      </c>
    </row>
    <row r="24" spans="3:6" x14ac:dyDescent="0.25">
      <c r="C24" s="4" t="s">
        <v>13</v>
      </c>
      <c r="D24" s="21">
        <v>4000000</v>
      </c>
    </row>
    <row r="25" spans="3:6" x14ac:dyDescent="0.25">
      <c r="C25" s="4" t="s">
        <v>14</v>
      </c>
      <c r="D25" s="21">
        <f>30000000+1000000+500000+500000+750000</f>
        <v>32750000</v>
      </c>
    </row>
    <row r="26" spans="3:6" x14ac:dyDescent="0.25">
      <c r="C26" s="4" t="s">
        <v>15</v>
      </c>
      <c r="D26" s="21">
        <f>1000000+1500000+5000000+1200000</f>
        <v>8700000</v>
      </c>
    </row>
    <row r="27" spans="3:6" x14ac:dyDescent="0.25">
      <c r="C27" s="4" t="s">
        <v>16</v>
      </c>
      <c r="D27" s="21">
        <f>1200000+2000000</f>
        <v>3200000</v>
      </c>
    </row>
    <row r="28" spans="3:6" x14ac:dyDescent="0.25">
      <c r="C28" s="3" t="s">
        <v>17</v>
      </c>
      <c r="D28" s="20">
        <f>SUM(D29:D37)</f>
        <v>13835000</v>
      </c>
      <c r="E28" s="20">
        <f>SUM(E29:E37)</f>
        <v>0</v>
      </c>
    </row>
    <row r="29" spans="3:6" x14ac:dyDescent="0.25">
      <c r="C29" s="4" t="s">
        <v>18</v>
      </c>
      <c r="D29" s="21">
        <v>1000000</v>
      </c>
    </row>
    <row r="30" spans="3:6" x14ac:dyDescent="0.25">
      <c r="C30" s="4" t="s">
        <v>19</v>
      </c>
      <c r="D30" s="21">
        <f>200000+1000000</f>
        <v>1200000</v>
      </c>
    </row>
    <row r="31" spans="3:6" x14ac:dyDescent="0.25">
      <c r="C31" s="4" t="s">
        <v>20</v>
      </c>
      <c r="D31" s="21">
        <v>500000</v>
      </c>
    </row>
    <row r="32" spans="3:6" x14ac:dyDescent="0.25">
      <c r="C32" s="4" t="s">
        <v>21</v>
      </c>
    </row>
    <row r="33" spans="3:5" x14ac:dyDescent="0.25">
      <c r="C33" s="4" t="s">
        <v>22</v>
      </c>
    </row>
    <row r="34" spans="3:5" x14ac:dyDescent="0.25">
      <c r="C34" s="4" t="s">
        <v>23</v>
      </c>
    </row>
    <row r="35" spans="3:5" x14ac:dyDescent="0.25">
      <c r="C35" s="4" t="s">
        <v>24</v>
      </c>
      <c r="D35" s="21">
        <f>3600000+1500000</f>
        <v>5100000</v>
      </c>
    </row>
    <row r="36" spans="3:5" x14ac:dyDescent="0.25">
      <c r="C36" s="4" t="s">
        <v>25</v>
      </c>
    </row>
    <row r="37" spans="3:5" x14ac:dyDescent="0.25">
      <c r="C37" s="4" t="s">
        <v>26</v>
      </c>
      <c r="D37" s="21">
        <f>3000000+2000000+1000000+35000</f>
        <v>6035000</v>
      </c>
    </row>
    <row r="38" spans="3:5" x14ac:dyDescent="0.25">
      <c r="C38" s="3" t="s">
        <v>27</v>
      </c>
      <c r="D38" s="20">
        <f>SUM(D39:D47)</f>
        <v>1500000</v>
      </c>
      <c r="E38" s="20">
        <f>SUM(E39:E47)</f>
        <v>0</v>
      </c>
    </row>
    <row r="39" spans="3:5" x14ac:dyDescent="0.25">
      <c r="C39" s="4" t="s">
        <v>28</v>
      </c>
      <c r="D39" s="21">
        <v>1500000</v>
      </c>
    </row>
    <row r="40" spans="3:5" x14ac:dyDescent="0.25">
      <c r="C40" s="4" t="s">
        <v>29</v>
      </c>
    </row>
    <row r="41" spans="3:5" x14ac:dyDescent="0.25">
      <c r="C41" s="4" t="s">
        <v>30</v>
      </c>
    </row>
    <row r="42" spans="3:5" x14ac:dyDescent="0.25">
      <c r="C42" s="4" t="s">
        <v>31</v>
      </c>
    </row>
    <row r="43" spans="3:5" x14ac:dyDescent="0.25">
      <c r="C43" s="4" t="s">
        <v>32</v>
      </c>
    </row>
    <row r="44" spans="3:5" x14ac:dyDescent="0.25">
      <c r="C44" s="4" t="s">
        <v>33</v>
      </c>
    </row>
    <row r="45" spans="3:5" x14ac:dyDescent="0.25">
      <c r="C45" s="4" t="s">
        <v>34</v>
      </c>
    </row>
    <row r="46" spans="3:5" x14ac:dyDescent="0.25">
      <c r="C46" s="4" t="s">
        <v>35</v>
      </c>
    </row>
    <row r="47" spans="3:5" x14ac:dyDescent="0.25">
      <c r="C47" s="4" t="s">
        <v>36</v>
      </c>
    </row>
    <row r="48" spans="3:5" x14ac:dyDescent="0.25">
      <c r="C48" s="6" t="s">
        <v>37</v>
      </c>
      <c r="D48" s="22">
        <f>+D12+D18+D28+D38</f>
        <v>653027387</v>
      </c>
      <c r="E48" s="22">
        <f>+E12+E18+E28+E38</f>
        <v>0</v>
      </c>
    </row>
    <row r="51" spans="3:11" ht="15.75" x14ac:dyDescent="0.25">
      <c r="C51" s="28" t="s">
        <v>45</v>
      </c>
      <c r="D51" s="30" t="s">
        <v>46</v>
      </c>
      <c r="E51" s="23"/>
      <c r="F51" s="23"/>
      <c r="G51" s="23"/>
      <c r="H51" s="29"/>
      <c r="J51" s="23"/>
      <c r="K51" s="23"/>
    </row>
    <row r="52" spans="3:11" ht="18.75" x14ac:dyDescent="0.3">
      <c r="C52" s="31" t="s">
        <v>47</v>
      </c>
      <c r="D52" s="33" t="s">
        <v>48</v>
      </c>
      <c r="E52" s="32"/>
      <c r="F52" s="32"/>
      <c r="G52" s="32"/>
      <c r="J52" s="32"/>
      <c r="K52" s="32"/>
    </row>
    <row r="53" spans="3:11" ht="15.75" x14ac:dyDescent="0.25">
      <c r="C53" s="23" t="s">
        <v>49</v>
      </c>
      <c r="D53" s="34" t="s">
        <v>50</v>
      </c>
    </row>
    <row r="54" spans="3:11" ht="26.25" customHeight="1" x14ac:dyDescent="0.25">
      <c r="C54" s="32"/>
      <c r="D54" s="35"/>
    </row>
    <row r="55" spans="3:11" ht="33.75" customHeight="1" x14ac:dyDescent="0.25">
      <c r="C55" s="32"/>
      <c r="D55" s="36"/>
    </row>
    <row r="56" spans="3:11" x14ac:dyDescent="0.25">
      <c r="C56" s="36" t="s">
        <v>52</v>
      </c>
      <c r="D56" t="s">
        <v>51</v>
      </c>
    </row>
    <row r="57" spans="3:11" x14ac:dyDescent="0.25">
      <c r="C57" s="32"/>
      <c r="D57"/>
      <c r="H57" s="32"/>
    </row>
    <row r="58" spans="3:11" x14ac:dyDescent="0.25">
      <c r="D58" s="37"/>
      <c r="E58" s="37"/>
      <c r="F58" s="37"/>
      <c r="G58" s="37"/>
      <c r="H58" s="37"/>
      <c r="I58" s="37"/>
    </row>
  </sheetData>
  <mergeCells count="8">
    <mergeCell ref="C4:E4"/>
    <mergeCell ref="C3:E3"/>
    <mergeCell ref="C9:C10"/>
    <mergeCell ref="D9:D10"/>
    <mergeCell ref="E9:E10"/>
    <mergeCell ref="C6:E6"/>
    <mergeCell ref="C5:E5"/>
    <mergeCell ref="C7:E7"/>
  </mergeCells>
  <pageMargins left="0.7" right="0.7" top="0.75" bottom="0.75" header="0.3" footer="0.3"/>
  <pageSetup scale="5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Usuario</cp:lastModifiedBy>
  <cp:lastPrinted>2022-04-19T19:02:48Z</cp:lastPrinted>
  <dcterms:created xsi:type="dcterms:W3CDTF">2021-07-29T18:58:50Z</dcterms:created>
  <dcterms:modified xsi:type="dcterms:W3CDTF">2022-04-19T19:03:00Z</dcterms:modified>
</cp:coreProperties>
</file>