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800" windowHeight="6885" activeTab="1"/>
  </bookViews>
  <sheets>
    <sheet name="P1 Presupuesto Aprobado" sheetId="1" r:id="rId1"/>
    <sheet name="P2 Presupuesto Aprobado-Ejec 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F12" i="2"/>
  <c r="H39" i="2" l="1"/>
  <c r="C38" i="2"/>
  <c r="D38" i="2"/>
  <c r="E38" i="2"/>
  <c r="F38" i="2"/>
  <c r="G38" i="2"/>
  <c r="D28" i="2"/>
  <c r="E28" i="2"/>
  <c r="F28" i="2"/>
  <c r="G28" i="2"/>
  <c r="H20" i="2"/>
  <c r="H21" i="2"/>
  <c r="H22" i="2"/>
  <c r="H23" i="2"/>
  <c r="H24" i="2"/>
  <c r="H25" i="2"/>
  <c r="H26" i="2"/>
  <c r="H27" i="2"/>
  <c r="H29" i="2"/>
  <c r="H30" i="2"/>
  <c r="H31" i="2"/>
  <c r="H32" i="2"/>
  <c r="H33" i="2"/>
  <c r="H34" i="2"/>
  <c r="H35" i="2"/>
  <c r="H36" i="2"/>
  <c r="H37" i="2"/>
  <c r="H40" i="2"/>
  <c r="H41" i="2"/>
  <c r="H42" i="2"/>
  <c r="H43" i="2"/>
  <c r="H44" i="2"/>
  <c r="H45" i="2"/>
  <c r="H46" i="2"/>
  <c r="H47" i="2"/>
  <c r="H19" i="2"/>
  <c r="D18" i="2"/>
  <c r="E18" i="2"/>
  <c r="F18" i="2"/>
  <c r="H14" i="2"/>
  <c r="H15" i="2"/>
  <c r="H16" i="2"/>
  <c r="H17" i="2"/>
  <c r="H13" i="2"/>
  <c r="D12" i="2"/>
  <c r="E12" i="2"/>
  <c r="D48" i="2" l="1"/>
  <c r="H38" i="2"/>
  <c r="H12" i="2"/>
  <c r="H28" i="2"/>
  <c r="G48" i="2"/>
  <c r="H18" i="2"/>
  <c r="E48" i="2"/>
  <c r="F48" i="2"/>
  <c r="H48" i="2" l="1"/>
  <c r="B38" i="2"/>
  <c r="B28" i="2"/>
  <c r="C12" i="2"/>
  <c r="C18" i="2"/>
  <c r="C37" i="2"/>
  <c r="C28" i="2" s="1"/>
  <c r="B18" i="2"/>
  <c r="B12" i="2"/>
  <c r="B48" i="2" l="1"/>
  <c r="C48" i="2"/>
  <c r="E12" i="1"/>
  <c r="E48" i="1" s="1"/>
  <c r="E18" i="1"/>
  <c r="E28" i="1"/>
  <c r="E38" i="1"/>
  <c r="D37" i="1"/>
  <c r="D35" i="1"/>
  <c r="D30" i="1"/>
  <c r="D27" i="1"/>
  <c r="D26" i="1"/>
  <c r="D25" i="1"/>
  <c r="D21" i="1"/>
  <c r="D19" i="1"/>
  <c r="D17" i="1"/>
  <c r="D14" i="1"/>
  <c r="D13" i="1"/>
  <c r="D38" i="1"/>
  <c r="D12" i="1" l="1"/>
  <c r="D28" i="1"/>
  <c r="D18" i="1"/>
  <c r="D48" i="1" l="1"/>
</calcChain>
</file>

<file path=xl/sharedStrings.xml><?xml version="1.0" encoding="utf-8"?>
<sst xmlns="http://schemas.openxmlformats.org/spreadsheetml/2006/main" count="108" uniqueCount="63">
  <si>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</si>
  <si>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</si>
  <si>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</si>
  <si>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</si>
  <si>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</si>
  <si>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</si>
  <si>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</si>
  <si>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</si>
  <si>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</si>
  <si>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</si>
  <si>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</si>
  <si>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</si>
  <si>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</si>
  <si>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</si>
  <si>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</si>
  <si>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</si>
  <si>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</si>
  <si>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</si>
  <si>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</si>
  <si>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</si>
  <si>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</si>
  <si>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</si>
  <si>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</si>
  <si>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</si>
  <si>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</si>
  <si>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</si>
  <si>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</si>
  <si>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</si>
  <si>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</si>
  <si>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</si>
  <si>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</si>
  <si>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</si>
  <si>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</si>
  <si>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</si>
  <si>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</si>
  <si>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</si>
  <si>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</si>
  <si>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</si>
  <si>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DETALLE</t>
  </si>
  <si>
    <t>En RD$</t>
  </si>
  <si>
    <t xml:space="preserve">Total </t>
  </si>
  <si>
    <t xml:space="preserve">Enero </t>
  </si>
  <si>
    <t>Febrero</t>
  </si>
  <si>
    <t>Marzo</t>
  </si>
  <si>
    <t>Abril</t>
  </si>
  <si>
    <t xml:space="preserve">Gasto devengado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</si>
  <si>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</si>
  <si>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</si>
  <si>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</si>
  <si>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</si>
  <si>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Ministerio de Cultura</t>
  </si>
  <si>
    <t>Dirección General de Bellas Artes</t>
  </si>
  <si>
    <t>CAPITULO: 0216, UNIDAD EJECUTORA: 0005</t>
  </si>
  <si>
    <t>Ejecución de Gastos en etapa devengado</t>
  </si>
  <si>
    <t>Fuente: Sistema Integrado de Gestion Financiera (SIGEF)</t>
  </si>
  <si>
    <t>REALIZADO POR:</t>
  </si>
  <si>
    <t>APROBADO POR:</t>
  </si>
  <si>
    <t>Fernando A. Tejeda Medina</t>
  </si>
  <si>
    <t>Encargado de la Division de Presupuesto</t>
  </si>
  <si>
    <t>FERNANDO A TEJEDA M.</t>
  </si>
  <si>
    <t>Encargado Division Presupuesto</t>
  </si>
  <si>
    <t>Fecha de registro: el 01 de abril del 2022</t>
  </si>
  <si>
    <t>Fecha de imputación: hasta el 31 de abril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</si>
</sst>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Alignment="1"/>
    <xf numFmtId="164" fontId="0" fillId="0" borderId="0" xfId="0" applyNumberFormat="1" applyAlignment="1"/>
    <xf numFmtId="164" fontId="3" fillId="0" borderId="1" xfId="0" applyNumberFormat="1" applyFont="1" applyBorder="1"/>
    <xf numFmtId="164" fontId="3" fillId="0" borderId="0" xfId="0" applyNumberFormat="1" applyFont="1"/>
    <xf numFmtId="164" fontId="0" fillId="0" borderId="0" xfId="0" applyNumberFormat="1"/>
    <xf numFmtId="164" fontId="3" fillId="2" borderId="2" xfId="0" applyNumberFormat="1" applyFont="1" applyFill="1" applyBorder="1"/>
    <xf numFmtId="0" fontId="0" fillId="0" borderId="0" xfId="0" applyFont="1"/>
    <xf numFmtId="0" fontId="3" fillId="0" borderId="0" xfId="0" applyFont="1"/>
    <xf numFmtId="0" fontId="0" fillId="0" borderId="0" xfId="0" applyFont="1" applyBorder="1" applyAlignment="1">
      <alignment vertical="center" wrapText="1"/>
    </xf>
    <xf numFmtId="164" fontId="2" fillId="4" borderId="3" xfId="1" applyFont="1" applyFill="1" applyBorder="1" applyAlignment="1">
      <alignment horizontal="center"/>
    </xf>
    <xf numFmtId="164" fontId="3" fillId="0" borderId="1" xfId="1" applyFont="1" applyBorder="1"/>
    <xf numFmtId="164" fontId="0" fillId="0" borderId="0" xfId="1" applyFont="1"/>
    <xf numFmtId="164" fontId="2" fillId="4" borderId="3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0" fillId="0" borderId="0" xfId="1" applyNumberFormat="1" applyFont="1"/>
    <xf numFmtId="164" fontId="0" fillId="0" borderId="7" xfId="1" applyNumberFormat="1" applyFont="1" applyBorder="1"/>
    <xf numFmtId="0" fontId="10" fillId="2" borderId="2" xfId="0" applyFont="1" applyFill="1" applyBorder="1" applyAlignment="1">
      <alignment vertical="center"/>
    </xf>
    <xf numFmtId="165" fontId="11" fillId="2" borderId="2" xfId="0" applyNumberFormat="1" applyFont="1" applyFill="1" applyBorder="1"/>
    <xf numFmtId="164" fontId="11" fillId="2" borderId="2" xfId="0" applyNumberFormat="1" applyFont="1" applyFill="1" applyBorder="1"/>
    <xf numFmtId="0" fontId="5" fillId="0" borderId="0" xfId="0" applyFont="1"/>
    <xf numFmtId="0" fontId="12" fillId="0" borderId="0" xfId="0" applyFont="1"/>
    <xf numFmtId="164" fontId="5" fillId="0" borderId="0" xfId="1" applyFont="1"/>
    <xf numFmtId="164" fontId="12" fillId="0" borderId="0" xfId="1" applyFont="1" applyAlignment="1">
      <alignment horizontal="left"/>
    </xf>
    <xf numFmtId="0" fontId="7" fillId="0" borderId="0" xfId="0" applyFont="1"/>
    <xf numFmtId="0" fontId="13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Border="1"/>
    <xf numFmtId="0" fontId="13" fillId="0" borderId="12" xfId="0" applyFont="1" applyBorder="1"/>
    <xf numFmtId="0" fontId="0" fillId="0" borderId="12" xfId="0" applyBorder="1"/>
    <xf numFmtId="164" fontId="3" fillId="0" borderId="0" xfId="1" applyFont="1"/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 wrapText="1" readingOrder="1"/>
    </xf>
    <xf numFmtId="0" fontId="4" fillId="0" borderId="0" xfId="0" applyFont="1" applyBorder="1" applyAlignment="1">
      <alignment horizontal="center" wrapText="1" readingOrder="1"/>
    </xf>
    <xf numFmtId="0" fontId="6" fillId="0" borderId="0" xfId="0" applyFont="1" applyBorder="1" applyAlignment="1">
      <alignment horizontal="center" wrapText="1" readingOrder="1"/>
    </xf>
    <xf numFmtId="164" fontId="2" fillId="4" borderId="10" xfId="1" applyFont="1" applyFill="1" applyBorder="1" applyAlignment="1">
      <alignment horizontal="center" vertical="center"/>
    </xf>
    <xf numFmtId="164" fontId="2" fillId="4" borderId="6" xfId="1" applyFont="1" applyFill="1" applyBorder="1" applyAlignment="1">
      <alignment horizontal="center" vertical="center"/>
    </xf>
    <xf numFmtId="164" fontId="2" fillId="4" borderId="8" xfId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wrapText="1" readingOrder="1"/>
    </xf>
    <xf numFmtId="0" fontId="9" fillId="0" borderId="0" xfId="0" applyFont="1" applyBorder="1" applyAlignment="1">
      <alignment horizontal="center" wrapText="1" readingOrder="1"/>
    </xf>
    <xf numFmtId="164" fontId="14" fillId="2" borderId="3" xfId="1" applyFont="1" applyFill="1" applyBorder="1" applyAlignment="1">
      <alignment horizontal="center" vertical="center" wrapText="1"/>
    </xf>
    <xf numFmtId="164" fontId="14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2</xdr:row>
      <xdr:rowOff>66675</xdr:rowOff>
    </xdr:from>
    <xdr:to>
      <xdr:col>2</xdr:col>
      <xdr:colOff>1695450</xdr:colOff>
      <xdr:row>6</xdr:row>
      <xdr:rowOff>82550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" y="447675"/>
          <a:ext cx="1552575" cy="1035050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2</xdr:row>
      <xdr:rowOff>38100</xdr:rowOff>
    </xdr:from>
    <xdr:to>
      <xdr:col>4</xdr:col>
      <xdr:colOff>1000125</xdr:colOff>
      <xdr:row>6</xdr:row>
      <xdr:rowOff>148318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72575" y="419100"/>
          <a:ext cx="1581150" cy="11293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38100</xdr:rowOff>
    </xdr:from>
    <xdr:to>
      <xdr:col>0</xdr:col>
      <xdr:colOff>1866900</xdr:colOff>
      <xdr:row>6</xdr:row>
      <xdr:rowOff>107950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419100"/>
          <a:ext cx="1790700" cy="1098550"/>
        </a:xfrm>
        <a:prstGeom prst="rect">
          <a:avLst/>
        </a:prstGeom>
      </xdr:spPr>
    </xdr:pic>
    <xdr:clientData/>
  </xdr:twoCellAnchor>
  <xdr:twoCellAnchor editAs="oneCell">
    <xdr:from>
      <xdr:col>5</xdr:col>
      <xdr:colOff>439615</xdr:colOff>
      <xdr:row>2</xdr:row>
      <xdr:rowOff>0</xdr:rowOff>
    </xdr:from>
    <xdr:to>
      <xdr:col>7</xdr:col>
      <xdr:colOff>135058</xdr:colOff>
      <xdr:row>7</xdr:row>
      <xdr:rowOff>66673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30961" y="224032"/>
          <a:ext cx="1795828" cy="1287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P55"/>
  <sheetViews>
    <sheetView showGridLines="0" topLeftCell="B5" workbookViewId="0">
      <selection activeCell="D39" sqref="D39"/>
    </sheetView>
  </sheetViews>
  <sheetFormatPr baseColWidth="10" defaultColWidth="11.42578125" defaultRowHeight="15" x14ac:dyDescent="0.25"/>
  <cols>
    <col min="3" max="3" width="92.7109375" customWidth="1"/>
    <col min="4" max="4" width="17.5703125" style="18" customWidth="1"/>
    <col min="5" max="5" width="16.7109375" customWidth="1"/>
  </cols>
  <sheetData>
    <row r="3" spans="3:16" ht="28.5" customHeight="1" x14ac:dyDescent="0.25">
      <c r="C3" s="47" t="s">
        <v>50</v>
      </c>
      <c r="D3" s="47"/>
      <c r="E3" s="47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3:16" ht="21" customHeight="1" x14ac:dyDescent="0.25">
      <c r="C4" s="46" t="s">
        <v>51</v>
      </c>
      <c r="D4" s="46"/>
      <c r="E4" s="46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3:16" s="20" customFormat="1" x14ac:dyDescent="0.25">
      <c r="C5" s="53" t="s">
        <v>52</v>
      </c>
      <c r="D5" s="53"/>
      <c r="E5" s="53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3:16" s="21" customFormat="1" ht="15.75" customHeight="1" x14ac:dyDescent="0.25">
      <c r="C6" s="47">
        <v>2022</v>
      </c>
      <c r="D6" s="47"/>
      <c r="E6" s="47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3:16" x14ac:dyDescent="0.25">
      <c r="C7" s="54" t="s">
        <v>39</v>
      </c>
      <c r="D7" s="54"/>
      <c r="E7" s="5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3:16" x14ac:dyDescent="0.25">
      <c r="C8" s="14"/>
      <c r="D8" s="15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3:16" ht="15" customHeight="1" x14ac:dyDescent="0.25">
      <c r="C9" s="48" t="s">
        <v>38</v>
      </c>
      <c r="D9" s="49" t="s">
        <v>47</v>
      </c>
      <c r="E9" s="51" t="s">
        <v>46</v>
      </c>
      <c r="F9" s="7"/>
    </row>
    <row r="10" spans="3:16" ht="23.25" customHeight="1" x14ac:dyDescent="0.25">
      <c r="C10" s="48"/>
      <c r="D10" s="50"/>
      <c r="E10" s="52"/>
      <c r="F10" s="7"/>
    </row>
    <row r="11" spans="3:16" x14ac:dyDescent="0.25">
      <c r="C11" s="1" t="s">
        <v>0</v>
      </c>
      <c r="D11" s="16"/>
      <c r="E11" s="2"/>
      <c r="F11" s="7"/>
    </row>
    <row r="12" spans="3:16" x14ac:dyDescent="0.25">
      <c r="C12" s="3" t="s">
        <v>1</v>
      </c>
      <c r="D12" s="17">
        <f>SUM(D13:D17)</f>
        <v>546239387</v>
      </c>
      <c r="E12" s="17">
        <f>SUM(E13:E17)</f>
        <v>0</v>
      </c>
      <c r="F12" s="7"/>
    </row>
    <row r="13" spans="3:16" x14ac:dyDescent="0.25">
      <c r="C13" s="5" t="s">
        <v>2</v>
      </c>
      <c r="D13" s="18">
        <f>335580073+99979000+1200000+2308039+29164637</f>
        <v>468231749</v>
      </c>
      <c r="F13" s="7"/>
    </row>
    <row r="14" spans="3:16" x14ac:dyDescent="0.25">
      <c r="C14" s="5" t="s">
        <v>3</v>
      </c>
      <c r="D14" s="18">
        <f>720000+5742000+6090834</f>
        <v>12552834</v>
      </c>
      <c r="F14" s="7"/>
    </row>
    <row r="15" spans="3:16" x14ac:dyDescent="0.25">
      <c r="C15" s="5" t="s">
        <v>4</v>
      </c>
      <c r="D15" s="18">
        <v>360000</v>
      </c>
      <c r="F15" s="7"/>
    </row>
    <row r="16" spans="3:16" x14ac:dyDescent="0.25">
      <c r="C16" s="5" t="s">
        <v>5</v>
      </c>
      <c r="D16" s="18">
        <v>0</v>
      </c>
      <c r="F16" s="7"/>
    </row>
    <row r="17" spans="3:6" x14ac:dyDescent="0.25">
      <c r="C17" s="5" t="s">
        <v>6</v>
      </c>
      <c r="D17" s="18">
        <f>30303984+30378565+4412255</f>
        <v>65094804</v>
      </c>
      <c r="F17" s="7"/>
    </row>
    <row r="18" spans="3:6" x14ac:dyDescent="0.25">
      <c r="C18" s="3" t="s">
        <v>7</v>
      </c>
      <c r="D18" s="17">
        <f>SUM(D19:D27)</f>
        <v>91453000</v>
      </c>
      <c r="E18" s="17">
        <f>SUM(E19:E27)</f>
        <v>0</v>
      </c>
      <c r="F18" s="7"/>
    </row>
    <row r="19" spans="3:6" x14ac:dyDescent="0.25">
      <c r="C19" s="5" t="s">
        <v>8</v>
      </c>
      <c r="D19" s="18">
        <f>3000+3600000+34000000+1000000+300000</f>
        <v>38903000</v>
      </c>
      <c r="F19" s="7"/>
    </row>
    <row r="20" spans="3:6" x14ac:dyDescent="0.25">
      <c r="C20" s="5" t="s">
        <v>9</v>
      </c>
      <c r="F20" s="7"/>
    </row>
    <row r="21" spans="3:6" x14ac:dyDescent="0.25">
      <c r="C21" s="5" t="s">
        <v>10</v>
      </c>
      <c r="D21" s="18">
        <f>1000000+1000000+1000000</f>
        <v>3000000</v>
      </c>
      <c r="F21" s="7"/>
    </row>
    <row r="22" spans="3:6" x14ac:dyDescent="0.25">
      <c r="C22" s="5" t="s">
        <v>11</v>
      </c>
      <c r="F22" s="7"/>
    </row>
    <row r="23" spans="3:6" x14ac:dyDescent="0.25">
      <c r="C23" s="5" t="s">
        <v>12</v>
      </c>
      <c r="D23" s="18">
        <v>900000</v>
      </c>
    </row>
    <row r="24" spans="3:6" x14ac:dyDescent="0.25">
      <c r="C24" s="5" t="s">
        <v>13</v>
      </c>
      <c r="D24" s="18">
        <v>4000000</v>
      </c>
    </row>
    <row r="25" spans="3:6" x14ac:dyDescent="0.25">
      <c r="C25" s="5" t="s">
        <v>14</v>
      </c>
      <c r="D25" s="18">
        <f>30000000+1000000+500000+500000+750000</f>
        <v>32750000</v>
      </c>
    </row>
    <row r="26" spans="3:6" x14ac:dyDescent="0.25">
      <c r="C26" s="5" t="s">
        <v>15</v>
      </c>
      <c r="D26" s="18">
        <f>1000000+1500000+5000000+1200000</f>
        <v>8700000</v>
      </c>
    </row>
    <row r="27" spans="3:6" x14ac:dyDescent="0.25">
      <c r="C27" s="5" t="s">
        <v>16</v>
      </c>
      <c r="D27" s="18">
        <f>1200000+2000000</f>
        <v>3200000</v>
      </c>
    </row>
    <row r="28" spans="3:6" x14ac:dyDescent="0.25">
      <c r="C28" s="3" t="s">
        <v>17</v>
      </c>
      <c r="D28" s="17">
        <f>SUM(D29:D37)</f>
        <v>13835000</v>
      </c>
      <c r="E28" s="17">
        <f>SUM(E29:E37)</f>
        <v>0</v>
      </c>
    </row>
    <row r="29" spans="3:6" x14ac:dyDescent="0.25">
      <c r="C29" s="5" t="s">
        <v>18</v>
      </c>
      <c r="D29" s="18">
        <v>1000000</v>
      </c>
    </row>
    <row r="30" spans="3:6" x14ac:dyDescent="0.25">
      <c r="C30" s="5" t="s">
        <v>19</v>
      </c>
      <c r="D30" s="18">
        <f>200000+1000000</f>
        <v>1200000</v>
      </c>
    </row>
    <row r="31" spans="3:6" x14ac:dyDescent="0.25">
      <c r="C31" s="5" t="s">
        <v>20</v>
      </c>
      <c r="D31" s="18">
        <v>500000</v>
      </c>
    </row>
    <row r="32" spans="3:6" x14ac:dyDescent="0.25">
      <c r="C32" s="5" t="s">
        <v>21</v>
      </c>
    </row>
    <row r="33" spans="3:5" x14ac:dyDescent="0.25">
      <c r="C33" s="5" t="s">
        <v>22</v>
      </c>
    </row>
    <row r="34" spans="3:5" x14ac:dyDescent="0.25">
      <c r="C34" s="5" t="s">
        <v>23</v>
      </c>
    </row>
    <row r="35" spans="3:5" x14ac:dyDescent="0.25">
      <c r="C35" s="5" t="s">
        <v>24</v>
      </c>
      <c r="D35" s="18">
        <f>3600000+1500000</f>
        <v>5100000</v>
      </c>
    </row>
    <row r="36" spans="3:5" x14ac:dyDescent="0.25">
      <c r="C36" s="5" t="s">
        <v>25</v>
      </c>
    </row>
    <row r="37" spans="3:5" x14ac:dyDescent="0.25">
      <c r="C37" s="5" t="s">
        <v>26</v>
      </c>
      <c r="D37" s="18">
        <f>3000000+2000000+1000000+35000</f>
        <v>6035000</v>
      </c>
    </row>
    <row r="38" spans="3:5" x14ac:dyDescent="0.25">
      <c r="C38" s="3" t="s">
        <v>27</v>
      </c>
      <c r="D38" s="17">
        <f>SUM(D39:D47)</f>
        <v>1500000</v>
      </c>
      <c r="E38" s="17">
        <f>SUM(E39:E47)</f>
        <v>0</v>
      </c>
    </row>
    <row r="39" spans="3:5" x14ac:dyDescent="0.25">
      <c r="C39" s="5" t="s">
        <v>28</v>
      </c>
      <c r="D39" s="18">
        <v>1500000</v>
      </c>
    </row>
    <row r="40" spans="3:5" x14ac:dyDescent="0.25">
      <c r="C40" s="5" t="s">
        <v>29</v>
      </c>
    </row>
    <row r="41" spans="3:5" x14ac:dyDescent="0.25">
      <c r="C41" s="5" t="s">
        <v>30</v>
      </c>
    </row>
    <row r="42" spans="3:5" x14ac:dyDescent="0.25">
      <c r="C42" s="5" t="s">
        <v>31</v>
      </c>
    </row>
    <row r="43" spans="3:5" x14ac:dyDescent="0.25">
      <c r="C43" s="5" t="s">
        <v>32</v>
      </c>
    </row>
    <row r="44" spans="3:5" x14ac:dyDescent="0.25">
      <c r="C44" s="5" t="s">
        <v>33</v>
      </c>
    </row>
    <row r="45" spans="3:5" x14ac:dyDescent="0.25">
      <c r="C45" s="5" t="s">
        <v>34</v>
      </c>
    </row>
    <row r="46" spans="3:5" x14ac:dyDescent="0.25">
      <c r="C46" s="5" t="s">
        <v>35</v>
      </c>
    </row>
    <row r="47" spans="3:5" x14ac:dyDescent="0.25">
      <c r="C47" s="5" t="s">
        <v>36</v>
      </c>
    </row>
    <row r="48" spans="3:5" x14ac:dyDescent="0.25">
      <c r="C48" s="8" t="s">
        <v>37</v>
      </c>
      <c r="D48" s="19">
        <f>+D12+D18+D28+D38</f>
        <v>653027387</v>
      </c>
      <c r="E48" s="19">
        <f>+E12+E18+E28+E38</f>
        <v>0</v>
      </c>
    </row>
    <row r="53" spans="3:3" ht="15.75" thickBot="1" x14ac:dyDescent="0.3"/>
    <row r="54" spans="3:3" ht="26.25" customHeight="1" thickBot="1" x14ac:dyDescent="0.3">
      <c r="C54" s="11" t="s">
        <v>48</v>
      </c>
    </row>
    <row r="55" spans="3:3" ht="33.75" customHeight="1" thickBot="1" x14ac:dyDescent="0.3">
      <c r="C55" s="10" t="s">
        <v>49</v>
      </c>
    </row>
  </sheetData>
  <mergeCells count="8">
    <mergeCell ref="C4:E4"/>
    <mergeCell ref="C3:E3"/>
    <mergeCell ref="C9:C10"/>
    <mergeCell ref="D9:D10"/>
    <mergeCell ref="E9:E10"/>
    <mergeCell ref="C6:E6"/>
    <mergeCell ref="C5:E5"/>
    <mergeCell ref="C7:E7"/>
  </mergeCells>
  <pageMargins left="0.7" right="0.7" top="0.75" bottom="0.75" header="0.3" footer="0.3"/>
  <pageSetup scale="5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0"/>
  <sheetViews>
    <sheetView showGridLines="0" tabSelected="1" zoomScale="78" zoomScaleNormal="78" workbookViewId="0">
      <selection activeCell="K3" sqref="K3"/>
    </sheetView>
  </sheetViews>
  <sheetFormatPr baseColWidth="10" defaultColWidth="11.42578125" defaultRowHeight="15" x14ac:dyDescent="0.25"/>
  <cols>
    <col min="1" max="1" width="89.140625" customWidth="1"/>
    <col min="2" max="2" width="17.5703125" customWidth="1"/>
    <col min="3" max="3" width="12.85546875" customWidth="1"/>
    <col min="4" max="6" width="15.28515625" style="28" bestFit="1" customWidth="1"/>
    <col min="7" max="7" width="16.28515625" style="25" customWidth="1"/>
    <col min="8" max="8" width="16.42578125" style="28" customWidth="1"/>
  </cols>
  <sheetData>
    <row r="3" spans="1:9" ht="28.5" customHeight="1" x14ac:dyDescent="0.45">
      <c r="A3" s="55" t="s">
        <v>50</v>
      </c>
      <c r="B3" s="56"/>
      <c r="C3" s="56"/>
      <c r="D3" s="56"/>
      <c r="E3" s="56"/>
      <c r="F3" s="56"/>
      <c r="G3" s="56"/>
      <c r="H3" s="56"/>
    </row>
    <row r="4" spans="1:9" ht="21" customHeight="1" x14ac:dyDescent="0.35">
      <c r="A4" s="61" t="s">
        <v>51</v>
      </c>
      <c r="B4" s="62"/>
      <c r="C4" s="62"/>
      <c r="D4" s="62"/>
      <c r="E4" s="62"/>
      <c r="F4" s="62"/>
      <c r="G4" s="62"/>
      <c r="H4" s="62"/>
    </row>
    <row r="5" spans="1:9" ht="15.75" x14ac:dyDescent="0.25">
      <c r="A5" s="65" t="s">
        <v>52</v>
      </c>
      <c r="B5" s="66"/>
      <c r="C5" s="66"/>
      <c r="D5" s="66"/>
      <c r="E5" s="66"/>
      <c r="F5" s="66"/>
      <c r="G5" s="66"/>
      <c r="H5" s="66"/>
    </row>
    <row r="6" spans="1:9" ht="15.75" customHeight="1" x14ac:dyDescent="0.25">
      <c r="A6" s="67">
        <v>2022</v>
      </c>
      <c r="B6" s="57"/>
      <c r="C6" s="57"/>
      <c r="D6" s="57"/>
      <c r="E6" s="57"/>
      <c r="F6" s="57"/>
      <c r="G6" s="57"/>
      <c r="H6" s="57"/>
    </row>
    <row r="7" spans="1:9" ht="15.75" customHeight="1" x14ac:dyDescent="0.25">
      <c r="A7" s="57" t="s">
        <v>53</v>
      </c>
      <c r="B7" s="57"/>
      <c r="C7" s="57"/>
      <c r="D7" s="57"/>
      <c r="E7" s="57"/>
      <c r="F7" s="57"/>
      <c r="G7" s="57"/>
      <c r="H7" s="57"/>
    </row>
    <row r="8" spans="1:9" ht="15.75" customHeight="1" x14ac:dyDescent="0.25">
      <c r="A8" s="57" t="s">
        <v>39</v>
      </c>
      <c r="B8" s="57"/>
      <c r="C8" s="57"/>
      <c r="D8" s="57"/>
      <c r="E8" s="57"/>
      <c r="F8" s="57"/>
      <c r="G8" s="57"/>
      <c r="H8" s="57"/>
    </row>
    <row r="9" spans="1:9" ht="25.5" customHeight="1" x14ac:dyDescent="0.25">
      <c r="A9" s="48" t="s">
        <v>38</v>
      </c>
      <c r="B9" s="51" t="s">
        <v>47</v>
      </c>
      <c r="C9" s="63" t="s">
        <v>46</v>
      </c>
      <c r="D9" s="58" t="s">
        <v>45</v>
      </c>
      <c r="E9" s="59"/>
      <c r="F9" s="59"/>
      <c r="G9" s="59"/>
      <c r="H9" s="60"/>
    </row>
    <row r="10" spans="1:9" ht="24.75" customHeight="1" x14ac:dyDescent="0.25">
      <c r="A10" s="48"/>
      <c r="B10" s="52"/>
      <c r="C10" s="64"/>
      <c r="D10" s="26" t="s">
        <v>41</v>
      </c>
      <c r="E10" s="26" t="s">
        <v>42</v>
      </c>
      <c r="F10" s="26" t="s">
        <v>43</v>
      </c>
      <c r="G10" s="23" t="s">
        <v>44</v>
      </c>
      <c r="H10" s="26" t="s">
        <v>40</v>
      </c>
    </row>
    <row r="11" spans="1:9" x14ac:dyDescent="0.25">
      <c r="A11" s="1" t="s">
        <v>0</v>
      </c>
      <c r="B11" s="2"/>
      <c r="C11" s="2"/>
      <c r="D11" s="27"/>
      <c r="E11" s="27"/>
      <c r="F11" s="27"/>
      <c r="G11" s="24"/>
      <c r="H11" s="27"/>
    </row>
    <row r="12" spans="1:9" x14ac:dyDescent="0.25">
      <c r="A12" s="3" t="s">
        <v>1</v>
      </c>
      <c r="B12" s="4">
        <f t="shared" ref="B12:G12" si="0">SUM(B13:B17)</f>
        <v>546239387</v>
      </c>
      <c r="C12" s="4">
        <f t="shared" si="0"/>
        <v>0</v>
      </c>
      <c r="D12" s="17">
        <f t="shared" si="0"/>
        <v>33315143.359999999</v>
      </c>
      <c r="E12" s="17">
        <f t="shared" si="0"/>
        <v>33271333.159999996</v>
      </c>
      <c r="F12" s="17">
        <f t="shared" si="0"/>
        <v>35550234.599999994</v>
      </c>
      <c r="G12" s="17">
        <f t="shared" si="0"/>
        <v>35001199.770000003</v>
      </c>
      <c r="H12" s="17">
        <f>SUM(H13:H17)</f>
        <v>137137910.88999999</v>
      </c>
    </row>
    <row r="13" spans="1:9" x14ac:dyDescent="0.25">
      <c r="A13" s="5" t="s">
        <v>2</v>
      </c>
      <c r="B13" s="6">
        <v>468231749</v>
      </c>
      <c r="C13" s="6"/>
      <c r="D13" s="28">
        <v>28807738.509999998</v>
      </c>
      <c r="E13" s="28">
        <v>28769738.509999998</v>
      </c>
      <c r="F13" s="28">
        <v>30584630.639999997</v>
      </c>
      <c r="G13" s="25">
        <v>30183988.510000002</v>
      </c>
      <c r="H13" s="28">
        <f>SUM(D13:G13)</f>
        <v>118346096.17</v>
      </c>
    </row>
    <row r="14" spans="1:9" x14ac:dyDescent="0.25">
      <c r="A14" s="5" t="s">
        <v>3</v>
      </c>
      <c r="B14" s="6">
        <v>12552834</v>
      </c>
      <c r="C14" s="6"/>
      <c r="D14" s="29">
        <v>122500</v>
      </c>
      <c r="E14" s="28">
        <v>122500</v>
      </c>
      <c r="F14" s="28">
        <v>319500</v>
      </c>
      <c r="G14" s="25">
        <v>221000</v>
      </c>
      <c r="H14" s="28">
        <f>SUM(D14:G14)</f>
        <v>785500</v>
      </c>
    </row>
    <row r="15" spans="1:9" x14ac:dyDescent="0.25">
      <c r="A15" s="5" t="s">
        <v>4</v>
      </c>
      <c r="B15" s="6">
        <v>360000</v>
      </c>
      <c r="C15" s="6"/>
      <c r="D15" s="28">
        <v>0</v>
      </c>
      <c r="E15" s="28">
        <v>0</v>
      </c>
      <c r="F15" s="28">
        <v>0</v>
      </c>
      <c r="H15" s="28">
        <f>SUM(D15:G15)</f>
        <v>0</v>
      </c>
      <c r="I15" s="9"/>
    </row>
    <row r="16" spans="1:9" x14ac:dyDescent="0.25">
      <c r="A16" s="5" t="s">
        <v>5</v>
      </c>
      <c r="B16" s="6">
        <v>0</v>
      </c>
      <c r="C16" s="6"/>
      <c r="D16" s="28">
        <v>0</v>
      </c>
      <c r="E16" s="28">
        <v>0</v>
      </c>
      <c r="F16" s="28">
        <v>0</v>
      </c>
      <c r="H16" s="28">
        <f>SUM(D16:G16)</f>
        <v>0</v>
      </c>
    </row>
    <row r="17" spans="1:8" x14ac:dyDescent="0.25">
      <c r="A17" s="5" t="s">
        <v>6</v>
      </c>
      <c r="B17" s="6">
        <v>65094804</v>
      </c>
      <c r="C17" s="6"/>
      <c r="D17" s="28">
        <v>4384904.8499999996</v>
      </c>
      <c r="E17" s="28">
        <v>4379094.6500000004</v>
      </c>
      <c r="F17" s="28">
        <v>4646103.959999999</v>
      </c>
      <c r="G17" s="25">
        <v>4596211.26</v>
      </c>
      <c r="H17" s="28">
        <f>SUM(D17:G17)</f>
        <v>18006314.719999999</v>
      </c>
    </row>
    <row r="18" spans="1:8" x14ac:dyDescent="0.25">
      <c r="A18" s="3" t="s">
        <v>7</v>
      </c>
      <c r="B18" s="4">
        <f>SUM(B19:B27)</f>
        <v>91453000</v>
      </c>
      <c r="C18" s="4">
        <f>SUM(C19:C27)</f>
        <v>0</v>
      </c>
      <c r="D18" s="17">
        <f t="shared" ref="D18:F18" si="1">SUM(D19:D27)</f>
        <v>1254075.95</v>
      </c>
      <c r="E18" s="17">
        <f t="shared" si="1"/>
        <v>2377877</v>
      </c>
      <c r="F18" s="17">
        <f t="shared" si="1"/>
        <v>2542951.3299999996</v>
      </c>
      <c r="G18" s="45">
        <v>2658299.34</v>
      </c>
      <c r="H18" s="17">
        <f>SUM(H19:H27)</f>
        <v>9147518.4000000004</v>
      </c>
    </row>
    <row r="19" spans="1:8" x14ac:dyDescent="0.25">
      <c r="A19" s="5" t="s">
        <v>8</v>
      </c>
      <c r="B19" s="6">
        <v>38903000</v>
      </c>
      <c r="C19" s="6"/>
      <c r="D19" s="28">
        <v>1009222.54</v>
      </c>
      <c r="E19" s="28">
        <v>2050845.1199999999</v>
      </c>
      <c r="F19" s="28">
        <v>2344299.1399999997</v>
      </c>
      <c r="G19" s="25">
        <v>2653965.71</v>
      </c>
      <c r="H19" s="28">
        <f t="shared" ref="H19:H27" si="2">SUM(D19:G19)</f>
        <v>8058332.5099999998</v>
      </c>
    </row>
    <row r="20" spans="1:8" x14ac:dyDescent="0.25">
      <c r="A20" s="5" t="s">
        <v>9</v>
      </c>
      <c r="B20" s="6"/>
      <c r="C20" s="6"/>
      <c r="H20" s="28">
        <f t="shared" si="2"/>
        <v>0</v>
      </c>
    </row>
    <row r="21" spans="1:8" x14ac:dyDescent="0.25">
      <c r="A21" s="5" t="s">
        <v>10</v>
      </c>
      <c r="B21" s="6">
        <v>3000000</v>
      </c>
      <c r="C21" s="6"/>
      <c r="G21" s="17"/>
      <c r="H21" s="28">
        <f t="shared" si="2"/>
        <v>0</v>
      </c>
    </row>
    <row r="22" spans="1:8" x14ac:dyDescent="0.25">
      <c r="A22" s="5" t="s">
        <v>11</v>
      </c>
      <c r="B22" s="6"/>
      <c r="C22" s="6"/>
      <c r="H22" s="28">
        <f t="shared" si="2"/>
        <v>0</v>
      </c>
    </row>
    <row r="23" spans="1:8" x14ac:dyDescent="0.25">
      <c r="A23" s="5" t="s">
        <v>12</v>
      </c>
      <c r="B23" s="6">
        <v>900000</v>
      </c>
      <c r="C23" s="6"/>
      <c r="D23" s="28">
        <v>0</v>
      </c>
      <c r="E23" s="28">
        <v>129800</v>
      </c>
      <c r="F23" s="25">
        <v>0</v>
      </c>
      <c r="G23" s="25">
        <v>129800</v>
      </c>
      <c r="H23" s="28">
        <f t="shared" si="2"/>
        <v>259600</v>
      </c>
    </row>
    <row r="24" spans="1:8" x14ac:dyDescent="0.25">
      <c r="A24" s="5" t="s">
        <v>13</v>
      </c>
      <c r="B24" s="6">
        <v>4000000</v>
      </c>
      <c r="C24" s="6"/>
      <c r="D24" s="28">
        <v>244853.41</v>
      </c>
      <c r="E24" s="28">
        <v>197231.88</v>
      </c>
      <c r="F24" s="25">
        <v>198652.19</v>
      </c>
      <c r="G24" s="25">
        <v>188848.41</v>
      </c>
      <c r="H24" s="28">
        <f t="shared" si="2"/>
        <v>829585.89</v>
      </c>
    </row>
    <row r="25" spans="1:8" x14ac:dyDescent="0.25">
      <c r="A25" s="5" t="s">
        <v>14</v>
      </c>
      <c r="B25" s="6">
        <v>32750000</v>
      </c>
      <c r="C25" s="6"/>
      <c r="H25" s="28">
        <f t="shared" si="2"/>
        <v>0</v>
      </c>
    </row>
    <row r="26" spans="1:8" x14ac:dyDescent="0.25">
      <c r="A26" s="5" t="s">
        <v>15</v>
      </c>
      <c r="B26" s="6">
        <v>8700000</v>
      </c>
      <c r="C26" s="6"/>
      <c r="H26" s="28">
        <f t="shared" si="2"/>
        <v>0</v>
      </c>
    </row>
    <row r="27" spans="1:8" x14ac:dyDescent="0.25">
      <c r="A27" s="5" t="s">
        <v>16</v>
      </c>
      <c r="B27" s="6">
        <v>3200000</v>
      </c>
      <c r="C27" s="6"/>
      <c r="H27" s="28">
        <f t="shared" si="2"/>
        <v>0</v>
      </c>
    </row>
    <row r="28" spans="1:8" x14ac:dyDescent="0.25">
      <c r="A28" s="3" t="s">
        <v>17</v>
      </c>
      <c r="B28" s="4">
        <f>SUM(B29:B37)</f>
        <v>13835000</v>
      </c>
      <c r="C28" s="4">
        <f>SUM(C29:C37)</f>
        <v>0</v>
      </c>
      <c r="D28" s="4">
        <f t="shared" ref="D28:H28" si="3">SUM(D29:D37)</f>
        <v>225500</v>
      </c>
      <c r="E28" s="4">
        <f t="shared" si="3"/>
        <v>225500</v>
      </c>
      <c r="F28" s="4">
        <f t="shared" si="3"/>
        <v>770500</v>
      </c>
      <c r="G28" s="4">
        <f t="shared" si="3"/>
        <v>770500</v>
      </c>
      <c r="H28" s="17">
        <f t="shared" si="3"/>
        <v>1992000</v>
      </c>
    </row>
    <row r="29" spans="1:8" x14ac:dyDescent="0.25">
      <c r="A29" s="5" t="s">
        <v>18</v>
      </c>
      <c r="B29" s="6">
        <v>1000000</v>
      </c>
      <c r="C29" s="6"/>
      <c r="H29" s="28">
        <f t="shared" ref="H29:H37" si="4">SUM(D29:G29)</f>
        <v>0</v>
      </c>
    </row>
    <row r="30" spans="1:8" x14ac:dyDescent="0.25">
      <c r="A30" s="5" t="s">
        <v>19</v>
      </c>
      <c r="B30" s="6">
        <v>1200000</v>
      </c>
      <c r="C30" s="6"/>
      <c r="H30" s="28">
        <f t="shared" si="4"/>
        <v>0</v>
      </c>
    </row>
    <row r="31" spans="1:8" x14ac:dyDescent="0.25">
      <c r="A31" s="5" t="s">
        <v>20</v>
      </c>
      <c r="B31" s="6">
        <v>500000</v>
      </c>
      <c r="C31" s="6"/>
      <c r="H31" s="28">
        <f t="shared" si="4"/>
        <v>0</v>
      </c>
    </row>
    <row r="32" spans="1:8" x14ac:dyDescent="0.25">
      <c r="A32" s="5" t="s">
        <v>21</v>
      </c>
      <c r="B32" s="6"/>
      <c r="C32" s="6"/>
      <c r="H32" s="28">
        <f t="shared" si="4"/>
        <v>0</v>
      </c>
    </row>
    <row r="33" spans="1:8" x14ac:dyDescent="0.25">
      <c r="A33" s="5" t="s">
        <v>22</v>
      </c>
      <c r="B33" s="6"/>
      <c r="C33" s="6"/>
      <c r="H33" s="28">
        <f t="shared" si="4"/>
        <v>0</v>
      </c>
    </row>
    <row r="34" spans="1:8" x14ac:dyDescent="0.25">
      <c r="A34" s="5" t="s">
        <v>23</v>
      </c>
      <c r="B34" s="6"/>
      <c r="C34" s="6"/>
      <c r="H34" s="28">
        <f t="shared" si="4"/>
        <v>0</v>
      </c>
    </row>
    <row r="35" spans="1:8" x14ac:dyDescent="0.25">
      <c r="A35" s="5" t="s">
        <v>24</v>
      </c>
      <c r="B35" s="6">
        <v>5100000</v>
      </c>
      <c r="C35" s="6"/>
      <c r="D35" s="28">
        <v>225500</v>
      </c>
      <c r="E35" s="28">
        <v>225500</v>
      </c>
      <c r="F35" s="25">
        <v>770500</v>
      </c>
      <c r="G35" s="25">
        <v>770500</v>
      </c>
      <c r="H35" s="28">
        <f t="shared" si="4"/>
        <v>1992000</v>
      </c>
    </row>
    <row r="36" spans="1:8" x14ac:dyDescent="0.25">
      <c r="A36" s="5" t="s">
        <v>25</v>
      </c>
      <c r="B36" s="6"/>
      <c r="C36" s="6"/>
      <c r="H36" s="28">
        <f t="shared" si="4"/>
        <v>0</v>
      </c>
    </row>
    <row r="37" spans="1:8" x14ac:dyDescent="0.25">
      <c r="A37" s="5" t="s">
        <v>26</v>
      </c>
      <c r="B37" s="6">
        <v>6035000</v>
      </c>
      <c r="C37" s="6">
        <f>SUM(C38:C47)</f>
        <v>0</v>
      </c>
      <c r="H37" s="28">
        <f t="shared" si="4"/>
        <v>0</v>
      </c>
    </row>
    <row r="38" spans="1:8" x14ac:dyDescent="0.25">
      <c r="A38" s="3" t="s">
        <v>27</v>
      </c>
      <c r="B38" s="4">
        <f>SUM(B39:B47)</f>
        <v>1500000</v>
      </c>
      <c r="C38" s="4">
        <f t="shared" ref="C38:G38" si="5">SUM(C39:C47)</f>
        <v>0</v>
      </c>
      <c r="D38" s="4">
        <f t="shared" si="5"/>
        <v>0</v>
      </c>
      <c r="E38" s="4">
        <f t="shared" si="5"/>
        <v>0</v>
      </c>
      <c r="F38" s="4">
        <f t="shared" si="5"/>
        <v>0</v>
      </c>
      <c r="G38" s="4">
        <f t="shared" si="5"/>
        <v>0</v>
      </c>
      <c r="H38" s="4">
        <f>SUM(H39:H47)</f>
        <v>0</v>
      </c>
    </row>
    <row r="39" spans="1:8" x14ac:dyDescent="0.25">
      <c r="A39" s="5" t="s">
        <v>28</v>
      </c>
      <c r="B39" s="6">
        <v>1500000</v>
      </c>
      <c r="C39" s="6"/>
      <c r="H39" s="28">
        <f t="shared" ref="H39:H47" si="6">SUM(D39:G39)</f>
        <v>0</v>
      </c>
    </row>
    <row r="40" spans="1:8" x14ac:dyDescent="0.25">
      <c r="A40" s="5" t="s">
        <v>29</v>
      </c>
      <c r="B40" s="6"/>
      <c r="C40" s="6"/>
      <c r="H40" s="28">
        <f t="shared" si="6"/>
        <v>0</v>
      </c>
    </row>
    <row r="41" spans="1:8" x14ac:dyDescent="0.25">
      <c r="A41" s="5" t="s">
        <v>30</v>
      </c>
      <c r="B41" s="6"/>
      <c r="C41" s="6"/>
      <c r="H41" s="28">
        <f t="shared" si="6"/>
        <v>0</v>
      </c>
    </row>
    <row r="42" spans="1:8" x14ac:dyDescent="0.25">
      <c r="A42" s="5" t="s">
        <v>31</v>
      </c>
      <c r="B42" s="6"/>
      <c r="C42" s="6"/>
      <c r="H42" s="28">
        <f t="shared" si="6"/>
        <v>0</v>
      </c>
    </row>
    <row r="43" spans="1:8" x14ac:dyDescent="0.25">
      <c r="A43" s="5" t="s">
        <v>32</v>
      </c>
      <c r="B43" s="6"/>
      <c r="C43" s="6"/>
      <c r="H43" s="28">
        <f t="shared" si="6"/>
        <v>0</v>
      </c>
    </row>
    <row r="44" spans="1:8" x14ac:dyDescent="0.25">
      <c r="A44" s="5" t="s">
        <v>33</v>
      </c>
      <c r="B44" s="6"/>
      <c r="C44" s="6"/>
      <c r="H44" s="28">
        <f t="shared" si="6"/>
        <v>0</v>
      </c>
    </row>
    <row r="45" spans="1:8" x14ac:dyDescent="0.25">
      <c r="A45" s="5" t="s">
        <v>34</v>
      </c>
      <c r="B45" s="6"/>
      <c r="C45" s="6"/>
      <c r="H45" s="28">
        <f t="shared" si="6"/>
        <v>0</v>
      </c>
    </row>
    <row r="46" spans="1:8" x14ac:dyDescent="0.25">
      <c r="A46" s="5" t="s">
        <v>35</v>
      </c>
      <c r="B46" s="6"/>
      <c r="C46" s="6"/>
      <c r="H46" s="28">
        <f t="shared" si="6"/>
        <v>0</v>
      </c>
    </row>
    <row r="47" spans="1:8" x14ac:dyDescent="0.25">
      <c r="A47" s="5" t="s">
        <v>36</v>
      </c>
      <c r="B47" s="6"/>
      <c r="C47" s="6"/>
      <c r="H47" s="28">
        <f t="shared" si="6"/>
        <v>0</v>
      </c>
    </row>
    <row r="48" spans="1:8" s="33" customFormat="1" ht="15.75" x14ac:dyDescent="0.25">
      <c r="A48" s="30" t="s">
        <v>37</v>
      </c>
      <c r="B48" s="31">
        <f>+B12+B18+B28+B38</f>
        <v>653027387</v>
      </c>
      <c r="C48" s="31">
        <f t="shared" ref="C48:H48" si="7">+C12+C18+C28+C38</f>
        <v>0</v>
      </c>
      <c r="D48" s="31">
        <f t="shared" si="7"/>
        <v>34794719.310000002</v>
      </c>
      <c r="E48" s="31">
        <f t="shared" si="7"/>
        <v>35874710.159999996</v>
      </c>
      <c r="F48" s="31">
        <f t="shared" si="7"/>
        <v>38863685.929999992</v>
      </c>
      <c r="G48" s="31">
        <f t="shared" si="7"/>
        <v>38429999.109999999</v>
      </c>
      <c r="H48" s="32">
        <f t="shared" si="7"/>
        <v>148277429.28999999</v>
      </c>
    </row>
    <row r="49" spans="1:8" x14ac:dyDescent="0.25">
      <c r="A49" t="s">
        <v>54</v>
      </c>
    </row>
    <row r="50" spans="1:8" x14ac:dyDescent="0.25">
      <c r="A50" t="s">
        <v>61</v>
      </c>
      <c r="B50" s="25"/>
      <c r="C50" s="25"/>
      <c r="D50" s="25"/>
      <c r="E50" s="25"/>
      <c r="F50" s="25"/>
      <c r="H50"/>
    </row>
    <row r="51" spans="1:8" x14ac:dyDescent="0.25">
      <c r="A51" t="s">
        <v>62</v>
      </c>
      <c r="B51" s="25"/>
      <c r="C51" s="25"/>
      <c r="D51" s="25"/>
      <c r="E51" s="25"/>
      <c r="F51" s="25"/>
      <c r="H51"/>
    </row>
    <row r="52" spans="1:8" ht="15.75" x14ac:dyDescent="0.25">
      <c r="B52" s="25"/>
      <c r="C52" s="25"/>
      <c r="D52" s="25"/>
      <c r="E52" s="25"/>
      <c r="F52" s="36" t="s">
        <v>56</v>
      </c>
      <c r="G52" s="33"/>
      <c r="H52"/>
    </row>
    <row r="53" spans="1:8" ht="18.75" x14ac:dyDescent="0.3">
      <c r="A53" s="34" t="s">
        <v>55</v>
      </c>
      <c r="B53" s="25"/>
      <c r="C53" s="25"/>
      <c r="D53" s="25"/>
      <c r="E53" s="25"/>
      <c r="F53" s="39" t="s">
        <v>57</v>
      </c>
      <c r="G53" s="38"/>
      <c r="H53"/>
    </row>
    <row r="54" spans="1:8" ht="18.75" x14ac:dyDescent="0.3">
      <c r="A54" s="37" t="s">
        <v>59</v>
      </c>
      <c r="B54" s="33"/>
      <c r="C54" s="33"/>
      <c r="D54" s="33"/>
      <c r="E54" s="35"/>
      <c r="F54" s="40" t="s">
        <v>58</v>
      </c>
      <c r="G54"/>
      <c r="H54"/>
    </row>
    <row r="55" spans="1:8" ht="15.75" x14ac:dyDescent="0.25">
      <c r="A55" s="33" t="s">
        <v>60</v>
      </c>
      <c r="B55" s="38"/>
      <c r="C55" s="38"/>
      <c r="D55" s="38"/>
      <c r="E55"/>
      <c r="F55" s="41"/>
      <c r="G55"/>
      <c r="H55"/>
    </row>
    <row r="56" spans="1:8" x14ac:dyDescent="0.25">
      <c r="A56" s="38"/>
      <c r="D56"/>
      <c r="E56"/>
      <c r="F56" s="42"/>
      <c r="G56"/>
      <c r="H56"/>
    </row>
    <row r="57" spans="1:8" ht="15.75" thickBot="1" x14ac:dyDescent="0.3">
      <c r="A57" s="38"/>
      <c r="D57"/>
      <c r="E57"/>
      <c r="F57" s="43"/>
      <c r="G57" s="44"/>
      <c r="H57"/>
    </row>
    <row r="58" spans="1:8" ht="15.75" thickBot="1" x14ac:dyDescent="0.3">
      <c r="A58" s="43"/>
      <c r="D58"/>
      <c r="E58"/>
      <c r="F58" s="25"/>
      <c r="H58"/>
    </row>
    <row r="59" spans="1:8" x14ac:dyDescent="0.25">
      <c r="A59" s="38"/>
      <c r="D59"/>
      <c r="E59"/>
      <c r="H59"/>
    </row>
    <row r="60" spans="1:8" x14ac:dyDescent="0.25">
      <c r="D60"/>
      <c r="E60" s="38"/>
      <c r="H60"/>
    </row>
  </sheetData>
  <mergeCells count="10">
    <mergeCell ref="A3:H3"/>
    <mergeCell ref="A8:H8"/>
    <mergeCell ref="A7:H7"/>
    <mergeCell ref="D9:H9"/>
    <mergeCell ref="A4:H4"/>
    <mergeCell ref="A9:A10"/>
    <mergeCell ref="B9:B10"/>
    <mergeCell ref="C9:C10"/>
    <mergeCell ref="A5:H5"/>
    <mergeCell ref="A6:H6"/>
  </mergeCells>
  <pageMargins left="0.11811023622047245" right="0.11811023622047245" top="0.35433070866141736" bottom="0.35433070866141736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user</cp:lastModifiedBy>
  <cp:lastPrinted>2022-05-13T15:33:54Z</cp:lastPrinted>
  <dcterms:created xsi:type="dcterms:W3CDTF">2021-07-29T18:58:50Z</dcterms:created>
  <dcterms:modified xsi:type="dcterms:W3CDTF">2022-05-13T15:43:03Z</dcterms:modified>
</cp:coreProperties>
</file>