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80" windowWidth="16536" windowHeight="8352"/>
  </bookViews>
  <sheets>
    <sheet name="PACC - SNCC.F.053" sheetId="1" r:id="rId1"/>
  </sheets>
  <calcPr calcId="145621"/>
</workbook>
</file>

<file path=xl/calcChain.xml><?xml version="1.0" encoding="utf-8"?>
<calcChain xmlns="http://schemas.openxmlformats.org/spreadsheetml/2006/main">
  <c r="L135" i="1" l="1"/>
  <c r="N135" i="1" s="1"/>
  <c r="L134" i="1"/>
  <c r="N134" i="1" s="1"/>
  <c r="L131" i="1"/>
  <c r="N131" i="1" s="1"/>
  <c r="L132" i="1"/>
  <c r="N132" i="1" s="1"/>
  <c r="L129" i="1"/>
  <c r="N129" i="1" s="1"/>
  <c r="L130" i="1"/>
  <c r="N130" i="1" s="1"/>
  <c r="L126" i="1"/>
  <c r="N126" i="1" s="1"/>
  <c r="L127" i="1"/>
  <c r="N127" i="1" s="1"/>
  <c r="L128" i="1"/>
  <c r="N128" i="1" s="1"/>
  <c r="L133" i="1"/>
  <c r="N133" i="1" s="1"/>
  <c r="L77" i="1"/>
  <c r="N77" i="1" s="1"/>
  <c r="L14" i="1"/>
  <c r="N14" i="1" s="1"/>
  <c r="L144" i="1"/>
  <c r="N144" i="1" s="1"/>
  <c r="L36" i="1" l="1"/>
  <c r="N36" i="1" s="1"/>
  <c r="L35" i="1"/>
  <c r="N35" i="1" s="1"/>
  <c r="L33" i="1"/>
  <c r="N33" i="1" s="1"/>
  <c r="L34" i="1"/>
  <c r="N34" i="1" s="1"/>
  <c r="L29" i="1"/>
  <c r="N29" i="1" s="1"/>
  <c r="L30" i="1"/>
  <c r="N30" i="1" s="1"/>
  <c r="L31" i="1"/>
  <c r="N31" i="1" s="1"/>
  <c r="L32" i="1"/>
  <c r="N32" i="1" s="1"/>
  <c r="L95" i="1"/>
  <c r="N95" i="1" s="1"/>
  <c r="L208" i="1"/>
  <c r="N208" i="1" s="1"/>
  <c r="L209" i="1"/>
  <c r="N209" i="1" s="1"/>
  <c r="L210" i="1"/>
  <c r="N210" i="1" s="1"/>
  <c r="L211" i="1"/>
  <c r="N211" i="1" s="1"/>
  <c r="L282" i="1"/>
  <c r="N282" i="1" s="1"/>
  <c r="L78" i="1"/>
  <c r="N78" i="1" s="1"/>
  <c r="L240" i="1" l="1"/>
  <c r="N240" i="1" s="1"/>
  <c r="L241" i="1" l="1"/>
  <c r="N241" i="1" s="1"/>
  <c r="L26" i="1" l="1"/>
  <c r="N26" i="1" s="1"/>
  <c r="L27" i="1"/>
  <c r="N27" i="1" s="1"/>
  <c r="L277" i="1"/>
  <c r="N277" i="1" s="1"/>
  <c r="L275" i="1"/>
  <c r="N275" i="1" s="1"/>
  <c r="L278" i="1"/>
  <c r="N278" i="1" s="1"/>
  <c r="L147" i="1"/>
  <c r="N147" i="1" s="1"/>
  <c r="N276" i="1"/>
  <c r="L223" i="1" l="1"/>
  <c r="N139" i="1" l="1"/>
  <c r="L222" i="1" l="1"/>
  <c r="N222" i="1" s="1"/>
  <c r="L219" i="1"/>
  <c r="N219" i="1" s="1"/>
  <c r="L20" i="1"/>
  <c r="L207" i="1"/>
  <c r="L276" i="1" l="1"/>
  <c r="L145" i="1" l="1"/>
  <c r="N145" i="1" s="1"/>
  <c r="L28" i="1"/>
  <c r="N28" i="1" s="1"/>
  <c r="L46" i="1"/>
  <c r="N46" i="1" s="1"/>
  <c r="L45" i="1"/>
  <c r="N45" i="1" s="1"/>
  <c r="L252" i="1" l="1"/>
  <c r="N252" i="1" s="1"/>
  <c r="L253" i="1"/>
  <c r="N253" i="1" s="1"/>
  <c r="L280" i="1" l="1"/>
  <c r="N280" i="1" s="1"/>
  <c r="L42" i="1"/>
  <c r="N42" i="1" s="1"/>
  <c r="L41" i="1"/>
  <c r="N41" i="1" s="1"/>
  <c r="L261" i="1"/>
  <c r="N261" i="1" s="1"/>
  <c r="L262" i="1"/>
  <c r="N262" i="1" s="1"/>
  <c r="L260" i="1"/>
  <c r="N260" i="1" s="1"/>
  <c r="L243" i="1"/>
  <c r="N243" i="1" s="1"/>
  <c r="L242" i="1"/>
  <c r="N242" i="1" s="1"/>
  <c r="L142" i="1"/>
  <c r="L285" i="1"/>
  <c r="L286" i="1"/>
  <c r="L284" i="1"/>
  <c r="L13" i="1" l="1"/>
  <c r="L15" i="1"/>
  <c r="L180" i="1"/>
  <c r="L182" i="1"/>
  <c r="L216" i="1"/>
  <c r="L143" i="1"/>
  <c r="L116" i="1"/>
  <c r="L115" i="1"/>
  <c r="L118" i="1"/>
  <c r="L97" i="1"/>
  <c r="L64" i="1"/>
  <c r="L79" i="1"/>
  <c r="L101" i="1"/>
  <c r="L102" i="1"/>
  <c r="L224" i="1"/>
  <c r="L201" i="1"/>
  <c r="L96" i="1"/>
  <c r="L193" i="1"/>
  <c r="L94" i="1"/>
  <c r="L141" i="1"/>
  <c r="L139" i="1"/>
  <c r="L140" i="1"/>
  <c r="L12" i="1"/>
  <c r="L98" i="1"/>
  <c r="L160" i="1"/>
  <c r="L287" i="1"/>
  <c r="L288" i="1"/>
  <c r="L289" i="1"/>
  <c r="L91" i="1"/>
  <c r="L92" i="1"/>
  <c r="L93" i="1"/>
  <c r="L226" i="1"/>
  <c r="L123" i="1"/>
  <c r="L106" i="1"/>
  <c r="L37" i="1"/>
  <c r="L38" i="1"/>
  <c r="L137" i="1"/>
  <c r="L136" i="1"/>
  <c r="L159" i="1"/>
  <c r="L148" i="1"/>
  <c r="L62" i="1"/>
  <c r="L61" i="1"/>
  <c r="L11" i="1"/>
  <c r="L177" i="1"/>
  <c r="L178" i="1"/>
  <c r="L179" i="1"/>
  <c r="L181" i="1"/>
  <c r="L113" i="1"/>
  <c r="L114" i="1"/>
  <c r="L111" i="1"/>
  <c r="L109" i="1"/>
  <c r="L110" i="1"/>
  <c r="L112" i="1"/>
  <c r="L221" i="1"/>
  <c r="L220" i="1"/>
  <c r="L149" i="1"/>
  <c r="L23" i="1"/>
  <c r="L24" i="1"/>
  <c r="L25" i="1"/>
  <c r="L108" i="1"/>
  <c r="L171" i="1"/>
  <c r="L170" i="1"/>
  <c r="L168" i="1"/>
  <c r="L169" i="1"/>
  <c r="L199" i="1"/>
  <c r="L198" i="1"/>
  <c r="L217" i="1"/>
  <c r="L218" i="1"/>
  <c r="L63" i="1"/>
  <c r="L235" i="1"/>
  <c r="L290" i="1"/>
  <c r="L291" i="1"/>
  <c r="L121" i="1"/>
  <c r="L213" i="1"/>
  <c r="L214" i="1"/>
  <c r="L65" i="1"/>
  <c r="L119" i="1"/>
  <c r="L120" i="1"/>
  <c r="L196" i="1"/>
  <c r="L206" i="1"/>
  <c r="L194" i="1"/>
  <c r="L228" i="1"/>
  <c r="L184" i="1"/>
  <c r="L185" i="1"/>
  <c r="L281" i="1"/>
  <c r="L125" i="1"/>
  <c r="L43" i="1"/>
  <c r="L99" i="1"/>
  <c r="L17" i="1"/>
  <c r="L19" i="1"/>
  <c r="L18" i="1"/>
  <c r="L76" i="1"/>
  <c r="L75" i="1"/>
  <c r="L117" i="1"/>
  <c r="L72" i="1"/>
  <c r="L71" i="1"/>
  <c r="L74" i="1"/>
  <c r="L73" i="1"/>
  <c r="L69" i="1"/>
  <c r="L67" i="1"/>
  <c r="L68" i="1"/>
  <c r="L66" i="1"/>
  <c r="L151" i="1"/>
  <c r="L152" i="1"/>
  <c r="L153" i="1"/>
  <c r="L225" i="1"/>
  <c r="L238" i="1"/>
  <c r="L236" i="1"/>
  <c r="L239" i="1"/>
  <c r="L237" i="1"/>
  <c r="L100" i="1"/>
  <c r="L60" i="1"/>
  <c r="L47" i="1"/>
  <c r="L195" i="1"/>
  <c r="L200" i="1"/>
  <c r="L55" i="1"/>
  <c r="L54" i="1"/>
  <c r="L52" i="1"/>
  <c r="L56" i="1"/>
  <c r="L57" i="1"/>
  <c r="L53" i="1"/>
  <c r="L58" i="1"/>
  <c r="L59" i="1"/>
  <c r="L50" i="1"/>
  <c r="L51" i="1"/>
  <c r="L49" i="1"/>
  <c r="L48" i="1"/>
  <c r="L250" i="1"/>
  <c r="L251" i="1"/>
  <c r="L248" i="1"/>
  <c r="L249" i="1"/>
  <c r="L263" i="1"/>
  <c r="N263" i="1" s="1"/>
  <c r="L264" i="1"/>
  <c r="L269" i="1"/>
  <c r="L268" i="1"/>
  <c r="L270" i="1"/>
  <c r="N270" i="1" s="1"/>
  <c r="L265" i="1"/>
  <c r="L266" i="1"/>
  <c r="L254" i="1"/>
  <c r="N254" i="1" s="1"/>
  <c r="L267" i="1"/>
  <c r="N267" i="1" s="1"/>
  <c r="L271" i="1"/>
  <c r="N271" i="1" s="1"/>
  <c r="L255" i="1"/>
  <c r="L258" i="1"/>
  <c r="N258" i="1" s="1"/>
  <c r="L256" i="1"/>
  <c r="N256" i="1" s="1"/>
  <c r="L257" i="1"/>
  <c r="N257" i="1" s="1"/>
  <c r="L259" i="1"/>
  <c r="N259" i="1" s="1"/>
  <c r="L245" i="1"/>
  <c r="N245" i="1" s="1"/>
  <c r="L246" i="1"/>
  <c r="N246" i="1" s="1"/>
  <c r="L244" i="1"/>
  <c r="N244" i="1" s="1"/>
  <c r="L247" i="1"/>
  <c r="N247" i="1" s="1"/>
  <c r="L273" i="1"/>
  <c r="N273" i="1" s="1"/>
  <c r="L274" i="1"/>
  <c r="N274" i="1" s="1"/>
  <c r="L272" i="1"/>
  <c r="N272" i="1" s="1"/>
  <c r="L176" i="1"/>
  <c r="N176" i="1" s="1"/>
  <c r="L188" i="1"/>
  <c r="N188" i="1" s="1"/>
  <c r="L187" i="1"/>
  <c r="N187" i="1" s="1"/>
  <c r="L192" i="1"/>
  <c r="N192" i="1" s="1"/>
  <c r="L16" i="1"/>
  <c r="N16" i="1" s="1"/>
  <c r="L186" i="1"/>
  <c r="N186" i="1" s="1"/>
  <c r="L172" i="1"/>
  <c r="N172" i="1" s="1"/>
  <c r="L183" i="1"/>
  <c r="N183" i="1" s="1"/>
  <c r="L191" i="1"/>
  <c r="N191" i="1" s="1"/>
  <c r="L189" i="1"/>
  <c r="N189" i="1" s="1"/>
  <c r="L190" i="1"/>
  <c r="N190" i="1" s="1"/>
  <c r="L234" i="1"/>
  <c r="N234" i="1" s="1"/>
  <c r="L21" i="1"/>
  <c r="N21" i="1" s="1"/>
  <c r="L174" i="1"/>
  <c r="N174" i="1" s="1"/>
  <c r="L161" i="1"/>
  <c r="N161" i="1" s="1"/>
  <c r="L158" i="1"/>
  <c r="N158" i="1" s="1"/>
  <c r="L156" i="1"/>
  <c r="N156" i="1" s="1"/>
  <c r="L155" i="1"/>
  <c r="N155" i="1" s="1"/>
  <c r="L157" i="1"/>
  <c r="N157" i="1" s="1"/>
  <c r="L154" i="1"/>
  <c r="N154" i="1" s="1"/>
  <c r="L146" i="1"/>
  <c r="N146" i="1" s="1"/>
  <c r="L167" i="1"/>
  <c r="N167" i="1" s="1"/>
  <c r="L212" i="1"/>
  <c r="N212" i="1" s="1"/>
  <c r="L107" i="1"/>
  <c r="N107" i="1" s="1"/>
  <c r="L175" i="1"/>
  <c r="N175" i="1" s="1"/>
  <c r="L197" i="1"/>
  <c r="N197" i="1" s="1"/>
  <c r="L40" i="1"/>
  <c r="N40" i="1" s="1"/>
  <c r="L39" i="1"/>
  <c r="N39" i="1" s="1"/>
  <c r="L104" i="1"/>
  <c r="N104" i="1" s="1"/>
  <c r="L105" i="1"/>
  <c r="N105" i="1" s="1"/>
  <c r="L103" i="1"/>
  <c r="N103" i="1" s="1"/>
  <c r="L173" i="1"/>
  <c r="N173" i="1" s="1"/>
  <c r="L70" i="1"/>
  <c r="N70" i="1" s="1"/>
  <c r="L227" i="1"/>
  <c r="N227" i="1" s="1"/>
  <c r="L44" i="1"/>
  <c r="N44" i="1" s="1"/>
  <c r="L166" i="1"/>
  <c r="N166" i="1" s="1"/>
  <c r="L138" i="1"/>
  <c r="N138" i="1" s="1"/>
  <c r="L164" i="1"/>
  <c r="N164" i="1" s="1"/>
  <c r="L165" i="1"/>
  <c r="N165" i="1" s="1"/>
  <c r="L150" i="1"/>
  <c r="N150" i="1" s="1"/>
  <c r="L215" i="1"/>
  <c r="N215" i="1" s="1"/>
  <c r="L233" i="1"/>
  <c r="N233" i="1" s="1"/>
  <c r="L124" i="1"/>
  <c r="N124" i="1" s="1"/>
  <c r="L122" i="1"/>
  <c r="N122" i="1" s="1"/>
  <c r="L22" i="1"/>
  <c r="N22" i="1" s="1"/>
  <c r="L163" i="1"/>
  <c r="N163" i="1" s="1"/>
  <c r="L162" i="1"/>
  <c r="N162" i="1" s="1"/>
  <c r="L88" i="1"/>
  <c r="N88" i="1" s="1"/>
  <c r="L87" i="1"/>
  <c r="N87" i="1" s="1"/>
  <c r="L90" i="1"/>
  <c r="N90" i="1" s="1"/>
  <c r="L89" i="1"/>
  <c r="N89" i="1" s="1"/>
  <c r="L232" i="1"/>
  <c r="N232" i="1" s="1"/>
  <c r="L229" i="1"/>
  <c r="N229" i="1" s="1"/>
  <c r="L231" i="1"/>
  <c r="N231" i="1" s="1"/>
  <c r="L230" i="1"/>
  <c r="N230" i="1" s="1"/>
  <c r="L204" i="1"/>
  <c r="N204" i="1" s="1"/>
  <c r="L283" i="1"/>
  <c r="N283" i="1" s="1"/>
  <c r="L203" i="1"/>
  <c r="N203" i="1" s="1"/>
  <c r="L202" i="1"/>
  <c r="N202" i="1" s="1"/>
  <c r="L205" i="1"/>
  <c r="N205" i="1" s="1"/>
  <c r="L86" i="1"/>
  <c r="N86" i="1" s="1"/>
  <c r="L83" i="1"/>
  <c r="N83" i="1" s="1"/>
  <c r="L85" i="1"/>
  <c r="N85" i="1" s="1"/>
  <c r="L81" i="1"/>
  <c r="N81" i="1" s="1"/>
  <c r="L80" i="1"/>
  <c r="N80" i="1" s="1"/>
  <c r="L84" i="1"/>
  <c r="N84" i="1" s="1"/>
  <c r="L82" i="1"/>
  <c r="N82" i="1" s="1"/>
  <c r="L279" i="1"/>
  <c r="N279" i="1" s="1"/>
  <c r="N251" i="1"/>
  <c r="N248" i="1"/>
  <c r="N249" i="1"/>
  <c r="N264" i="1"/>
  <c r="N269" i="1"/>
  <c r="N268" i="1"/>
  <c r="N265" i="1"/>
  <c r="N266" i="1"/>
  <c r="N255" i="1"/>
  <c r="N15" i="1" l="1"/>
  <c r="N180" i="1"/>
  <c r="N116" i="1"/>
  <c r="N115" i="1"/>
  <c r="N118" i="1"/>
  <c r="N97" i="1"/>
  <c r="N79" i="1"/>
  <c r="N101" i="1"/>
  <c r="N102" i="1"/>
  <c r="N224" i="1"/>
  <c r="N284" i="1"/>
  <c r="N285" i="1"/>
  <c r="N193" i="1"/>
  <c r="N94" i="1"/>
  <c r="N142" i="1"/>
  <c r="N140" i="1"/>
  <c r="N12" i="1"/>
  <c r="N288" i="1"/>
  <c r="N289" i="1"/>
  <c r="N91" i="1"/>
  <c r="N92" i="1"/>
  <c r="N226" i="1"/>
  <c r="N123" i="1"/>
  <c r="N106" i="1"/>
  <c r="N37" i="1"/>
  <c r="N159" i="1"/>
  <c r="N148" i="1"/>
  <c r="N62" i="1"/>
  <c r="N61" i="1"/>
  <c r="N177" i="1"/>
  <c r="N178" i="1"/>
  <c r="N179" i="1"/>
  <c r="N181" i="1"/>
  <c r="N109" i="1"/>
  <c r="N110" i="1"/>
  <c r="N112" i="1"/>
  <c r="N223" i="1"/>
  <c r="N220" i="1"/>
  <c r="N149" i="1"/>
  <c r="N23" i="1"/>
  <c r="N171" i="1"/>
  <c r="N170" i="1"/>
  <c r="N168" i="1"/>
  <c r="N169" i="1"/>
  <c r="N199" i="1"/>
  <c r="N198" i="1"/>
  <c r="N217" i="1"/>
  <c r="N218" i="1"/>
  <c r="N290" i="1"/>
  <c r="N291" i="1"/>
  <c r="N121" i="1"/>
  <c r="N213" i="1"/>
  <c r="N65" i="1"/>
  <c r="N119" i="1"/>
  <c r="N120" i="1"/>
  <c r="N196" i="1"/>
  <c r="N184" i="1"/>
  <c r="N185" i="1"/>
  <c r="N281" i="1"/>
  <c r="N125" i="1"/>
  <c r="N99" i="1"/>
  <c r="N17" i="1"/>
  <c r="N19" i="1"/>
  <c r="N18" i="1"/>
  <c r="N72" i="1"/>
  <c r="N71" i="1"/>
  <c r="N74" i="1"/>
  <c r="N73" i="1"/>
  <c r="N67" i="1"/>
  <c r="N68" i="1"/>
  <c r="N66" i="1"/>
  <c r="N151" i="1"/>
  <c r="N238" i="1"/>
  <c r="N236" i="1"/>
  <c r="N239" i="1"/>
  <c r="N237" i="1"/>
  <c r="N60" i="1"/>
  <c r="N47" i="1"/>
  <c r="N195" i="1"/>
  <c r="N200" i="1"/>
  <c r="N56" i="1"/>
  <c r="N57" i="1"/>
  <c r="N53" i="1"/>
  <c r="N58" i="1"/>
  <c r="N50" i="1"/>
  <c r="N51" i="1"/>
  <c r="N49" i="1"/>
  <c r="N48" i="1"/>
  <c r="N13" i="1"/>
  <c r="N182" i="1"/>
  <c r="N216" i="1"/>
  <c r="N143" i="1"/>
  <c r="N64" i="1"/>
  <c r="N201" i="1"/>
  <c r="N96" i="1"/>
  <c r="N286" i="1"/>
  <c r="N141" i="1"/>
  <c r="N98" i="1"/>
  <c r="N160" i="1"/>
  <c r="N287" i="1"/>
  <c r="N93" i="1"/>
  <c r="N38" i="1"/>
  <c r="N137" i="1"/>
  <c r="N136" i="1"/>
  <c r="N11" i="1"/>
  <c r="N113" i="1"/>
  <c r="N114" i="1"/>
  <c r="N111" i="1"/>
  <c r="N221" i="1"/>
  <c r="N24" i="1"/>
  <c r="N25" i="1"/>
  <c r="N108" i="1"/>
  <c r="N207" i="1"/>
  <c r="N20" i="1"/>
  <c r="N63" i="1"/>
  <c r="N235" i="1"/>
  <c r="N214" i="1"/>
  <c r="N206" i="1"/>
  <c r="N194" i="1"/>
  <c r="N228" i="1"/>
  <c r="N43" i="1"/>
  <c r="N76" i="1"/>
  <c r="N75" i="1"/>
  <c r="N117" i="1"/>
  <c r="N69" i="1"/>
  <c r="N152" i="1"/>
  <c r="N153" i="1"/>
  <c r="N225" i="1"/>
  <c r="N100" i="1"/>
  <c r="N55" i="1"/>
  <c r="N54" i="1"/>
  <c r="N52" i="1"/>
  <c r="N59" i="1"/>
  <c r="N250" i="1"/>
  <c r="N292" i="1" l="1"/>
</calcChain>
</file>

<file path=xl/sharedStrings.xml><?xml version="1.0" encoding="utf-8"?>
<sst xmlns="http://schemas.openxmlformats.org/spreadsheetml/2006/main" count="1334" uniqueCount="601">
  <si>
    <t>UNIDAD DE MEDIDA</t>
  </si>
  <si>
    <t>70140000 Producción, gestión y protección de cultivos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</si>
  <si>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</si>
  <si>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</si>
  <si>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</si>
  <si>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</si>
  <si>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</si>
  <si>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</si>
  <si>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</si>
  <si>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</si>
  <si>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</si>
  <si>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</si>
  <si>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</si>
  <si>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</si>
  <si>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</si>
  <si>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</si>
  <si>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</si>
  <si>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</si>
  <si>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</si>
  <si>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</si>
  <si>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</si>
  <si>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</si>
  <si>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</si>
  <si>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</si>
  <si>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</si>
  <si>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</si>
  <si>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</si>
  <si>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</si>
  <si>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</si>
  <si>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</si>
  <si>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</si>
  <si>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</si>
  <si>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</si>
  <si>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</si>
  <si>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</si>
  <si>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</si>
  <si>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</si>
  <si>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</si>
  <si>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</si>
  <si>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</si>
  <si>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</si>
  <si>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</si>
  <si>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</si>
  <si>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</si>
  <si>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</si>
  <si>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</si>
  <si>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</si>
  <si>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</si>
  <si>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</si>
  <si>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</si>
  <si>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</si>
  <si>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</si>
  <si>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</si>
  <si>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</si>
  <si>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</si>
  <si>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</si>
  <si>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</si>
  <si>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</si>
  <si>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</si>
  <si>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</si>
  <si>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</si>
  <si>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</si>
  <si>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</si>
  <si>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</si>
  <si>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</si>
  <si>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</si>
  <si>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</si>
  <si>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</si>
  <si>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</si>
  <si>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</si>
  <si>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</si>
  <si>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</si>
  <si>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</si>
  <si>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</si>
  <si>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</si>
  <si>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</si>
  <si>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</si>
  <si>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</si>
  <si>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</si>
  <si>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</si>
  <si>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</si>
  <si>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</si>
  <si>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</si>
  <si>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</si>
  <si>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</si>
  <si>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</si>
  <si>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</si>
  <si>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</si>
  <si>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</si>
  <si>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</si>
  <si>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</si>
  <si>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</si>
  <si>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</si>
  <si>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</si>
  <si>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</si>
  <si>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</si>
  <si>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</si>
  <si>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</si>
  <si>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</si>
  <si>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</si>
  <si>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</si>
  <si>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</si>
  <si>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</si>
  <si>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</si>
  <si>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</si>
  <si>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</si>
  <si>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</si>
  <si>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</si>
  <si>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</si>
  <si>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</si>
  <si>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</si>
  <si>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</si>
  <si>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</si>
  <si>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</si>
  <si>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</si>
  <si>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</si>
  <si>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</si>
  <si>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</si>
  <si>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</si>
  <si>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</si>
  <si>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</si>
  <si>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</si>
  <si>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</si>
  <si>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</si>
  <si>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</si>
  <si>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</si>
  <si>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</si>
  <si>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</si>
  <si>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</si>
  <si>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</si>
  <si>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</si>
  <si>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</si>
  <si>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</si>
  <si>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</si>
  <si>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</si>
  <si>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</si>
  <si>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</si>
  <si>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</si>
  <si>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</si>
  <si>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</si>
  <si>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</si>
  <si>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</si>
  <si>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</si>
  <si>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</si>
  <si>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</si>
  <si>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</si>
  <si>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</si>
  <si>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</si>
  <si>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</si>
  <si>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</si>
  <si>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</si>
  <si>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</si>
  <si>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</si>
  <si>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</si>
  <si>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</si>
  <si>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</si>
  <si>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</si>
  <si>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</si>
  <si>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</si>
  <si>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</si>
  <si>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</si>
  <si>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</si>
  <si>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</si>
  <si>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</si>
  <si>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</si>
  <si>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</si>
  <si>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</si>
  <si>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</si>
  <si>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</si>
  <si>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</si>
  <si>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</si>
  <si>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</si>
  <si>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</si>
  <si>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</si>
  <si>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</si>
  <si>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</si>
  <si>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</si>
  <si>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</si>
  <si>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</si>
  <si>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</si>
  <si>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</si>
  <si>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</si>
  <si>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</si>
  <si>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</si>
  <si>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</si>
  <si>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</si>
  <si>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</si>
  <si>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</si>
  <si>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</si>
  <si>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</si>
  <si>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</si>
  <si>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</si>
  <si>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</si>
  <si>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</si>
  <si>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</si>
  <si>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</si>
  <si>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</si>
  <si>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</si>
  <si>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</si>
  <si>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</si>
  <si>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</si>
  <si>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</si>
  <si>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</si>
  <si>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</si>
  <si>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</si>
  <si>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</si>
  <si>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</si>
  <si>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</si>
  <si>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</si>
  <si>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</si>
  <si>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</si>
  <si>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</si>
  <si>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</si>
  <si>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</si>
  <si>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</si>
  <si>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</si>
  <si>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</si>
  <si>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 xml:space="preserve">CÓDIGO  </t>
  </si>
  <si>
    <t>DESCRIPCIÓN ARTICULO</t>
  </si>
  <si>
    <t>ENTRADA</t>
  </si>
  <si>
    <t>INICIO</t>
  </si>
  <si>
    <t>EXISTENCIA</t>
  </si>
  <si>
    <t>VALOR</t>
  </si>
  <si>
    <t xml:space="preserve">PRECIO UNITARIO </t>
  </si>
  <si>
    <t>2.3.9.1.01</t>
  </si>
  <si>
    <t>Ambientador p/inodoro</t>
  </si>
  <si>
    <t>Ambientador spray Glade</t>
  </si>
  <si>
    <t>Und</t>
  </si>
  <si>
    <t>2.3.3.2.01</t>
  </si>
  <si>
    <t>Papel higienico Jumbo p/dispensador</t>
  </si>
  <si>
    <t>Papel toalla p/dispensador</t>
  </si>
  <si>
    <t>Servilletas Jumbo</t>
  </si>
  <si>
    <t>Jabón liquido p/manos/Almendra</t>
  </si>
  <si>
    <t>2.3.5.5.01</t>
  </si>
  <si>
    <t>Gel Sanitizante</t>
  </si>
  <si>
    <t>Desinfectante</t>
  </si>
  <si>
    <t>Cera p/piso</t>
  </si>
  <si>
    <t>Cloro</t>
  </si>
  <si>
    <t>Escobas de techo c/palo</t>
  </si>
  <si>
    <t>Escobas plasticas c/palo</t>
  </si>
  <si>
    <t>Suaper</t>
  </si>
  <si>
    <t>Recogedor p/basura</t>
  </si>
  <si>
    <t>Desgrasante</t>
  </si>
  <si>
    <t>Vasos plast. 7 oz paq. 50/1</t>
  </si>
  <si>
    <t>Vasos plast. 10 oz paq. 50/1</t>
  </si>
  <si>
    <t>Vasos plast. 5 oz paq. 50/1</t>
  </si>
  <si>
    <t>Platos desechables #7 , paq. 25/1</t>
  </si>
  <si>
    <t>Cucharas desechables /Paq. 25/1</t>
  </si>
  <si>
    <t>Jabón en pasta p/fregar</t>
  </si>
  <si>
    <t>Jabón Lava platos</t>
  </si>
  <si>
    <t>Jabón antibacterial Scott p/dispensador 13 oz 400ML</t>
  </si>
  <si>
    <t>Jabón de cuaba</t>
  </si>
  <si>
    <t>2.3.4.1.01</t>
  </si>
  <si>
    <t>Detergente en polvo</t>
  </si>
  <si>
    <t>2.3.7.2.99</t>
  </si>
  <si>
    <t>Limpiador p/cristales</t>
  </si>
  <si>
    <t>Zafacón  plast./negr/ Med. p/oficina</t>
  </si>
  <si>
    <t>Zafacón bco. p/baño/15 litr./c/tapa vaiven</t>
  </si>
  <si>
    <t>Zafacón crema Rimax 12 litr./c/tapa Vaiven</t>
  </si>
  <si>
    <t>Cubetas  Duralon gris/ plast. 15lits./ 3 gls.</t>
  </si>
  <si>
    <t>Cubetas con exprimidora 36 lts</t>
  </si>
  <si>
    <t xml:space="preserve">Cubetas Plast. negra/ 15 lits. </t>
  </si>
  <si>
    <t>Tanque plastico p/ 55 gls.</t>
  </si>
  <si>
    <t>2.3.5.4.01</t>
  </si>
  <si>
    <t>Guantes goma p/limpiar</t>
  </si>
  <si>
    <t>Esponja doble cara p/fregar</t>
  </si>
  <si>
    <t>Brillo La maquina( gris)</t>
  </si>
  <si>
    <t>Brillo verde</t>
  </si>
  <si>
    <t>2.3.7.2.05</t>
  </si>
  <si>
    <t>Insecticida p/mosquitos y cucarachas 400ML</t>
  </si>
  <si>
    <t>Insecticida p/mosquitos y cucarachas 250ML</t>
  </si>
  <si>
    <t xml:space="preserve">Limpiador p/Ceramica </t>
  </si>
  <si>
    <t>2.3.2.2.01</t>
  </si>
  <si>
    <t>Lanilla</t>
  </si>
  <si>
    <t>Cepillo p/inodoro</t>
  </si>
  <si>
    <t>Cepillo de mano</t>
  </si>
  <si>
    <t>Agenda p/ecritorio</t>
  </si>
  <si>
    <t>Papel bond 8 1/2x11 Paq. 500/1</t>
  </si>
  <si>
    <t>Papel bond 8 1/2x13 Paq. 500/1</t>
  </si>
  <si>
    <t>Papel bond 8 1/2x14 Paq. 500/1</t>
  </si>
  <si>
    <t>Papel rollo p/sumadora electronica</t>
  </si>
  <si>
    <t>Folder Pendaflex 8/1x11 p/archivo cja. 25/1</t>
  </si>
  <si>
    <t>Folder Pendaflex 8/1x14 p/archivo cja. 25/1</t>
  </si>
  <si>
    <t>Folder amarillo 8 1/2x11</t>
  </si>
  <si>
    <t>Folder amar. 8 1/2x13</t>
  </si>
  <si>
    <t>Folder amar. 8 1/2x14</t>
  </si>
  <si>
    <t>Folder color surtido 8 1/2x11</t>
  </si>
  <si>
    <t>Sobres blancos #10</t>
  </si>
  <si>
    <t>Sobres manila 8 1/2x11</t>
  </si>
  <si>
    <t>Sobres manila 9/2x12</t>
  </si>
  <si>
    <t>Sobres manila 3x7</t>
  </si>
  <si>
    <t>2.3.9.2.01</t>
  </si>
  <si>
    <t>Lapiz de carbon/Caja 12/1</t>
  </si>
  <si>
    <t>Boligrafo tinta azul/Caja 12/1</t>
  </si>
  <si>
    <t>Boligrafo tinta negra/Caja 12/1</t>
  </si>
  <si>
    <t>Boligrafo tinta roja</t>
  </si>
  <si>
    <t>Felpa azul</t>
  </si>
  <si>
    <t>Marcador permanente negro</t>
  </si>
  <si>
    <t>Marcador permanente azul</t>
  </si>
  <si>
    <t>Marcador p/pizarra negro</t>
  </si>
  <si>
    <t>Marcador p/pizarra rojo</t>
  </si>
  <si>
    <t>Resaltador surtido</t>
  </si>
  <si>
    <t>2.3.9.2.02</t>
  </si>
  <si>
    <t xml:space="preserve">Silicon  Uhu liquido/tubo 35 ml </t>
  </si>
  <si>
    <t>Banditas de goma #18 surtido</t>
  </si>
  <si>
    <t>Cera humectante p/contar</t>
  </si>
  <si>
    <t>Tijeras Scissors 8 "</t>
  </si>
  <si>
    <t>2.3.6.3.06</t>
  </si>
  <si>
    <t>Zafacon Plateado/med./redondo/metal/ p/ofic. 13"</t>
  </si>
  <si>
    <t>Saca grapas</t>
  </si>
  <si>
    <t>Saca puntas metal</t>
  </si>
  <si>
    <t>Chincheta Printek p/mural corcho</t>
  </si>
  <si>
    <t>Goma p/borrar</t>
  </si>
  <si>
    <t>Grapadora</t>
  </si>
  <si>
    <t>Porta lapices</t>
  </si>
  <si>
    <t>Regla plastica 12"</t>
  </si>
  <si>
    <t>Porta Clip</t>
  </si>
  <si>
    <t>Tarjetero</t>
  </si>
  <si>
    <t>Perforadora  3 orificios 7 cm</t>
  </si>
  <si>
    <t>Perforadora  Artesco 2 orificios</t>
  </si>
  <si>
    <t>2.3.9.6.01</t>
  </si>
  <si>
    <t>UPS APC BE600M1, 330 WATT-600 VA, 6 S</t>
  </si>
  <si>
    <t>Impresora Mulf.Epson Ecotank L3210</t>
  </si>
  <si>
    <t>Calculadora electronica Sharp</t>
  </si>
  <si>
    <t>Dispensado cinta adhesiva</t>
  </si>
  <si>
    <t>Bandeja p/escritorio/2niveles/metal/negr.</t>
  </si>
  <si>
    <t>Bandeja Plast. p/escritorio/1 nivel/humo</t>
  </si>
  <si>
    <t>Bandeja Plast. 2 niveles/verde</t>
  </si>
  <si>
    <t>Clip metal #2</t>
  </si>
  <si>
    <t>Gancho p/archivo</t>
  </si>
  <si>
    <t>Clip billetero 51 mm 2"</t>
  </si>
  <si>
    <t>Clip billetero 25  mm 1"</t>
  </si>
  <si>
    <t>Clip billtero 19 mm 3/4"</t>
  </si>
  <si>
    <t>Clip billtero 15 mm 1/2"</t>
  </si>
  <si>
    <t>Cinta adhesiva 1/2" p/dispensador</t>
  </si>
  <si>
    <t>Cinta adh. p/ empaque 1/2 papel</t>
  </si>
  <si>
    <t>Cinta adh. p/empaque 3cm</t>
  </si>
  <si>
    <t>Cinta adh. Doble cara 1 /2x2.08 yardas</t>
  </si>
  <si>
    <t>Libreta ray. Blanca 5x8/50 hojas</t>
  </si>
  <si>
    <t>Libreta ray. Blanca 8 1/2x11/ 50 hojas</t>
  </si>
  <si>
    <t>Libro record Ofic Nota 500 Pág.</t>
  </si>
  <si>
    <t>Talonario requerimiento</t>
  </si>
  <si>
    <t xml:space="preserve">Tinta p/sello roja </t>
  </si>
  <si>
    <t xml:space="preserve">Tinta p/sello azul </t>
  </si>
  <si>
    <t xml:space="preserve">Tinta p/sello verde </t>
  </si>
  <si>
    <t xml:space="preserve">Tinta p/sello negra </t>
  </si>
  <si>
    <t>DVD en blanco C/estuche</t>
  </si>
  <si>
    <t>CD en blanco c/estuche</t>
  </si>
  <si>
    <t>Porta documentos vertical 81/2x11</t>
  </si>
  <si>
    <t>Protector documentos 8 1/2x11</t>
  </si>
  <si>
    <t>Cart. tinta  Hp 60 neg.</t>
  </si>
  <si>
    <t>Cart. tinta  Hp 60 Color</t>
  </si>
  <si>
    <t>Cart. tinta  Hp 122 neg.</t>
  </si>
  <si>
    <t>Cart. tinta Hp 122 Color</t>
  </si>
  <si>
    <t>Cart. tinta HP 21 Negro</t>
  </si>
  <si>
    <t>Cart. tinta  Hp 22 color</t>
  </si>
  <si>
    <t>Cart. Tinta Hp 662/negra</t>
  </si>
  <si>
    <t>Cart. Tinta HP 662color</t>
  </si>
  <si>
    <t>Cart. Canon 245 negro</t>
  </si>
  <si>
    <t>Cart. Canon 246 color</t>
  </si>
  <si>
    <t>Cart. Canon 146 color</t>
  </si>
  <si>
    <t>Cart. Canon 145 Negro</t>
  </si>
  <si>
    <t>Toner Epson L664 bk negro</t>
  </si>
  <si>
    <t>Toner Epson L664 bk yellow</t>
  </si>
  <si>
    <t>Toner Epson L664 BK Blue</t>
  </si>
  <si>
    <t>Toner Epson L664 BK Magenta</t>
  </si>
  <si>
    <t>Toner HP 35 A</t>
  </si>
  <si>
    <t>Toner HP 36 A</t>
  </si>
  <si>
    <t>Toner Hp 83 A</t>
  </si>
  <si>
    <t>Toner HP 80 A</t>
  </si>
  <si>
    <t>Toner HP 85 A</t>
  </si>
  <si>
    <t>Toner HP 49 A</t>
  </si>
  <si>
    <t>Toner HP 55 A</t>
  </si>
  <si>
    <t>Toner HP 78 A</t>
  </si>
  <si>
    <t>Toner HP Q12 A</t>
  </si>
  <si>
    <t>Toner HP 17 A</t>
  </si>
  <si>
    <t>Toner HP 201 A NEG</t>
  </si>
  <si>
    <t>Toner HP 201 A CYAN</t>
  </si>
  <si>
    <t>Toner HP 201 A MAGENTA</t>
  </si>
  <si>
    <t>Toner Canon 104</t>
  </si>
  <si>
    <t>Toner Canon 128</t>
  </si>
  <si>
    <t>Toner Canon 137</t>
  </si>
  <si>
    <t>Toner Canon 1119</t>
  </si>
  <si>
    <t>Toner Canon GPRS IMAGE 54</t>
  </si>
  <si>
    <t>Toner Toshiba T-2021</t>
  </si>
  <si>
    <t>Toner Toshiba T-2505V</t>
  </si>
  <si>
    <t>Toner Sharp L100</t>
  </si>
  <si>
    <t>2.3.7.2.06</t>
  </si>
  <si>
    <t>Oleo Wilton#3 p/pintar</t>
  </si>
  <si>
    <t>Pint. Acrilica Paja</t>
  </si>
  <si>
    <t>Pint. Acril. Naranja positivo</t>
  </si>
  <si>
    <t>Anticorrosivo rojo GLS</t>
  </si>
  <si>
    <t>Pint. Acr. Azul cielo</t>
  </si>
  <si>
    <t xml:space="preserve">Masilla  Lanco p/paneles yeso (Sheet-Rock) </t>
  </si>
  <si>
    <t>Pegamento bco.  Lanco p/madera</t>
  </si>
  <si>
    <t>Pint. Semi gloss azul glacial</t>
  </si>
  <si>
    <t>Thinner Tropical</t>
  </si>
  <si>
    <t>2.3.6.3.04</t>
  </si>
  <si>
    <t>Barra extensión /20 pies</t>
  </si>
  <si>
    <t>Mazeta 6libs. m/madera</t>
  </si>
  <si>
    <t>Linterna recargable 11 Led truper</t>
  </si>
  <si>
    <t>2.3.6.4.06</t>
  </si>
  <si>
    <t>Lija p/disco</t>
  </si>
  <si>
    <t>Lija de agua/ #150/hoja 8 1/2x11</t>
  </si>
  <si>
    <t>Lija de agua/ #120/hoja 8 1/2x11</t>
  </si>
  <si>
    <t>Lija de agua/#220/hojas 8 1/2x11</t>
  </si>
  <si>
    <t>Lija de agua #100/hoja 8 1/2x11</t>
  </si>
  <si>
    <t>Laca natural</t>
  </si>
  <si>
    <t>Lona azul 12x14</t>
  </si>
  <si>
    <t>Retardador 20 oz</t>
  </si>
  <si>
    <t>2.3.2.1.01</t>
  </si>
  <si>
    <t>Estopa</t>
  </si>
  <si>
    <t>Mota p/pintar</t>
  </si>
  <si>
    <t>Porta rolo p/pintar</t>
  </si>
  <si>
    <t>Brocha p/pintar #3</t>
  </si>
  <si>
    <t>Brocha p/pintar #2</t>
  </si>
  <si>
    <t>Espatula Atlas/  Metal #3</t>
  </si>
  <si>
    <t>Espatula Atlas/metal #6</t>
  </si>
  <si>
    <t>Espatula  Atlas/Metal #8</t>
  </si>
  <si>
    <t>2.3.3.1.01</t>
  </si>
  <si>
    <t>Masking Tape ¾ verde p/señalización</t>
  </si>
  <si>
    <t>Cinta Ductape gris 2x50"</t>
  </si>
  <si>
    <t>Tape de Goma  23</t>
  </si>
  <si>
    <t>Candados 50mm 110-50</t>
  </si>
  <si>
    <t>Llavin doble puño/bronceado</t>
  </si>
  <si>
    <t>Tomacorriente doble c/tapa 15 A/125V Blanca</t>
  </si>
  <si>
    <t>Llave p/fregadero</t>
  </si>
  <si>
    <t>LLave p/lavamano</t>
  </si>
  <si>
    <t>Lentes de seguridad</t>
  </si>
  <si>
    <t>Segueta roja 18Tx12"Nicholson</t>
  </si>
  <si>
    <t>Teflon/rollo 3/4</t>
  </si>
  <si>
    <t>Guantes p/electricista/Vikingo</t>
  </si>
  <si>
    <t>Guante suave</t>
  </si>
  <si>
    <t>2.3.6.3.01</t>
  </si>
  <si>
    <t>Baterias p/inodoro GP-LIHIUM, CR-P2 6V</t>
  </si>
  <si>
    <t>Llave d/paso 3" pvc gris sch 80 (Llave de bola)</t>
  </si>
  <si>
    <t>Llave d/paso 2" pvc gris sch80 ( Llave de bola)</t>
  </si>
  <si>
    <t>Coupling 4"/gris PVC SCH80</t>
  </si>
  <si>
    <t>Coupling 3"/ PVC gris SCH 80</t>
  </si>
  <si>
    <t>Coupling PVC 2"</t>
  </si>
  <si>
    <t>Coupling PVC 1/2"</t>
  </si>
  <si>
    <t>Tee de 4"</t>
  </si>
  <si>
    <t>Tee de  2"SCH 80 /GRIS</t>
  </si>
  <si>
    <t>Tee de 3/4 SCH 80 /GRIS</t>
  </si>
  <si>
    <t>Tee de 3" SCH80 /GRIS</t>
  </si>
  <si>
    <t>Reduccion PVC gris 3"x2</t>
  </si>
  <si>
    <t>Vascogel p/aire 7/8</t>
  </si>
  <si>
    <t>Reduccion PVC gris 2"x1</t>
  </si>
  <si>
    <t>Reduccion PVC gris 1"x3/4</t>
  </si>
  <si>
    <t>Reducción PVC gris 4"x2</t>
  </si>
  <si>
    <t>Codo PVC 4"</t>
  </si>
  <si>
    <t>Codo PVC 3"x90 Gris sch 80</t>
  </si>
  <si>
    <t>Codo PVC 3X45</t>
  </si>
  <si>
    <t>Codo PVC 1"1/2</t>
  </si>
  <si>
    <t>Codo PVC 1"</t>
  </si>
  <si>
    <t>Codo PVC 3/4</t>
  </si>
  <si>
    <t>Codo PVC 1/2</t>
  </si>
  <si>
    <t xml:space="preserve">Union Dresser pvc (bca)#3 </t>
  </si>
  <si>
    <t>SALIDA</t>
  </si>
  <si>
    <t>Toner  Hp 202 negro</t>
  </si>
  <si>
    <t>Pintura Epoxica gris 1/8 gls.</t>
  </si>
  <si>
    <t>Cadena galvanizada 6mm</t>
  </si>
  <si>
    <t>Cadena galvanizada 5mm</t>
  </si>
  <si>
    <t xml:space="preserve">Union Dresser pvc (bca)#2 </t>
  </si>
  <si>
    <t>Toner HP 125 A negro</t>
  </si>
  <si>
    <t>Toner Hp 125 A azul</t>
  </si>
  <si>
    <t>Toner Hp 125 A Magenta</t>
  </si>
  <si>
    <t>Carpetas plast. p/documentos 1/2</t>
  </si>
  <si>
    <t>Carpetas plast. p/documentos 1"</t>
  </si>
  <si>
    <t>Carpetas plast. p/documentos 2"</t>
  </si>
  <si>
    <t>Borrador p/pizarra magnetica</t>
  </si>
  <si>
    <t>Label p/folder paq.</t>
  </si>
  <si>
    <t>Rollo</t>
  </si>
  <si>
    <t>Paquete</t>
  </si>
  <si>
    <t>Gl</t>
  </si>
  <si>
    <t>Libra</t>
  </si>
  <si>
    <t>Par</t>
  </si>
  <si>
    <t>Yarda</t>
  </si>
  <si>
    <t>Resma</t>
  </si>
  <si>
    <t>Caja</t>
  </si>
  <si>
    <t>Postit surtido 3x3 100 hojas paq 100 hojas</t>
  </si>
  <si>
    <t>Postit memo amar. 2x3 paq. 100 hojas</t>
  </si>
  <si>
    <t>caja</t>
  </si>
  <si>
    <t>Grapas/caja 5000 unds</t>
  </si>
  <si>
    <t>gl</t>
  </si>
  <si>
    <t>cubeta 5gl</t>
  </si>
  <si>
    <t>litro</t>
  </si>
  <si>
    <t>par</t>
  </si>
  <si>
    <t>Alcohol Sanitizante Scott p/dispensador 13 oz</t>
  </si>
  <si>
    <t>funda</t>
  </si>
  <si>
    <t xml:space="preserve">Paquete </t>
  </si>
  <si>
    <t>Sobres manila 8 1/2x13</t>
  </si>
  <si>
    <t>Pint. Esmalte blanco 66 galon</t>
  </si>
  <si>
    <t>Pintura acril. BLANCO 00 cubetas</t>
  </si>
  <si>
    <t>3.1.1.6.2.40</t>
  </si>
  <si>
    <t>und</t>
  </si>
  <si>
    <t>Toner HP 201 A yellow (Defae)</t>
  </si>
  <si>
    <t>Toner Hp 202 magenta (Div. Legal)</t>
  </si>
  <si>
    <t>Toner Hp 202 azul (Div. Legal)</t>
  </si>
  <si>
    <t>Toner Hp 202 Amarillo (Div. Legal)</t>
  </si>
  <si>
    <t>Silicon Uhu stic/ barra 21 gr</t>
  </si>
  <si>
    <t>Zafacón negro/redondo/metal p/oficina 11.4 L 3 gls.</t>
  </si>
  <si>
    <t>Fundas p/basura 55gls/100/1</t>
  </si>
  <si>
    <t>Fundas p/basura 30gls/100/1</t>
  </si>
  <si>
    <t>Tubo fluorescente T8 F32W caja 25/1</t>
  </si>
  <si>
    <t>Caja 25/1</t>
  </si>
  <si>
    <t>Tubo fluorescente Tipo U F36W caja 12/1</t>
  </si>
  <si>
    <t>Tubo fl. F17 Caja 25/1</t>
  </si>
  <si>
    <t>Tubo Led T8 18 w</t>
  </si>
  <si>
    <t>Unds.</t>
  </si>
  <si>
    <t>Bombillo led 20W/Unds.</t>
  </si>
  <si>
    <t>Lampara flood ligth led ip66 30W</t>
  </si>
  <si>
    <t>Bombillo bajo consumo 15W/unds</t>
  </si>
  <si>
    <t xml:space="preserve">Toalla microfibras </t>
  </si>
  <si>
    <t>Cubeta 5gl</t>
  </si>
  <si>
    <t>Detalle  adquisión/#orden compra</t>
  </si>
  <si>
    <t>Oct.2017</t>
  </si>
  <si>
    <t>Marzo 17/2020-00011</t>
  </si>
  <si>
    <t>21/11/2021-00031</t>
  </si>
  <si>
    <t>17/03/2020-00011</t>
  </si>
  <si>
    <t>Feb. 14/20-0007</t>
  </si>
  <si>
    <t>abril del 2021</t>
  </si>
  <si>
    <t>Junio 19/2020-00018</t>
  </si>
  <si>
    <t>Nov. 25/2019-00073</t>
  </si>
  <si>
    <t>19/11/ 2021-00031</t>
  </si>
  <si>
    <t>19/11/2021-00031</t>
  </si>
  <si>
    <t>nov. 25/2019-00074</t>
  </si>
  <si>
    <t>30/11/2021-00037</t>
  </si>
  <si>
    <t>Mayo 20-0008</t>
  </si>
  <si>
    <t>02/12/2021-00032</t>
  </si>
  <si>
    <t>Oc. 2017</t>
  </si>
  <si>
    <t>Mayo 13/ 2019</t>
  </si>
  <si>
    <t>Julio 05/2019-00039</t>
  </si>
  <si>
    <t xml:space="preserve"> 16/1/2021-00032</t>
  </si>
  <si>
    <t>16/11/2021-00032</t>
  </si>
  <si>
    <t xml:space="preserve"> 11/11/2021-00031</t>
  </si>
  <si>
    <t>11/2021-000311</t>
  </si>
  <si>
    <t>Feb. 3/2020-00002</t>
  </si>
  <si>
    <t>Oct. 2017</t>
  </si>
  <si>
    <t>Feb. 14/2021-0007</t>
  </si>
  <si>
    <t>30/11/2021-0037</t>
  </si>
  <si>
    <t>No. 22/2019-00075</t>
  </si>
  <si>
    <t>22/12/2021-00038</t>
  </si>
  <si>
    <t>Feb. 14/20- Ord0007</t>
  </si>
  <si>
    <t>Feb. 14/20- Ord. 0007</t>
  </si>
  <si>
    <t>Feb. 14/20-Ord. 0007</t>
  </si>
  <si>
    <t>Mayo 15/2019</t>
  </si>
  <si>
    <t>Mayo 13/2019</t>
  </si>
  <si>
    <t>mayo 13 2019</t>
  </si>
  <si>
    <t>Mayo 20- Ord. 0008</t>
  </si>
  <si>
    <t>02/12/2021-00039</t>
  </si>
  <si>
    <t>julio 14/2020-00021</t>
  </si>
  <si>
    <t>Desc. 2019</t>
  </si>
  <si>
    <t>Clip metal #1</t>
  </si>
  <si>
    <t>Interruptor sencillo c/tapa bco. Leviton</t>
  </si>
  <si>
    <t>Cisco switch SF300-24PP 24-PORT 10/100 POE GIGABIT UPLINKS</t>
  </si>
  <si>
    <t>UND</t>
  </si>
  <si>
    <t>junio 29/2022-00018</t>
  </si>
  <si>
    <t>Ventiladores torre Tcnomaster 30"</t>
  </si>
  <si>
    <t>junio 2022-0029</t>
  </si>
  <si>
    <t>Rotulo alum. Anon. 8.5"x11 dorado c/letr. Negra</t>
  </si>
  <si>
    <t>Rec. Acril. 26A Gota 8"3/4 GR.</t>
  </si>
  <si>
    <t>Let. Acrl. 1/4 de grosor 18"x32"</t>
  </si>
  <si>
    <t>Buzon p/sugerencias</t>
  </si>
  <si>
    <t>mayo 2022-0002</t>
  </si>
  <si>
    <t>junio 2022-0016</t>
  </si>
  <si>
    <t>Disco Duro 5TB HDD Seagate Expansion USB 3.0 /2.5"</t>
  </si>
  <si>
    <t>Bombillas BTN 750 W 120 V</t>
  </si>
  <si>
    <t>Bombillas BTR 1000 W 120 V</t>
  </si>
  <si>
    <t>Bombillas FEL 1000 W 120 V</t>
  </si>
  <si>
    <t>Bombillas HPL W 120 W 575 W 120V</t>
  </si>
  <si>
    <t>Bombillas BVT 2000 W 120 V</t>
  </si>
  <si>
    <t>Bombillas FFP 1000 W 120 V</t>
  </si>
  <si>
    <t xml:space="preserve">Und </t>
  </si>
  <si>
    <t>Bombillas FDN 500 W 120 V</t>
  </si>
  <si>
    <t>Bombillas FFT 1000 W 120 V</t>
  </si>
  <si>
    <t>junio 2022-0014</t>
  </si>
  <si>
    <t>diciembre 2021-0010</t>
  </si>
  <si>
    <t>Laptop Dell Inspiron 15 3000 Intel Core 15-1135g7 Quad-core 2.40ghz) anti reflejo full 15.6 /16 gb ddr4 c/bulto y mause optico usb wireless</t>
  </si>
  <si>
    <t>junio 2022-0018</t>
  </si>
  <si>
    <t>junio2022-0016</t>
  </si>
  <si>
    <t xml:space="preserve">Aire acondicionado tipo techo lennox 60,000BTU INVERTER EFIC 18R-410A 220V </t>
  </si>
  <si>
    <t>junio 2022-0019</t>
  </si>
  <si>
    <t>Caja de cable UTP AGILER 1000 PIES CAT-5E</t>
  </si>
  <si>
    <t>Inodoro bco elite c/tanque a presion</t>
  </si>
  <si>
    <t>Mezcladora elite monomando p/lavamanos</t>
  </si>
  <si>
    <t>Mezcladora elite monomando p/ducha</t>
  </si>
  <si>
    <t>Fluxometro p/inodoro zurin</t>
  </si>
  <si>
    <t>Pintura semigloss sol celestial popular</t>
  </si>
  <si>
    <t>Transformador electronico osram 3x32w 120v</t>
  </si>
  <si>
    <t>Bombillo mercurio luz directa lithing 160w 120v</t>
  </si>
  <si>
    <t>Transformador led elite 12 a 18 w</t>
  </si>
  <si>
    <t>Bombillo reflector clear sylvania 120w 120v</t>
  </si>
  <si>
    <t>mayo 2022-0006</t>
  </si>
  <si>
    <t>Tanque hidroneumatico 120 gls fibra vidrio</t>
  </si>
  <si>
    <t>Preparado por:</t>
  </si>
  <si>
    <t>kirsy C. Moreta De La Rosa</t>
  </si>
  <si>
    <t>Enc. Almacen y Suministro, DGBA</t>
  </si>
  <si>
    <t>Valor</t>
  </si>
  <si>
    <t>DIRECCION GENERAL DE BELLAS ARTES</t>
  </si>
  <si>
    <t xml:space="preserve">                                                                                                  INVENTARIO BIENES DE CONSUMO TRIMESTRE ABRIL/JUNIO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</si>
</sst>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[$RD$-1C0A]* #,##0.00_);_([$RD$-1C0A]* \(#,##0.00\);_([$RD$-1C0A]* &quot;-&quot;??_);_(@_)"/>
    <numFmt numFmtId="165" formatCode="[$$-80A]#,##0.00;\-[$$-80A]#,##0.00"/>
  </numFmts>
  <fonts count="36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C00000"/>
      <name val="Arial"/>
      <family val="2"/>
    </font>
    <font>
      <sz val="11"/>
      <color theme="1"/>
      <name val="Calibri"/>
      <family val="2"/>
      <scheme val="minor"/>
    </font>
    <font>
      <sz val="11"/>
      <color theme="3" tint="0.14993743705557422"/>
      <name val="Calibri"/>
      <family val="2"/>
      <scheme val="minor"/>
    </font>
    <font>
      <b/>
      <sz val="14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b/>
      <sz val="9"/>
      <color theme="1"/>
      <name val="Calibri"/>
      <family val="2"/>
      <scheme val="minor"/>
    </font>
    <font>
      <b/>
      <i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 tint="0.14999847407452621"/>
      <name val="Arial Narrow"/>
      <family val="2"/>
    </font>
    <font>
      <b/>
      <sz val="16"/>
      <color theme="1" tint="0.14999847407452621"/>
      <name val="Arial Narrow"/>
      <family val="2"/>
    </font>
    <font>
      <sz val="14"/>
      <color theme="1" tint="0.14999847407452621"/>
      <name val="Arial Narrow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theme="1" tint="0.14999847407452621"/>
      <name val="Calibri"/>
      <family val="2"/>
      <scheme val="minor"/>
    </font>
    <font>
      <b/>
      <sz val="9"/>
      <color theme="1"/>
      <name val="Arial Narrow"/>
      <family val="2"/>
    </font>
    <font>
      <b/>
      <sz val="18"/>
      <color theme="1" tint="0.14999847407452621"/>
      <name val="Arial Narrow"/>
      <family val="2"/>
    </font>
    <font>
      <b/>
      <sz val="22"/>
      <color theme="1"/>
      <name val="Arial Narrow"/>
      <family val="2"/>
    </font>
    <font>
      <sz val="22"/>
      <color theme="1"/>
      <name val="Arial Narrow"/>
      <family val="2"/>
    </font>
    <font>
      <sz val="26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Protection="0">
      <alignment horizontal="left" vertical="center" wrapText="1" indent="1"/>
    </xf>
    <xf numFmtId="0" fontId="8" fillId="0" borderId="0">
      <alignment horizontal="left" vertical="center" wrapText="1" indent="1"/>
    </xf>
    <xf numFmtId="165" fontId="7" fillId="0" borderId="0" applyProtection="0">
      <alignment horizontal="right" vertical="center" indent="1"/>
    </xf>
    <xf numFmtId="0" fontId="7" fillId="0" borderId="0" applyProtection="0">
      <alignment horizontal="right" vertical="center" indent="1"/>
    </xf>
  </cellStyleXfs>
  <cellXfs count="110">
    <xf numFmtId="0" fontId="0" fillId="0" borderId="0" xfId="0"/>
    <xf numFmtId="0" fontId="1" fillId="0" borderId="0" xfId="0" applyFont="1"/>
    <xf numFmtId="0" fontId="2" fillId="0" borderId="0" xfId="0" quotePrefix="1" applyNumberFormat="1" applyFont="1" applyFill="1" applyAlignment="1">
      <alignment horizontal="left"/>
    </xf>
    <xf numFmtId="0" fontId="3" fillId="0" borderId="0" xfId="0" quotePrefix="1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/>
    <xf numFmtId="0" fontId="4" fillId="0" borderId="0" xfId="0" applyFont="1"/>
    <xf numFmtId="0" fontId="1" fillId="0" borderId="0" xfId="0" applyFont="1"/>
    <xf numFmtId="0" fontId="9" fillId="0" borderId="0" xfId="0" applyFont="1"/>
    <xf numFmtId="0" fontId="15" fillId="2" borderId="1" xfId="3" applyFont="1" applyFill="1" applyBorder="1" applyAlignment="1">
      <alignment horizontal="left" vertical="center" wrapText="1"/>
    </xf>
    <xf numFmtId="14" fontId="15" fillId="2" borderId="1" xfId="3" applyNumberFormat="1" applyFont="1" applyFill="1" applyBorder="1" applyAlignment="1">
      <alignment horizontal="left" vertical="center" wrapText="1"/>
    </xf>
    <xf numFmtId="17" fontId="15" fillId="2" borderId="1" xfId="3" applyNumberFormat="1" applyFont="1" applyFill="1" applyBorder="1" applyAlignment="1">
      <alignment horizontal="left" vertical="center" wrapText="1"/>
    </xf>
    <xf numFmtId="0" fontId="14" fillId="2" borderId="1" xfId="3" applyFont="1" applyFill="1" applyBorder="1" applyAlignment="1">
      <alignment horizontal="left" vertical="center" wrapText="1"/>
    </xf>
    <xf numFmtId="14" fontId="14" fillId="2" borderId="1" xfId="3" applyNumberFormat="1" applyFont="1" applyFill="1" applyBorder="1" applyAlignment="1">
      <alignment horizontal="left" vertical="center" wrapText="1"/>
    </xf>
    <xf numFmtId="17" fontId="14" fillId="2" borderId="1" xfId="3" applyNumberFormat="1" applyFont="1" applyFill="1" applyBorder="1" applyAlignment="1">
      <alignment horizontal="left" vertical="center" wrapText="1"/>
    </xf>
    <xf numFmtId="0" fontId="14" fillId="2" borderId="1" xfId="3" applyFont="1" applyFill="1" applyBorder="1" applyAlignment="1">
      <alignment horizontal="left" vertical="center" wrapText="1" indent="1"/>
    </xf>
    <xf numFmtId="0" fontId="10" fillId="2" borderId="1" xfId="3" applyFont="1" applyFill="1" applyBorder="1" applyAlignment="1">
      <alignment horizontal="left" vertical="center" wrapText="1"/>
    </xf>
    <xf numFmtId="0" fontId="11" fillId="2" borderId="1" xfId="0" applyFont="1" applyFill="1" applyBorder="1"/>
    <xf numFmtId="164" fontId="12" fillId="2" borderId="1" xfId="1" applyNumberFormat="1" applyFont="1" applyFill="1" applyBorder="1" applyAlignment="1">
      <alignment horizontal="right" vertical="center" indent="1"/>
    </xf>
    <xf numFmtId="0" fontId="11" fillId="2" borderId="1" xfId="3" applyFont="1" applyFill="1" applyBorder="1" applyAlignment="1">
      <alignment horizontal="left" vertical="center" wrapText="1"/>
    </xf>
    <xf numFmtId="164" fontId="11" fillId="2" borderId="1" xfId="1" applyNumberFormat="1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 wrapText="1"/>
    </xf>
    <xf numFmtId="164" fontId="12" fillId="2" borderId="1" xfId="1" applyNumberFormat="1" applyFont="1" applyFill="1" applyBorder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164" fontId="13" fillId="2" borderId="1" xfId="5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right" vertical="center" indent="1"/>
    </xf>
    <xf numFmtId="164" fontId="10" fillId="2" borderId="1" xfId="5" applyNumberFormat="1" applyFont="1" applyFill="1" applyBorder="1">
      <alignment horizontal="right" vertical="center" indent="1"/>
    </xf>
    <xf numFmtId="164" fontId="11" fillId="2" borderId="1" xfId="5" applyNumberFormat="1" applyFont="1" applyFill="1" applyBorder="1">
      <alignment horizontal="right" vertical="center" indent="1"/>
    </xf>
    <xf numFmtId="164" fontId="13" fillId="2" borderId="1" xfId="5" applyNumberFormat="1" applyFont="1" applyFill="1" applyBorder="1">
      <alignment horizontal="right" vertical="center" indent="1"/>
    </xf>
    <xf numFmtId="164" fontId="12" fillId="2" borderId="1" xfId="5" applyNumberFormat="1" applyFont="1" applyFill="1" applyBorder="1">
      <alignment horizontal="right" vertical="center" indent="1"/>
    </xf>
    <xf numFmtId="164" fontId="12" fillId="2" borderId="1" xfId="5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horizontal="right" vertical="center" indent="1"/>
    </xf>
    <xf numFmtId="164" fontId="12" fillId="2" borderId="1" xfId="5" applyNumberFormat="1" applyFont="1" applyFill="1" applyBorder="1" applyAlignment="1">
      <alignment horizontal="center" vertical="center"/>
    </xf>
    <xf numFmtId="164" fontId="18" fillId="2" borderId="1" xfId="1" applyNumberFormat="1" applyFont="1" applyFill="1" applyBorder="1" applyAlignment="1">
      <alignment horizontal="right" vertical="center" indent="1"/>
    </xf>
    <xf numFmtId="0" fontId="13" fillId="2" borderId="1" xfId="3" applyFont="1" applyFill="1" applyBorder="1" applyAlignment="1">
      <alignment horizontal="left" vertical="center" wrapText="1"/>
    </xf>
    <xf numFmtId="16" fontId="11" fillId="2" borderId="1" xfId="0" applyNumberFormat="1" applyFont="1" applyFill="1" applyBorder="1"/>
    <xf numFmtId="164" fontId="12" fillId="2" borderId="1" xfId="5" applyNumberFormat="1" applyFont="1" applyFill="1" applyBorder="1" applyAlignment="1">
      <alignment vertical="center"/>
    </xf>
    <xf numFmtId="0" fontId="12" fillId="2" borderId="1" xfId="3" applyFont="1" applyFill="1" applyBorder="1" applyAlignment="1">
      <alignment horizontal="left" vertical="center" wrapText="1"/>
    </xf>
    <xf numFmtId="0" fontId="19" fillId="2" borderId="1" xfId="3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/>
    </xf>
    <xf numFmtId="164" fontId="11" fillId="2" borderId="1" xfId="0" applyNumberFormat="1" applyFont="1" applyFill="1" applyBorder="1"/>
    <xf numFmtId="164" fontId="20" fillId="2" borderId="1" xfId="0" applyNumberFormat="1" applyFont="1" applyFill="1" applyBorder="1"/>
    <xf numFmtId="0" fontId="17" fillId="2" borderId="2" xfId="0" applyFont="1" applyFill="1" applyBorder="1" applyAlignment="1">
      <alignment horizontal="center" vertical="center"/>
    </xf>
    <xf numFmtId="0" fontId="11" fillId="2" borderId="3" xfId="0" applyFont="1" applyFill="1" applyBorder="1"/>
    <xf numFmtId="0" fontId="11" fillId="2" borderId="2" xfId="3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0" fillId="2" borderId="2" xfId="4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164" fontId="4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4" fillId="2" borderId="1" xfId="0" applyNumberFormat="1" applyFont="1" applyFill="1" applyBorder="1"/>
    <xf numFmtId="0" fontId="1" fillId="0" borderId="0" xfId="0" applyFont="1"/>
    <xf numFmtId="0" fontId="23" fillId="2" borderId="0" xfId="0" applyFont="1" applyFill="1"/>
    <xf numFmtId="0" fontId="21" fillId="2" borderId="0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vertical="center" wrapText="1"/>
    </xf>
    <xf numFmtId="0" fontId="11" fillId="2" borderId="1" xfId="3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 vertical="center"/>
    </xf>
    <xf numFmtId="0" fontId="12" fillId="2" borderId="2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left" vertical="center" wrapText="1"/>
    </xf>
    <xf numFmtId="0" fontId="20" fillId="2" borderId="1" xfId="0" applyFont="1" applyFill="1" applyBorder="1"/>
    <xf numFmtId="44" fontId="4" fillId="2" borderId="1" xfId="0" applyNumberFormat="1" applyFont="1" applyFill="1" applyBorder="1"/>
    <xf numFmtId="0" fontId="26" fillId="2" borderId="1" xfId="3" applyFont="1" applyFill="1" applyBorder="1" applyAlignment="1">
      <alignment horizontal="left" vertical="center" wrapText="1"/>
    </xf>
    <xf numFmtId="164" fontId="20" fillId="2" borderId="1" xfId="1" applyNumberFormat="1" applyFont="1" applyFill="1" applyBorder="1" applyAlignment="1">
      <alignment horizontal="left" vertical="center"/>
    </xf>
    <xf numFmtId="17" fontId="11" fillId="2" borderId="1" xfId="3" applyNumberFormat="1" applyFont="1" applyFill="1" applyBorder="1" applyAlignment="1">
      <alignment horizontal="left" vertical="center" wrapText="1"/>
    </xf>
    <xf numFmtId="14" fontId="26" fillId="2" borderId="1" xfId="3" applyNumberFormat="1" applyFont="1" applyFill="1" applyBorder="1" applyAlignment="1">
      <alignment horizontal="left" vertical="center" wrapText="1"/>
    </xf>
    <xf numFmtId="0" fontId="13" fillId="2" borderId="2" xfId="4" applyFont="1" applyFill="1" applyBorder="1" applyAlignment="1">
      <alignment horizontal="center" vertical="center" wrapText="1"/>
    </xf>
    <xf numFmtId="0" fontId="27" fillId="2" borderId="1" xfId="3" applyFont="1" applyFill="1" applyBorder="1" applyAlignment="1">
      <alignment horizontal="left" vertical="center" wrapText="1"/>
    </xf>
    <xf numFmtId="0" fontId="28" fillId="2" borderId="1" xfId="3" applyFont="1" applyFill="1" applyBorder="1" applyAlignment="1">
      <alignment horizontal="left" vertical="center" wrapText="1"/>
    </xf>
    <xf numFmtId="0" fontId="28" fillId="2" borderId="1" xfId="0" applyFont="1" applyFill="1" applyBorder="1"/>
    <xf numFmtId="0" fontId="28" fillId="2" borderId="1" xfId="0" applyFont="1" applyFill="1" applyBorder="1" applyAlignment="1">
      <alignment horizontal="center"/>
    </xf>
    <xf numFmtId="0" fontId="28" fillId="2" borderId="1" xfId="0" applyNumberFormat="1" applyFont="1" applyFill="1" applyBorder="1" applyAlignment="1">
      <alignment horizontal="center"/>
    </xf>
    <xf numFmtId="0" fontId="29" fillId="2" borderId="1" xfId="0" applyNumberFormat="1" applyFont="1" applyFill="1" applyBorder="1"/>
    <xf numFmtId="14" fontId="4" fillId="2" borderId="1" xfId="3" applyNumberFormat="1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30" fillId="0" borderId="1" xfId="0" applyFont="1" applyBorder="1"/>
    <xf numFmtId="0" fontId="1" fillId="0" borderId="0" xfId="0" applyFont="1"/>
    <xf numFmtId="0" fontId="1" fillId="2" borderId="0" xfId="0" applyFont="1" applyFill="1"/>
    <xf numFmtId="165" fontId="30" fillId="2" borderId="0" xfId="0" applyNumberFormat="1" applyFont="1" applyFill="1" applyBorder="1" applyAlignment="1">
      <alignment horizontal="right" vertical="center" indent="1"/>
    </xf>
    <xf numFmtId="0" fontId="30" fillId="0" borderId="1" xfId="0" applyFont="1" applyBorder="1" applyAlignment="1">
      <alignment horizontal="center"/>
    </xf>
    <xf numFmtId="164" fontId="31" fillId="2" borderId="1" xfId="1" applyNumberFormat="1" applyFont="1" applyFill="1" applyBorder="1" applyAlignment="1">
      <alignment horizontal="right" vertical="center" indent="1"/>
    </xf>
    <xf numFmtId="0" fontId="32" fillId="2" borderId="1" xfId="0" applyFont="1" applyFill="1" applyBorder="1" applyAlignment="1">
      <alignment horizontal="center"/>
    </xf>
    <xf numFmtId="164" fontId="31" fillId="2" borderId="1" xfId="5" applyNumberFormat="1" applyFont="1" applyFill="1" applyBorder="1">
      <alignment horizontal="right" vertical="center" indent="1"/>
    </xf>
    <xf numFmtId="0" fontId="21" fillId="2" borderId="5" xfId="0" applyFont="1" applyFill="1" applyBorder="1"/>
    <xf numFmtId="0" fontId="21" fillId="2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1" fillId="0" borderId="0" xfId="0" applyFont="1" applyBorder="1"/>
    <xf numFmtId="38" fontId="4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NumberFormat="1" applyFont="1" applyFill="1" applyBorder="1" applyAlignment="1">
      <alignment horizontal="center" vertical="top" wrapText="1"/>
    </xf>
    <xf numFmtId="0" fontId="33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/>
    <xf numFmtId="0" fontId="35" fillId="0" borderId="0" xfId="0" applyFont="1" applyBorder="1" applyAlignment="1"/>
    <xf numFmtId="14" fontId="21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22" fillId="2" borderId="0" xfId="0" applyFont="1" applyFill="1" applyBorder="1" applyAlignment="1">
      <alignment horizontal="left"/>
    </xf>
  </cellXfs>
  <cellStyles count="7">
    <cellStyle name="Detalles de la tabla, derecha" xfId="6"/>
    <cellStyle name="Detalles de la tabla, izquierda" xfId="3"/>
    <cellStyle name="Los detalles de tabla se alinean la izquierda." xfId="4"/>
    <cellStyle name="Millares" xfId="1" builtinId="3"/>
    <cellStyle name="Moneda" xfId="2" builtinId="4"/>
    <cellStyle name="Moneda de tabla" xfId="5"/>
    <cellStyle name="Normal" xfId="0" builtinId="0"/>
  </cellStyles>
  <dxfs count="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165" formatCode="[$$-80A]#,##0.00;\-[$$-80A]#,##0.00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 tint="0.14999847407452621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left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theme="1" tint="0.499984740745262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</font>
    </dxf>
    <dxf>
      <font>
        <b/>
        <i val="0"/>
      </font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127000</xdr:colOff>
      <xdr:row>5</xdr:row>
      <xdr:rowOff>184725</xdr:rowOff>
    </xdr:from>
    <xdr:to>
      <xdr:col>12</xdr:col>
      <xdr:colOff>1145592</xdr:colOff>
      <xdr:row>7</xdr:row>
      <xdr:rowOff>90712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5545" y="1570180"/>
          <a:ext cx="1018592" cy="5987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E10:N292" totalsRowCount="1" headerRowDxfId="21" dataDxfId="19" headerRowBorderDxfId="20" tableBorderDxfId="18">
  <autoFilter ref="E10:N291"/>
  <sortState ref="E10:N262">
    <sortCondition ref="F9:F262"/>
  </sortState>
  <tableColumns count="10">
    <tableColumn id="1" name="CÓDIGO  " dataDxfId="17" totalsRowDxfId="16"/>
    <tableColumn id="2" name="DESCRIPCIÓN ARTICULO" dataDxfId="15" totalsRowDxfId="14"/>
    <tableColumn id="18" name="UNIDAD DE MEDIDA" dataDxfId="13" totalsRowDxfId="12"/>
    <tableColumn id="5" name="Detalle  adquisión/#orden compra" dataDxfId="11" totalsRowDxfId="10"/>
    <tableColumn id="3" name="INICIO" dataDxfId="9" totalsRowDxfId="8"/>
    <tableColumn id="4" name="ENTRADA" dataDxfId="7" totalsRowDxfId="6"/>
    <tableColumn id="12" name="SALIDA" dataDxfId="5" totalsRowDxfId="4"/>
    <tableColumn id="7" name="EXISTENCIA" dataDxfId="3" totalsRowDxfId="2">
      <calculatedColumnFormula>SUM(Tabla1[[#This Row],[INICIO]:[SALIDA]])</calculatedColumnFormula>
    </tableColumn>
    <tableColumn id="20" name="PRECIO UNITARIO " totalsRowLabel="Valor" totalsRowDxfId="1"/>
    <tableColumn id="6" name="VALOR" totalsRowFunction="sum" totalsRowDxfId="0" dataCellStyle="Moneda de tabla">
      <calculatedColumnFormula>+L11*M11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2"/>
  <sheetViews>
    <sheetView tabSelected="1" topLeftCell="E1" zoomScale="66" zoomScaleNormal="66" workbookViewId="0">
      <selection activeCell="J12" sqref="J12"/>
    </sheetView>
  </sheetViews>
  <sheetFormatPr baseColWidth="10" defaultColWidth="11.44140625" defaultRowHeight="18" x14ac:dyDescent="0.35"/>
  <cols>
    <col min="1" max="3" width="11.44140625" style="86"/>
    <col min="4" max="4" width="16" style="86" customWidth="1"/>
    <col min="5" max="5" width="18.88671875" style="1" customWidth="1"/>
    <col min="6" max="6" width="49.33203125" style="1" customWidth="1"/>
    <col min="7" max="7" width="16.88671875" style="1" customWidth="1"/>
    <col min="8" max="8" width="17.88671875" style="1" customWidth="1"/>
    <col min="9" max="9" width="10.88671875" style="1" customWidth="1"/>
    <col min="10" max="10" width="12.109375" style="1" customWidth="1"/>
    <col min="11" max="11" width="11.5546875" style="1" customWidth="1"/>
    <col min="12" max="12" width="22" style="1" customWidth="1"/>
    <col min="13" max="13" width="17.6640625" style="1" customWidth="1"/>
    <col min="14" max="14" width="19.6640625" style="1" customWidth="1"/>
    <col min="15" max="15" width="36.6640625" style="1" customWidth="1"/>
    <col min="16" max="16" width="46.6640625" style="1" customWidth="1"/>
    <col min="17" max="17" width="33.88671875" style="1" customWidth="1"/>
    <col min="18" max="18" width="39.33203125" style="1" customWidth="1"/>
    <col min="19" max="19" width="37.6640625" style="1" customWidth="1"/>
    <col min="20" max="20" width="19.44140625" style="1" customWidth="1"/>
    <col min="21" max="21" width="18.88671875" style="1" customWidth="1"/>
    <col min="22" max="22" width="17.109375" style="1" customWidth="1"/>
    <col min="23" max="23" width="21.44140625" style="1" customWidth="1"/>
    <col min="24" max="24" width="64.5546875" style="1" hidden="1" customWidth="1"/>
    <col min="25" max="25" width="20.88671875" style="1" customWidth="1"/>
    <col min="26" max="26" width="0" style="1" hidden="1" customWidth="1"/>
    <col min="27" max="27" width="52.33203125" style="1" hidden="1" customWidth="1"/>
    <col min="28" max="28" width="17.6640625" style="1" customWidth="1"/>
    <col min="29" max="16384" width="11.44140625" style="1"/>
  </cols>
  <sheetData>
    <row r="1" spans="1:22" s="9" customFormat="1" x14ac:dyDescent="0.35">
      <c r="A1" s="86"/>
      <c r="B1" s="86"/>
      <c r="C1" s="86"/>
      <c r="D1" s="86"/>
    </row>
    <row r="3" spans="1:22" ht="23.25" customHeight="1" x14ac:dyDescent="0.35">
      <c r="E3" s="95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7"/>
      <c r="S3" s="98"/>
    </row>
    <row r="4" spans="1:22" ht="22.5" customHeight="1" x14ac:dyDescent="0.35">
      <c r="E4" s="108"/>
      <c r="F4" s="96"/>
      <c r="G4" s="96"/>
      <c r="H4" s="96"/>
      <c r="I4" s="96"/>
      <c r="J4" s="99"/>
      <c r="K4" s="96"/>
      <c r="L4" s="96"/>
      <c r="M4" s="96"/>
      <c r="N4" s="96"/>
      <c r="O4" s="96"/>
      <c r="P4" s="96"/>
      <c r="Q4" s="96"/>
      <c r="R4" s="97"/>
      <c r="S4" s="98"/>
    </row>
    <row r="5" spans="1:22" ht="28.2" x14ac:dyDescent="0.5">
      <c r="E5" s="108"/>
      <c r="F5" s="101"/>
      <c r="G5" s="101"/>
      <c r="H5" s="101"/>
      <c r="I5" s="6"/>
      <c r="J5" s="6"/>
      <c r="K5" s="6"/>
      <c r="L5" s="6"/>
      <c r="M5" s="6"/>
      <c r="N5" s="6"/>
      <c r="O5" s="6"/>
      <c r="P5" s="96"/>
      <c r="Q5" s="96"/>
      <c r="R5" s="97"/>
      <c r="S5" s="100"/>
    </row>
    <row r="6" spans="1:22" ht="17.25" customHeight="1" x14ac:dyDescent="0.5">
      <c r="E6" s="108"/>
      <c r="F6" s="102"/>
      <c r="G6" s="103"/>
      <c r="H6" s="103"/>
      <c r="I6" s="7"/>
      <c r="J6" s="7"/>
      <c r="K6" s="7"/>
      <c r="L6" s="7"/>
      <c r="M6" s="7"/>
      <c r="N6" s="7"/>
      <c r="O6" s="7"/>
      <c r="P6" s="96"/>
      <c r="Q6" s="96"/>
      <c r="R6" s="97"/>
      <c r="S6" s="98"/>
    </row>
    <row r="7" spans="1:22" s="86" customFormat="1" ht="38.4" customHeight="1" x14ac:dyDescent="0.55000000000000004">
      <c r="E7" s="96"/>
      <c r="F7" s="102"/>
      <c r="G7" s="104" t="s">
        <v>599</v>
      </c>
      <c r="H7" s="104"/>
      <c r="I7" s="104"/>
      <c r="J7" s="104"/>
      <c r="K7" s="104"/>
      <c r="L7" s="7"/>
      <c r="M7" s="7"/>
      <c r="N7" s="7"/>
      <c r="O7" s="7"/>
      <c r="P7" s="96"/>
      <c r="Q7" s="96"/>
      <c r="R7" s="97"/>
      <c r="S7" s="98"/>
    </row>
    <row r="8" spans="1:22" ht="29.25" customHeight="1" x14ac:dyDescent="0.35">
      <c r="E8" s="109" t="s">
        <v>600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spans="1:22" ht="23.25" customHeight="1" x14ac:dyDescent="0.35">
      <c r="E9" s="57"/>
      <c r="F9" s="93"/>
      <c r="G9" s="94"/>
      <c r="H9" s="105"/>
      <c r="I9" s="106"/>
      <c r="J9" s="106"/>
      <c r="K9" s="107"/>
      <c r="L9" s="58"/>
      <c r="M9" s="58"/>
      <c r="N9" s="58"/>
      <c r="O9" s="58"/>
      <c r="P9" s="57"/>
      <c r="Q9" s="57"/>
      <c r="R9" s="57"/>
      <c r="S9" s="57"/>
    </row>
    <row r="10" spans="1:22" ht="36.75" customHeight="1" x14ac:dyDescent="0.35">
      <c r="E10" s="84" t="s">
        <v>217</v>
      </c>
      <c r="F10" s="84" t="s">
        <v>218</v>
      </c>
      <c r="G10" s="85" t="s">
        <v>0</v>
      </c>
      <c r="H10" s="85" t="s">
        <v>515</v>
      </c>
      <c r="I10" s="89" t="s">
        <v>220</v>
      </c>
      <c r="J10" s="89" t="s">
        <v>219</v>
      </c>
      <c r="K10" s="89" t="s">
        <v>458</v>
      </c>
      <c r="L10" s="89" t="s">
        <v>221</v>
      </c>
      <c r="M10" s="85" t="s">
        <v>223</v>
      </c>
      <c r="N10" s="85" t="s">
        <v>222</v>
      </c>
      <c r="O10"/>
      <c r="P10" s="5"/>
      <c r="Q10" s="5"/>
      <c r="R10" s="5"/>
      <c r="S10" s="5"/>
      <c r="T10" s="5"/>
    </row>
    <row r="11" spans="1:22" s="56" customFormat="1" ht="28.2" customHeight="1" x14ac:dyDescent="0.35">
      <c r="A11" s="86"/>
      <c r="B11" s="86"/>
      <c r="C11" s="86"/>
      <c r="D11" s="86"/>
      <c r="E11" s="24" t="s">
        <v>228</v>
      </c>
      <c r="F11" s="18" t="s">
        <v>276</v>
      </c>
      <c r="G11" s="19" t="s">
        <v>227</v>
      </c>
      <c r="H11" s="14" t="s">
        <v>516</v>
      </c>
      <c r="I11" s="64">
        <v>12</v>
      </c>
      <c r="J11" s="64">
        <v>0</v>
      </c>
      <c r="K11" s="64">
        <v>-2</v>
      </c>
      <c r="L11" s="65">
        <f>SUM(Tabla1[[#This Row],[INICIO]:[SALIDA]])</f>
        <v>10</v>
      </c>
      <c r="M11" s="20">
        <v>35</v>
      </c>
      <c r="N11" s="51">
        <f t="shared" ref="N11:N51" si="0">+L11*M11</f>
        <v>350</v>
      </c>
      <c r="P11" s="5"/>
      <c r="Q11" s="5"/>
      <c r="R11" s="5"/>
      <c r="S11" s="5"/>
      <c r="T11" s="5"/>
    </row>
    <row r="12" spans="1:22" ht="24" customHeight="1" x14ac:dyDescent="0.35">
      <c r="E12" s="23" t="s">
        <v>252</v>
      </c>
      <c r="F12" s="18" t="s">
        <v>488</v>
      </c>
      <c r="G12" s="19" t="s">
        <v>227</v>
      </c>
      <c r="H12" s="15" t="s">
        <v>517</v>
      </c>
      <c r="I12" s="64">
        <v>38</v>
      </c>
      <c r="J12" s="64">
        <v>0</v>
      </c>
      <c r="K12" s="64">
        <v>-29</v>
      </c>
      <c r="L12" s="65">
        <f>SUM(Tabla1[[#This Row],[INICIO]:[SALIDA]])</f>
        <v>9</v>
      </c>
      <c r="M12" s="20">
        <v>291.25</v>
      </c>
      <c r="N12" s="51">
        <f t="shared" si="0"/>
        <v>2621.25</v>
      </c>
      <c r="S12" s="4"/>
      <c r="V12" s="8"/>
    </row>
    <row r="13" spans="1:22" x14ac:dyDescent="0.35">
      <c r="E13" s="23" t="s">
        <v>224</v>
      </c>
      <c r="F13" s="18" t="s">
        <v>225</v>
      </c>
      <c r="G13" s="19" t="s">
        <v>227</v>
      </c>
      <c r="H13" s="15" t="s">
        <v>518</v>
      </c>
      <c r="I13" s="64">
        <v>78</v>
      </c>
      <c r="J13" s="64">
        <v>100</v>
      </c>
      <c r="K13" s="64">
        <v>-148</v>
      </c>
      <c r="L13" s="65">
        <f>SUM(Tabla1[[#This Row],[INICIO]:[SALIDA]])</f>
        <v>30</v>
      </c>
      <c r="M13" s="20">
        <v>50</v>
      </c>
      <c r="N13" s="51">
        <f t="shared" si="0"/>
        <v>1500</v>
      </c>
      <c r="S13" s="4"/>
      <c r="V13" s="8"/>
    </row>
    <row r="14" spans="1:22" ht="24.6" customHeight="1" x14ac:dyDescent="0.35">
      <c r="E14" s="24" t="s">
        <v>320</v>
      </c>
      <c r="F14" s="21" t="s">
        <v>581</v>
      </c>
      <c r="G14" s="19" t="s">
        <v>509</v>
      </c>
      <c r="H14" s="83" t="s">
        <v>582</v>
      </c>
      <c r="I14" s="64"/>
      <c r="J14" s="64">
        <v>2</v>
      </c>
      <c r="K14" s="64">
        <v>-2</v>
      </c>
      <c r="L14" s="65">
        <f>SUM(Tabla1[[#This Row],[INICIO]:[SALIDA]])</f>
        <v>0</v>
      </c>
      <c r="M14" s="90">
        <v>168019.07</v>
      </c>
      <c r="N14" s="51">
        <f>+L14*M14</f>
        <v>0</v>
      </c>
      <c r="S14" s="4"/>
      <c r="V14" s="8"/>
    </row>
    <row r="15" spans="1:22" ht="24.6" customHeight="1" x14ac:dyDescent="0.35">
      <c r="E15" s="23" t="s">
        <v>224</v>
      </c>
      <c r="F15" s="18" t="s">
        <v>226</v>
      </c>
      <c r="G15" s="19" t="s">
        <v>227</v>
      </c>
      <c r="H15" s="15" t="s">
        <v>519</v>
      </c>
      <c r="I15" s="64">
        <v>0</v>
      </c>
      <c r="J15" s="64">
        <v>0</v>
      </c>
      <c r="K15" s="64">
        <v>0</v>
      </c>
      <c r="L15" s="65">
        <f>SUM(Tabla1[[#This Row],[INICIO]:[SALIDA]])</f>
        <v>0</v>
      </c>
      <c r="M15" s="20">
        <v>120</v>
      </c>
      <c r="N15" s="51">
        <f t="shared" si="0"/>
        <v>0</v>
      </c>
      <c r="S15" s="4"/>
      <c r="V15" s="8"/>
    </row>
    <row r="16" spans="1:22" x14ac:dyDescent="0.35">
      <c r="E16" s="24" t="s">
        <v>387</v>
      </c>
      <c r="F16" s="62" t="s">
        <v>391</v>
      </c>
      <c r="G16" s="19" t="s">
        <v>474</v>
      </c>
      <c r="H16" s="16">
        <v>41030</v>
      </c>
      <c r="I16" s="64">
        <v>2</v>
      </c>
      <c r="J16" s="64">
        <v>0</v>
      </c>
      <c r="K16" s="64">
        <v>0</v>
      </c>
      <c r="L16" s="65">
        <f>SUM(Tabla1[[#This Row],[INICIO]:[SALIDA]])</f>
        <v>2</v>
      </c>
      <c r="M16" s="25">
        <v>1554</v>
      </c>
      <c r="N16" s="51">
        <f t="shared" si="0"/>
        <v>3108</v>
      </c>
      <c r="S16" s="4"/>
      <c r="V16" s="8"/>
    </row>
    <row r="17" spans="5:22" x14ac:dyDescent="0.35">
      <c r="E17" s="24" t="s">
        <v>291</v>
      </c>
      <c r="F17" s="62" t="s">
        <v>325</v>
      </c>
      <c r="G17" s="19" t="s">
        <v>227</v>
      </c>
      <c r="H17" s="14" t="s">
        <v>520</v>
      </c>
      <c r="I17" s="64">
        <v>7</v>
      </c>
      <c r="J17" s="64">
        <v>12</v>
      </c>
      <c r="K17" s="64">
        <v>-15</v>
      </c>
      <c r="L17" s="65">
        <f>SUM(Tabla1[[#This Row],[INICIO]:[SALIDA]])</f>
        <v>4</v>
      </c>
      <c r="M17" s="25">
        <v>431.36</v>
      </c>
      <c r="N17" s="51">
        <f t="shared" si="0"/>
        <v>1725.44</v>
      </c>
      <c r="S17" s="4"/>
      <c r="V17" s="8"/>
    </row>
    <row r="18" spans="5:22" x14ac:dyDescent="0.35">
      <c r="E18" s="26" t="s">
        <v>233</v>
      </c>
      <c r="F18" s="62" t="s">
        <v>327</v>
      </c>
      <c r="G18" s="19" t="s">
        <v>227</v>
      </c>
      <c r="H18" s="14" t="s">
        <v>521</v>
      </c>
      <c r="I18" s="64">
        <v>1</v>
      </c>
      <c r="J18" s="64">
        <v>0</v>
      </c>
      <c r="K18" s="64">
        <v>0</v>
      </c>
      <c r="L18" s="65">
        <f>SUM(Tabla1[[#This Row],[INICIO]:[SALIDA]])</f>
        <v>1</v>
      </c>
      <c r="M18" s="27">
        <v>599</v>
      </c>
      <c r="N18" s="51">
        <f t="shared" si="0"/>
        <v>599</v>
      </c>
      <c r="S18" s="4"/>
      <c r="V18" s="8"/>
    </row>
    <row r="19" spans="5:22" x14ac:dyDescent="0.35">
      <c r="E19" s="26" t="s">
        <v>233</v>
      </c>
      <c r="F19" s="62" t="s">
        <v>326</v>
      </c>
      <c r="G19" s="19" t="s">
        <v>227</v>
      </c>
      <c r="H19" s="14" t="s">
        <v>521</v>
      </c>
      <c r="I19" s="64">
        <v>8</v>
      </c>
      <c r="J19" s="64">
        <v>5</v>
      </c>
      <c r="K19" s="64">
        <v>-12</v>
      </c>
      <c r="L19" s="65">
        <f>SUM(Tabla1[[#This Row],[INICIO]:[SALIDA]])</f>
        <v>1</v>
      </c>
      <c r="M19" s="27">
        <v>425</v>
      </c>
      <c r="N19" s="51">
        <f t="shared" si="0"/>
        <v>425</v>
      </c>
      <c r="S19" s="4"/>
    </row>
    <row r="20" spans="5:22" ht="24" customHeight="1" x14ac:dyDescent="0.35">
      <c r="E20" s="24" t="s">
        <v>302</v>
      </c>
      <c r="F20" s="18" t="s">
        <v>304</v>
      </c>
      <c r="G20" s="19" t="s">
        <v>479</v>
      </c>
      <c r="H20" s="14" t="s">
        <v>520</v>
      </c>
      <c r="I20" s="64">
        <v>20</v>
      </c>
      <c r="J20" s="64">
        <v>50</v>
      </c>
      <c r="K20" s="64">
        <v>-32</v>
      </c>
      <c r="L20" s="65">
        <f>SUM(Tabla1[[#This Row],[INICIO]:[SALIDA]])</f>
        <v>38</v>
      </c>
      <c r="M20" s="20">
        <v>50</v>
      </c>
      <c r="N20" s="51">
        <f t="shared" si="0"/>
        <v>1900</v>
      </c>
      <c r="S20" s="4"/>
    </row>
    <row r="21" spans="5:22" ht="27" customHeight="1" x14ac:dyDescent="0.35">
      <c r="E21" s="24" t="s">
        <v>397</v>
      </c>
      <c r="F21" s="18" t="s">
        <v>398</v>
      </c>
      <c r="G21" s="19" t="s">
        <v>227</v>
      </c>
      <c r="H21" s="14" t="s">
        <v>522</v>
      </c>
      <c r="I21" s="64">
        <v>2</v>
      </c>
      <c r="J21" s="64">
        <v>0</v>
      </c>
      <c r="K21" s="64">
        <v>0</v>
      </c>
      <c r="L21" s="65">
        <f>SUM(Tabla1[[#This Row],[INICIO]:[SALIDA]])</f>
        <v>2</v>
      </c>
      <c r="M21" s="25">
        <v>165.26</v>
      </c>
      <c r="N21" s="51">
        <f t="shared" si="0"/>
        <v>330.52</v>
      </c>
      <c r="S21" s="4"/>
    </row>
    <row r="22" spans="5:22" x14ac:dyDescent="0.35">
      <c r="E22" s="60" t="s">
        <v>433</v>
      </c>
      <c r="F22" s="18" t="s">
        <v>434</v>
      </c>
      <c r="G22" s="19" t="s">
        <v>227</v>
      </c>
      <c r="H22" s="14" t="s">
        <v>523</v>
      </c>
      <c r="I22" s="64">
        <v>40</v>
      </c>
      <c r="J22" s="64">
        <v>0</v>
      </c>
      <c r="K22" s="64">
        <v>-23</v>
      </c>
      <c r="L22" s="65">
        <f>SUM(Tabla1[[#This Row],[INICIO]:[SALIDA]])</f>
        <v>17</v>
      </c>
      <c r="M22" s="25">
        <v>533</v>
      </c>
      <c r="N22" s="51">
        <f t="shared" si="0"/>
        <v>9061</v>
      </c>
      <c r="S22" s="4"/>
    </row>
    <row r="23" spans="5:22" x14ac:dyDescent="0.35">
      <c r="E23" s="24" t="s">
        <v>291</v>
      </c>
      <c r="F23" s="18" t="s">
        <v>293</v>
      </c>
      <c r="G23" s="19" t="s">
        <v>479</v>
      </c>
      <c r="H23" s="14" t="s">
        <v>520</v>
      </c>
      <c r="I23" s="64">
        <v>160</v>
      </c>
      <c r="J23" s="64">
        <v>150</v>
      </c>
      <c r="K23" s="64">
        <v>-100</v>
      </c>
      <c r="L23" s="65">
        <f>SUM(Tabla1[[#This Row],[INICIO]:[SALIDA]])</f>
        <v>210</v>
      </c>
      <c r="M23" s="20">
        <v>85</v>
      </c>
      <c r="N23" s="51">
        <f t="shared" si="0"/>
        <v>17850</v>
      </c>
      <c r="S23" s="4"/>
    </row>
    <row r="24" spans="5:22" x14ac:dyDescent="0.35">
      <c r="E24" s="24" t="s">
        <v>291</v>
      </c>
      <c r="F24" s="18" t="s">
        <v>294</v>
      </c>
      <c r="G24" s="19" t="s">
        <v>479</v>
      </c>
      <c r="H24" s="14" t="s">
        <v>520</v>
      </c>
      <c r="I24" s="64">
        <v>39</v>
      </c>
      <c r="J24" s="64">
        <v>0</v>
      </c>
      <c r="K24" s="64">
        <v>-11</v>
      </c>
      <c r="L24" s="65">
        <f>SUM(Tabla1[[#This Row],[INICIO]:[SALIDA]])</f>
        <v>28</v>
      </c>
      <c r="M24" s="20">
        <v>85</v>
      </c>
      <c r="N24" s="51">
        <f t="shared" si="0"/>
        <v>2380</v>
      </c>
      <c r="S24" s="4"/>
    </row>
    <row r="25" spans="5:22" x14ac:dyDescent="0.35">
      <c r="E25" s="24" t="s">
        <v>291</v>
      </c>
      <c r="F25" s="18" t="s">
        <v>295</v>
      </c>
      <c r="G25" s="19" t="s">
        <v>227</v>
      </c>
      <c r="H25" s="14" t="s">
        <v>520</v>
      </c>
      <c r="I25" s="64">
        <v>403</v>
      </c>
      <c r="J25" s="64">
        <v>0</v>
      </c>
      <c r="K25" s="64">
        <v>-19</v>
      </c>
      <c r="L25" s="65">
        <f>SUM(Tabla1[[#This Row],[INICIO]:[SALIDA]])</f>
        <v>384</v>
      </c>
      <c r="M25" s="20">
        <v>6</v>
      </c>
      <c r="N25" s="51">
        <f t="shared" si="0"/>
        <v>2304</v>
      </c>
      <c r="S25" s="4"/>
    </row>
    <row r="26" spans="5:22" x14ac:dyDescent="0.35">
      <c r="E26" s="47" t="s">
        <v>320</v>
      </c>
      <c r="F26" s="21" t="s">
        <v>512</v>
      </c>
      <c r="G26" s="19" t="s">
        <v>509</v>
      </c>
      <c r="H26" s="16">
        <v>44713</v>
      </c>
      <c r="I26" s="64">
        <v>0</v>
      </c>
      <c r="J26" s="64">
        <v>25</v>
      </c>
      <c r="K26" s="64">
        <v>-25</v>
      </c>
      <c r="L26" s="65">
        <f>SUM(Tabla1[[#This Row],[INICIO]:[SALIDA]])</f>
        <v>0</v>
      </c>
      <c r="M26" s="28">
        <v>14.93</v>
      </c>
      <c r="N26" s="51">
        <f t="shared" si="0"/>
        <v>0</v>
      </c>
      <c r="S26" s="4"/>
    </row>
    <row r="27" spans="5:22" ht="19.2" customHeight="1" x14ac:dyDescent="0.35">
      <c r="E27" s="47" t="s">
        <v>320</v>
      </c>
      <c r="F27" s="21" t="s">
        <v>510</v>
      </c>
      <c r="G27" s="19" t="s">
        <v>509</v>
      </c>
      <c r="H27" s="15">
        <v>44713</v>
      </c>
      <c r="I27" s="64">
        <v>0</v>
      </c>
      <c r="J27" s="64">
        <v>50</v>
      </c>
      <c r="K27" s="64">
        <v>-50</v>
      </c>
      <c r="L27" s="65">
        <f>SUM(Tabla1[[#This Row],[INICIO]:[SALIDA]])</f>
        <v>0</v>
      </c>
      <c r="M27" s="28">
        <v>167.9</v>
      </c>
      <c r="N27" s="51">
        <f t="shared" si="0"/>
        <v>0</v>
      </c>
      <c r="S27" s="4"/>
    </row>
    <row r="28" spans="5:22" ht="27.6" x14ac:dyDescent="0.35">
      <c r="E28" s="24" t="s">
        <v>291</v>
      </c>
      <c r="F28" s="21" t="s">
        <v>470</v>
      </c>
      <c r="G28" s="19" t="s">
        <v>227</v>
      </c>
      <c r="H28" s="15" t="s">
        <v>517</v>
      </c>
      <c r="I28" s="64">
        <v>0</v>
      </c>
      <c r="J28" s="64">
        <v>6</v>
      </c>
      <c r="K28" s="64">
        <v>0</v>
      </c>
      <c r="L28" s="65">
        <f>SUM(Tabla1[[#This Row],[INICIO]:[SALIDA]])</f>
        <v>6</v>
      </c>
      <c r="M28" s="28">
        <v>12</v>
      </c>
      <c r="N28" s="51">
        <f t="shared" si="0"/>
        <v>72</v>
      </c>
      <c r="S28" s="4"/>
    </row>
    <row r="29" spans="5:22" x14ac:dyDescent="0.35">
      <c r="E29" s="47" t="s">
        <v>320</v>
      </c>
      <c r="F29" s="21" t="s">
        <v>567</v>
      </c>
      <c r="G29" s="19" t="s">
        <v>227</v>
      </c>
      <c r="H29" s="75" t="s">
        <v>576</v>
      </c>
      <c r="I29" s="64">
        <v>0</v>
      </c>
      <c r="J29" s="64">
        <v>3</v>
      </c>
      <c r="K29" s="64">
        <v>-3</v>
      </c>
      <c r="L29" s="65">
        <f>SUM(Tabla1[[#This Row],[INICIO]:[SALIDA]])</f>
        <v>0</v>
      </c>
      <c r="M29" s="28">
        <v>4300.8500000000004</v>
      </c>
      <c r="N29" s="51">
        <f t="shared" ref="N29:N36" si="1">+L29*M29</f>
        <v>0</v>
      </c>
      <c r="S29" s="4"/>
    </row>
    <row r="30" spans="5:22" x14ac:dyDescent="0.35">
      <c r="E30" s="47" t="s">
        <v>320</v>
      </c>
      <c r="F30" s="21" t="s">
        <v>569</v>
      </c>
      <c r="G30" s="19" t="s">
        <v>227</v>
      </c>
      <c r="H30" s="75" t="s">
        <v>576</v>
      </c>
      <c r="I30" s="64">
        <v>0</v>
      </c>
      <c r="J30" s="64">
        <v>3</v>
      </c>
      <c r="K30" s="64">
        <v>-3</v>
      </c>
      <c r="L30" s="65">
        <f>SUM(Tabla1[[#This Row],[INICIO]:[SALIDA]])</f>
        <v>0</v>
      </c>
      <c r="M30" s="28">
        <v>2558.63</v>
      </c>
      <c r="N30" s="51">
        <f t="shared" si="1"/>
        <v>0</v>
      </c>
      <c r="S30" s="4"/>
    </row>
    <row r="31" spans="5:22" x14ac:dyDescent="0.35">
      <c r="E31" s="47" t="s">
        <v>320</v>
      </c>
      <c r="F31" s="21" t="s">
        <v>568</v>
      </c>
      <c r="G31" s="19" t="s">
        <v>227</v>
      </c>
      <c r="H31" s="75" t="s">
        <v>576</v>
      </c>
      <c r="I31" s="64">
        <v>0</v>
      </c>
      <c r="J31" s="64">
        <v>3</v>
      </c>
      <c r="K31" s="64">
        <v>-3</v>
      </c>
      <c r="L31" s="65">
        <f>SUM(Tabla1[[#This Row],[INICIO]:[SALIDA]])</f>
        <v>0</v>
      </c>
      <c r="M31" s="28">
        <v>2457.63</v>
      </c>
      <c r="N31" s="51">
        <f t="shared" si="1"/>
        <v>0</v>
      </c>
      <c r="S31" s="4"/>
    </row>
    <row r="32" spans="5:22" x14ac:dyDescent="0.35">
      <c r="E32" s="47" t="s">
        <v>320</v>
      </c>
      <c r="F32" s="21" t="s">
        <v>570</v>
      </c>
      <c r="G32" s="19" t="s">
        <v>227</v>
      </c>
      <c r="H32" s="75" t="s">
        <v>576</v>
      </c>
      <c r="I32" s="64">
        <v>0</v>
      </c>
      <c r="J32" s="64">
        <v>3</v>
      </c>
      <c r="K32" s="64">
        <v>-3</v>
      </c>
      <c r="L32" s="65">
        <f>SUM(Tabla1[[#This Row],[INICIO]:[SALIDA]])</f>
        <v>0</v>
      </c>
      <c r="M32" s="28">
        <v>3072.03</v>
      </c>
      <c r="N32" s="51">
        <f t="shared" si="1"/>
        <v>0</v>
      </c>
      <c r="S32" s="4"/>
    </row>
    <row r="33" spans="5:19" x14ac:dyDescent="0.35">
      <c r="E33" s="47" t="s">
        <v>320</v>
      </c>
      <c r="F33" s="21" t="s">
        <v>571</v>
      </c>
      <c r="G33" s="19" t="s">
        <v>227</v>
      </c>
      <c r="H33" s="75" t="s">
        <v>576</v>
      </c>
      <c r="I33" s="64">
        <v>0</v>
      </c>
      <c r="J33" s="64">
        <v>3</v>
      </c>
      <c r="K33" s="64">
        <v>-3</v>
      </c>
      <c r="L33" s="65">
        <f>SUM(Tabla1[[#This Row],[INICIO]:[SALIDA]])</f>
        <v>0</v>
      </c>
      <c r="M33" s="28">
        <v>5898.31</v>
      </c>
      <c r="N33" s="51">
        <f t="shared" si="1"/>
        <v>0</v>
      </c>
      <c r="S33" s="4"/>
    </row>
    <row r="34" spans="5:19" x14ac:dyDescent="0.35">
      <c r="E34" s="47" t="s">
        <v>320</v>
      </c>
      <c r="F34" s="21" t="s">
        <v>572</v>
      </c>
      <c r="G34" s="19" t="s">
        <v>573</v>
      </c>
      <c r="H34" s="75" t="s">
        <v>576</v>
      </c>
      <c r="I34" s="64">
        <v>0</v>
      </c>
      <c r="J34" s="64">
        <v>3</v>
      </c>
      <c r="K34" s="64">
        <v>-3</v>
      </c>
      <c r="L34" s="65">
        <f>SUM(Tabla1[[#This Row],[INICIO]:[SALIDA]])</f>
        <v>0</v>
      </c>
      <c r="M34" s="28">
        <v>3686.44</v>
      </c>
      <c r="N34" s="51">
        <f t="shared" si="1"/>
        <v>0</v>
      </c>
      <c r="S34" s="4"/>
    </row>
    <row r="35" spans="5:19" x14ac:dyDescent="0.35">
      <c r="E35" s="47" t="s">
        <v>320</v>
      </c>
      <c r="F35" s="21" t="s">
        <v>574</v>
      </c>
      <c r="G35" s="19" t="s">
        <v>227</v>
      </c>
      <c r="H35" s="75" t="s">
        <v>576</v>
      </c>
      <c r="I35" s="64">
        <v>0</v>
      </c>
      <c r="J35" s="64">
        <v>3</v>
      </c>
      <c r="K35" s="64">
        <v>-3</v>
      </c>
      <c r="L35" s="65">
        <f>SUM(Tabla1[[#This Row],[INICIO]:[SALIDA]])</f>
        <v>0</v>
      </c>
      <c r="M35" s="28">
        <v>2457.63</v>
      </c>
      <c r="N35" s="51">
        <f t="shared" si="1"/>
        <v>0</v>
      </c>
      <c r="S35" s="4"/>
    </row>
    <row r="36" spans="5:19" x14ac:dyDescent="0.35">
      <c r="E36" s="47" t="s">
        <v>320</v>
      </c>
      <c r="F36" s="21" t="s">
        <v>575</v>
      </c>
      <c r="G36" s="19" t="s">
        <v>227</v>
      </c>
      <c r="H36" s="75" t="s">
        <v>576</v>
      </c>
      <c r="I36" s="64">
        <v>0</v>
      </c>
      <c r="J36" s="64">
        <v>3</v>
      </c>
      <c r="K36" s="64">
        <v>-3</v>
      </c>
      <c r="L36" s="65">
        <f>SUM(Tabla1[[#This Row],[INICIO]:[SALIDA]])</f>
        <v>0</v>
      </c>
      <c r="M36" s="28">
        <v>1843.22</v>
      </c>
      <c r="N36" s="51">
        <f t="shared" si="1"/>
        <v>0</v>
      </c>
      <c r="S36" s="4"/>
    </row>
    <row r="37" spans="5:19" ht="27.6" x14ac:dyDescent="0.35">
      <c r="E37" s="23" t="s">
        <v>224</v>
      </c>
      <c r="F37" s="18" t="s">
        <v>266</v>
      </c>
      <c r="G37" s="19" t="s">
        <v>227</v>
      </c>
      <c r="H37" s="15" t="s">
        <v>517</v>
      </c>
      <c r="I37" s="64">
        <v>8</v>
      </c>
      <c r="J37" s="64">
        <v>0</v>
      </c>
      <c r="K37" s="64">
        <v>-8</v>
      </c>
      <c r="L37" s="65">
        <f>SUM(Tabla1[[#This Row],[INICIO]:[SALIDA]])</f>
        <v>0</v>
      </c>
      <c r="M37" s="20">
        <v>45</v>
      </c>
      <c r="N37" s="51">
        <f t="shared" si="0"/>
        <v>0</v>
      </c>
      <c r="S37" s="4"/>
    </row>
    <row r="38" spans="5:19" x14ac:dyDescent="0.35">
      <c r="E38" s="23" t="s">
        <v>224</v>
      </c>
      <c r="F38" s="18" t="s">
        <v>267</v>
      </c>
      <c r="G38" s="19" t="s">
        <v>227</v>
      </c>
      <c r="H38" s="14" t="s">
        <v>522</v>
      </c>
      <c r="I38" s="64">
        <v>3</v>
      </c>
      <c r="J38" s="64">
        <v>0</v>
      </c>
      <c r="K38" s="64">
        <v>-3</v>
      </c>
      <c r="L38" s="65">
        <f>SUM(Tabla1[[#This Row],[INICIO]:[SALIDA]])</f>
        <v>0</v>
      </c>
      <c r="M38" s="20">
        <v>12</v>
      </c>
      <c r="N38" s="51">
        <f t="shared" si="0"/>
        <v>0</v>
      </c>
      <c r="S38" s="4"/>
    </row>
    <row r="39" spans="5:19" x14ac:dyDescent="0.35">
      <c r="E39" s="24" t="s">
        <v>397</v>
      </c>
      <c r="F39" s="18" t="s">
        <v>415</v>
      </c>
      <c r="G39" s="19" t="s">
        <v>227</v>
      </c>
      <c r="H39" s="14" t="s">
        <v>522</v>
      </c>
      <c r="I39" s="64">
        <v>4</v>
      </c>
      <c r="J39" s="64">
        <v>11</v>
      </c>
      <c r="K39" s="64">
        <v>-2</v>
      </c>
      <c r="L39" s="65">
        <f>SUM(Tabla1[[#This Row],[INICIO]:[SALIDA]])</f>
        <v>13</v>
      </c>
      <c r="M39" s="25">
        <v>99.17</v>
      </c>
      <c r="N39" s="51">
        <f t="shared" si="0"/>
        <v>1289.21</v>
      </c>
      <c r="S39" s="4"/>
    </row>
    <row r="40" spans="5:19" x14ac:dyDescent="0.35">
      <c r="E40" s="24" t="s">
        <v>397</v>
      </c>
      <c r="F40" s="18" t="s">
        <v>414</v>
      </c>
      <c r="G40" s="19" t="s">
        <v>227</v>
      </c>
      <c r="H40" s="14" t="s">
        <v>520</v>
      </c>
      <c r="I40" s="64">
        <v>6</v>
      </c>
      <c r="J40" s="64">
        <v>0</v>
      </c>
      <c r="K40" s="64">
        <v>-4</v>
      </c>
      <c r="L40" s="65">
        <f>SUM(Tabla1[[#This Row],[INICIO]:[SALIDA]])</f>
        <v>2</v>
      </c>
      <c r="M40" s="25">
        <v>193.35</v>
      </c>
      <c r="N40" s="51">
        <f t="shared" si="0"/>
        <v>386.7</v>
      </c>
      <c r="S40" s="4"/>
    </row>
    <row r="41" spans="5:19" x14ac:dyDescent="0.35">
      <c r="E41" s="23" t="s">
        <v>397</v>
      </c>
      <c r="F41" s="62" t="s">
        <v>462</v>
      </c>
      <c r="G41" s="19" t="s">
        <v>227</v>
      </c>
      <c r="H41" s="14" t="s">
        <v>526</v>
      </c>
      <c r="I41" s="64">
        <v>0</v>
      </c>
      <c r="J41" s="64">
        <v>0</v>
      </c>
      <c r="K41" s="64"/>
      <c r="L41" s="65">
        <f>SUM(Tabla1[[#This Row],[INICIO]:[SALIDA]])</f>
        <v>0</v>
      </c>
      <c r="M41" s="29">
        <v>23</v>
      </c>
      <c r="N41" s="51">
        <f t="shared" si="0"/>
        <v>0</v>
      </c>
      <c r="S41" s="4"/>
    </row>
    <row r="42" spans="5:19" x14ac:dyDescent="0.35">
      <c r="E42" s="23" t="s">
        <v>397</v>
      </c>
      <c r="F42" s="62" t="s">
        <v>461</v>
      </c>
      <c r="G42" s="19" t="s">
        <v>227</v>
      </c>
      <c r="H42" s="14" t="s">
        <v>527</v>
      </c>
      <c r="I42" s="64">
        <v>0</v>
      </c>
      <c r="J42" s="64">
        <v>0</v>
      </c>
      <c r="K42" s="64"/>
      <c r="L42" s="65">
        <f>SUM(Tabla1[[#This Row],[INICIO]:[SALIDA]])</f>
        <v>0</v>
      </c>
      <c r="M42" s="29">
        <v>49</v>
      </c>
      <c r="N42" s="51">
        <f t="shared" si="0"/>
        <v>0</v>
      </c>
      <c r="S42" s="4"/>
    </row>
    <row r="43" spans="5:19" x14ac:dyDescent="0.35">
      <c r="E43" s="24" t="s">
        <v>320</v>
      </c>
      <c r="F43" s="62" t="s">
        <v>323</v>
      </c>
      <c r="G43" s="19" t="s">
        <v>227</v>
      </c>
      <c r="H43" s="14" t="s">
        <v>528</v>
      </c>
      <c r="I43" s="64">
        <v>1</v>
      </c>
      <c r="J43" s="64">
        <v>0</v>
      </c>
      <c r="K43" s="64">
        <v>-1</v>
      </c>
      <c r="L43" s="65">
        <f>SUM(Tabla1[[#This Row],[INICIO]:[SALIDA]])</f>
        <v>0</v>
      </c>
      <c r="M43" s="25">
        <v>2650</v>
      </c>
      <c r="N43" s="51">
        <f t="shared" si="0"/>
        <v>0</v>
      </c>
      <c r="S43" s="4"/>
    </row>
    <row r="44" spans="5:19" x14ac:dyDescent="0.35">
      <c r="E44" s="23" t="s">
        <v>397</v>
      </c>
      <c r="F44" s="62" t="s">
        <v>423</v>
      </c>
      <c r="G44" s="19" t="s">
        <v>227</v>
      </c>
      <c r="H44" s="14" t="s">
        <v>528</v>
      </c>
      <c r="I44" s="64">
        <v>9</v>
      </c>
      <c r="J44" s="64">
        <v>0</v>
      </c>
      <c r="K44" s="64">
        <v>-4</v>
      </c>
      <c r="L44" s="65">
        <f>SUM(Tabla1[[#This Row],[INICIO]:[SALIDA]])</f>
        <v>5</v>
      </c>
      <c r="M44" s="25">
        <v>533.89</v>
      </c>
      <c r="N44" s="51">
        <f t="shared" si="0"/>
        <v>2669.45</v>
      </c>
      <c r="S44" s="4"/>
    </row>
    <row r="45" spans="5:19" x14ac:dyDescent="0.35">
      <c r="E45" s="24" t="s">
        <v>233</v>
      </c>
      <c r="F45" s="63" t="s">
        <v>468</v>
      </c>
      <c r="G45" s="19" t="s">
        <v>227</v>
      </c>
      <c r="H45" s="14" t="s">
        <v>528</v>
      </c>
      <c r="I45" s="64">
        <v>0</v>
      </c>
      <c r="J45" s="64">
        <v>3</v>
      </c>
      <c r="K45" s="64">
        <v>-3</v>
      </c>
      <c r="L45" s="65">
        <f>SUM(Tabla1[[#This Row],[INICIO]:[SALIDA]])</f>
        <v>0</v>
      </c>
      <c r="M45" s="30">
        <v>82.42</v>
      </c>
      <c r="N45" s="51">
        <f t="shared" si="0"/>
        <v>0</v>
      </c>
      <c r="S45" s="4"/>
    </row>
    <row r="46" spans="5:19" x14ac:dyDescent="0.35">
      <c r="E46" s="24" t="s">
        <v>233</v>
      </c>
      <c r="F46" s="63" t="s">
        <v>467</v>
      </c>
      <c r="G46" s="19" t="s">
        <v>227</v>
      </c>
      <c r="H46" s="14" t="s">
        <v>528</v>
      </c>
      <c r="I46" s="64">
        <v>0</v>
      </c>
      <c r="J46" s="64">
        <v>5</v>
      </c>
      <c r="K46" s="64">
        <v>-5</v>
      </c>
      <c r="L46" s="65">
        <f>SUM(Tabla1[[#This Row],[INICIO]:[SALIDA]])</f>
        <v>0</v>
      </c>
      <c r="M46" s="30">
        <v>80.510000000000005</v>
      </c>
      <c r="N46" s="51">
        <f t="shared" si="0"/>
        <v>0</v>
      </c>
      <c r="S46" s="4"/>
    </row>
    <row r="47" spans="5:19" x14ac:dyDescent="0.35">
      <c r="E47" s="24" t="s">
        <v>233</v>
      </c>
      <c r="F47" s="62" t="s">
        <v>469</v>
      </c>
      <c r="G47" s="19" t="s">
        <v>227</v>
      </c>
      <c r="H47" s="14" t="s">
        <v>529</v>
      </c>
      <c r="I47" s="64">
        <v>50</v>
      </c>
      <c r="J47" s="64">
        <v>30</v>
      </c>
      <c r="K47" s="64">
        <v>-55</v>
      </c>
      <c r="L47" s="65">
        <f>SUM(Tabla1[[#This Row],[INICIO]:[SALIDA]])</f>
        <v>25</v>
      </c>
      <c r="M47" s="31">
        <v>139.83000000000001</v>
      </c>
      <c r="N47" s="52">
        <f t="shared" si="0"/>
        <v>3495.7500000000005</v>
      </c>
      <c r="S47" s="4"/>
    </row>
    <row r="48" spans="5:19" x14ac:dyDescent="0.35">
      <c r="E48" s="24" t="s">
        <v>291</v>
      </c>
      <c r="F48" s="62" t="s">
        <v>361</v>
      </c>
      <c r="G48" s="19" t="s">
        <v>227</v>
      </c>
      <c r="H48" s="14" t="s">
        <v>529</v>
      </c>
      <c r="I48" s="64">
        <v>20</v>
      </c>
      <c r="J48" s="64">
        <v>0</v>
      </c>
      <c r="K48" s="64">
        <v>0</v>
      </c>
      <c r="L48" s="65">
        <f>SUM(Tabla1[[#This Row],[INICIO]:[SALIDA]])</f>
        <v>20</v>
      </c>
      <c r="M48" s="25">
        <v>879.48</v>
      </c>
      <c r="N48" s="51">
        <f t="shared" si="0"/>
        <v>17589.599999999999</v>
      </c>
      <c r="S48" s="4"/>
    </row>
    <row r="49" spans="5:19" x14ac:dyDescent="0.35">
      <c r="E49" s="24" t="s">
        <v>291</v>
      </c>
      <c r="F49" s="62" t="s">
        <v>360</v>
      </c>
      <c r="G49" s="19" t="s">
        <v>227</v>
      </c>
      <c r="H49" s="14" t="s">
        <v>529</v>
      </c>
      <c r="I49" s="64">
        <v>17</v>
      </c>
      <c r="J49" s="64">
        <v>0</v>
      </c>
      <c r="K49" s="64">
        <v>0</v>
      </c>
      <c r="L49" s="65">
        <f>SUM(Tabla1[[#This Row],[INICIO]:[SALIDA]])</f>
        <v>17</v>
      </c>
      <c r="M49" s="25">
        <v>1070.46</v>
      </c>
      <c r="N49" s="51">
        <f t="shared" si="0"/>
        <v>18197.82</v>
      </c>
      <c r="S49" s="4"/>
    </row>
    <row r="50" spans="5:19" x14ac:dyDescent="0.35">
      <c r="E50" s="24" t="s">
        <v>291</v>
      </c>
      <c r="F50" s="62" t="s">
        <v>358</v>
      </c>
      <c r="G50" s="19" t="s">
        <v>227</v>
      </c>
      <c r="H50" s="14" t="s">
        <v>529</v>
      </c>
      <c r="I50" s="64">
        <v>7</v>
      </c>
      <c r="J50" s="64">
        <v>0</v>
      </c>
      <c r="K50" s="64">
        <v>0</v>
      </c>
      <c r="L50" s="65">
        <f>SUM(Tabla1[[#This Row],[INICIO]:[SALIDA]])</f>
        <v>7</v>
      </c>
      <c r="M50" s="25">
        <v>750</v>
      </c>
      <c r="N50" s="51">
        <f t="shared" si="0"/>
        <v>5250</v>
      </c>
      <c r="S50" s="4"/>
    </row>
    <row r="51" spans="5:19" x14ac:dyDescent="0.35">
      <c r="E51" s="24" t="s">
        <v>291</v>
      </c>
      <c r="F51" s="62" t="s">
        <v>359</v>
      </c>
      <c r="G51" s="19" t="s">
        <v>227</v>
      </c>
      <c r="H51" s="14" t="s">
        <v>529</v>
      </c>
      <c r="I51" s="64">
        <v>11</v>
      </c>
      <c r="J51" s="64">
        <v>0</v>
      </c>
      <c r="K51" s="64">
        <v>-2</v>
      </c>
      <c r="L51" s="65">
        <f>SUM(Tabla1[[#This Row],[INICIO]:[SALIDA]])</f>
        <v>9</v>
      </c>
      <c r="M51" s="25">
        <v>900</v>
      </c>
      <c r="N51" s="51">
        <f t="shared" si="0"/>
        <v>8100</v>
      </c>
      <c r="S51" s="4"/>
    </row>
    <row r="52" spans="5:19" x14ac:dyDescent="0.35">
      <c r="E52" s="24" t="s">
        <v>291</v>
      </c>
      <c r="F52" s="62" t="s">
        <v>352</v>
      </c>
      <c r="G52" s="19" t="s">
        <v>227</v>
      </c>
      <c r="H52" s="14" t="s">
        <v>529</v>
      </c>
      <c r="I52" s="64">
        <v>36</v>
      </c>
      <c r="J52" s="64"/>
      <c r="K52" s="64">
        <v>-6</v>
      </c>
      <c r="L52" s="65">
        <f>SUM(Tabla1[[#This Row],[INICIO]:[SALIDA]])</f>
        <v>30</v>
      </c>
      <c r="M52" s="25">
        <v>1300</v>
      </c>
      <c r="N52" s="51">
        <f t="shared" ref="N52:N85" si="2">+L52*M52</f>
        <v>39000</v>
      </c>
      <c r="S52" s="4"/>
    </row>
    <row r="53" spans="5:19" x14ac:dyDescent="0.35">
      <c r="E53" s="24" t="s">
        <v>291</v>
      </c>
      <c r="F53" s="62" t="s">
        <v>355</v>
      </c>
      <c r="G53" s="19" t="s">
        <v>227</v>
      </c>
      <c r="H53" s="14" t="s">
        <v>529</v>
      </c>
      <c r="I53" s="64">
        <v>24</v>
      </c>
      <c r="J53" s="64"/>
      <c r="K53" s="64">
        <v>-18</v>
      </c>
      <c r="L53" s="65">
        <f>SUM(Tabla1[[#This Row],[INICIO]:[SALIDA]])</f>
        <v>6</v>
      </c>
      <c r="M53" s="25">
        <v>1400</v>
      </c>
      <c r="N53" s="51">
        <f t="shared" si="2"/>
        <v>8400</v>
      </c>
      <c r="S53" s="4"/>
    </row>
    <row r="54" spans="5:19" x14ac:dyDescent="0.35">
      <c r="E54" s="24" t="s">
        <v>291</v>
      </c>
      <c r="F54" s="62" t="s">
        <v>351</v>
      </c>
      <c r="G54" s="19" t="s">
        <v>227</v>
      </c>
      <c r="H54" s="14" t="s">
        <v>529</v>
      </c>
      <c r="I54" s="64">
        <v>41</v>
      </c>
      <c r="J54" s="64"/>
      <c r="K54" s="64">
        <v>-7</v>
      </c>
      <c r="L54" s="65">
        <f>SUM(Tabla1[[#This Row],[INICIO]:[SALIDA]])</f>
        <v>34</v>
      </c>
      <c r="M54" s="25">
        <v>1250</v>
      </c>
      <c r="N54" s="51">
        <f t="shared" si="2"/>
        <v>42500</v>
      </c>
      <c r="S54" s="4"/>
    </row>
    <row r="55" spans="5:19" x14ac:dyDescent="0.35">
      <c r="E55" s="24" t="s">
        <v>291</v>
      </c>
      <c r="F55" s="62" t="s">
        <v>350</v>
      </c>
      <c r="G55" s="19" t="s">
        <v>227</v>
      </c>
      <c r="H55" s="14" t="s">
        <v>520</v>
      </c>
      <c r="I55" s="64">
        <v>23</v>
      </c>
      <c r="J55" s="64"/>
      <c r="K55" s="64">
        <v>-7</v>
      </c>
      <c r="L55" s="65">
        <f>SUM(Tabla1[[#This Row],[INICIO]:[SALIDA]])</f>
        <v>16</v>
      </c>
      <c r="M55" s="25">
        <v>1200</v>
      </c>
      <c r="N55" s="51">
        <f t="shared" si="2"/>
        <v>19200</v>
      </c>
      <c r="S55" s="4"/>
    </row>
    <row r="56" spans="5:19" ht="24.6" customHeight="1" x14ac:dyDescent="0.35">
      <c r="E56" s="24" t="s">
        <v>291</v>
      </c>
      <c r="F56" s="62" t="s">
        <v>353</v>
      </c>
      <c r="G56" s="19" t="s">
        <v>227</v>
      </c>
      <c r="H56" s="15" t="s">
        <v>517</v>
      </c>
      <c r="I56" s="64">
        <v>21</v>
      </c>
      <c r="J56" s="64"/>
      <c r="K56" s="64">
        <v>-6</v>
      </c>
      <c r="L56" s="65">
        <f>SUM(Tabla1[[#This Row],[INICIO]:[SALIDA]])</f>
        <v>15</v>
      </c>
      <c r="M56" s="25">
        <v>1400</v>
      </c>
      <c r="N56" s="51">
        <f t="shared" si="2"/>
        <v>21000</v>
      </c>
      <c r="S56" s="4"/>
    </row>
    <row r="57" spans="5:19" ht="22.2" customHeight="1" x14ac:dyDescent="0.35">
      <c r="E57" s="24" t="s">
        <v>291</v>
      </c>
      <c r="F57" s="62" t="s">
        <v>354</v>
      </c>
      <c r="G57" s="19" t="s">
        <v>227</v>
      </c>
      <c r="H57" s="15" t="s">
        <v>517</v>
      </c>
      <c r="I57" s="64">
        <v>25</v>
      </c>
      <c r="J57" s="64"/>
      <c r="K57" s="64">
        <v>-10</v>
      </c>
      <c r="L57" s="65">
        <f>SUM(Tabla1[[#This Row],[INICIO]:[SALIDA]])</f>
        <v>15</v>
      </c>
      <c r="M57" s="25">
        <v>1050</v>
      </c>
      <c r="N57" s="51">
        <f t="shared" si="2"/>
        <v>15750</v>
      </c>
      <c r="S57" s="4"/>
    </row>
    <row r="58" spans="5:19" x14ac:dyDescent="0.35">
      <c r="E58" s="24" t="s">
        <v>291</v>
      </c>
      <c r="F58" s="62" t="s">
        <v>356</v>
      </c>
      <c r="G58" s="19" t="s">
        <v>227</v>
      </c>
      <c r="H58" s="16">
        <v>41030</v>
      </c>
      <c r="I58" s="64">
        <v>14</v>
      </c>
      <c r="J58" s="64"/>
      <c r="K58" s="64">
        <v>-14</v>
      </c>
      <c r="L58" s="65">
        <f>SUM(Tabla1[[#This Row],[INICIO]:[SALIDA]])</f>
        <v>0</v>
      </c>
      <c r="M58" s="32">
        <v>780</v>
      </c>
      <c r="N58" s="51">
        <f t="shared" si="2"/>
        <v>0</v>
      </c>
      <c r="S58" s="4"/>
    </row>
    <row r="59" spans="5:19" x14ac:dyDescent="0.35">
      <c r="E59" s="24" t="s">
        <v>291</v>
      </c>
      <c r="F59" s="62" t="s">
        <v>357</v>
      </c>
      <c r="G59" s="19" t="s">
        <v>227</v>
      </c>
      <c r="H59" s="14" t="s">
        <v>530</v>
      </c>
      <c r="I59" s="64">
        <v>2</v>
      </c>
      <c r="J59" s="64">
        <v>20</v>
      </c>
      <c r="K59" s="64">
        <v>-20</v>
      </c>
      <c r="L59" s="65">
        <f>SUM(Tabla1[[#This Row],[INICIO]:[SALIDA]])</f>
        <v>2</v>
      </c>
      <c r="M59" s="32">
        <v>780</v>
      </c>
      <c r="N59" s="51">
        <f t="shared" si="2"/>
        <v>1560</v>
      </c>
      <c r="S59" s="4"/>
    </row>
    <row r="60" spans="5:19" x14ac:dyDescent="0.35">
      <c r="E60" s="24" t="s">
        <v>233</v>
      </c>
      <c r="F60" s="62" t="s">
        <v>347</v>
      </c>
      <c r="G60" s="19" t="s">
        <v>227</v>
      </c>
      <c r="H60" s="14" t="s">
        <v>520</v>
      </c>
      <c r="I60" s="64">
        <v>90</v>
      </c>
      <c r="J60" s="64">
        <v>0</v>
      </c>
      <c r="K60" s="64">
        <v>-41</v>
      </c>
      <c r="L60" s="65">
        <f>SUM(Tabla1[[#This Row],[INICIO]:[SALIDA]])</f>
        <v>49</v>
      </c>
      <c r="M60" s="25">
        <v>11</v>
      </c>
      <c r="N60" s="52">
        <f t="shared" si="2"/>
        <v>539</v>
      </c>
      <c r="S60" s="4"/>
    </row>
    <row r="61" spans="5:19" x14ac:dyDescent="0.35">
      <c r="E61" s="26" t="s">
        <v>233</v>
      </c>
      <c r="F61" s="18" t="s">
        <v>275</v>
      </c>
      <c r="G61" s="19" t="s">
        <v>227</v>
      </c>
      <c r="H61" s="14" t="s">
        <v>531</v>
      </c>
      <c r="I61" s="64">
        <v>10</v>
      </c>
      <c r="J61" s="64">
        <v>0</v>
      </c>
      <c r="K61" s="64">
        <v>-2</v>
      </c>
      <c r="L61" s="65">
        <f>SUM(Tabla1[[#This Row],[INICIO]:[SALIDA]])</f>
        <v>8</v>
      </c>
      <c r="M61" s="20">
        <v>65</v>
      </c>
      <c r="N61" s="51">
        <f t="shared" si="2"/>
        <v>520</v>
      </c>
      <c r="S61" s="4"/>
    </row>
    <row r="62" spans="5:19" x14ac:dyDescent="0.35">
      <c r="E62" s="26" t="s">
        <v>233</v>
      </c>
      <c r="F62" s="18" t="s">
        <v>274</v>
      </c>
      <c r="G62" s="19" t="s">
        <v>227</v>
      </c>
      <c r="H62" s="14" t="s">
        <v>520</v>
      </c>
      <c r="I62" s="64">
        <v>17</v>
      </c>
      <c r="J62" s="64">
        <v>0</v>
      </c>
      <c r="K62" s="64">
        <v>-15</v>
      </c>
      <c r="L62" s="65">
        <f>SUM(Tabla1[[#This Row],[INICIO]:[SALIDA]])</f>
        <v>2</v>
      </c>
      <c r="M62" s="20">
        <v>165</v>
      </c>
      <c r="N62" s="51">
        <f t="shared" si="2"/>
        <v>330</v>
      </c>
      <c r="S62" s="4"/>
    </row>
    <row r="63" spans="5:19" x14ac:dyDescent="0.35">
      <c r="E63" s="24" t="s">
        <v>291</v>
      </c>
      <c r="F63" s="18" t="s">
        <v>305</v>
      </c>
      <c r="G63" s="19" t="s">
        <v>227</v>
      </c>
      <c r="H63" s="14" t="s">
        <v>520</v>
      </c>
      <c r="I63" s="64">
        <v>19</v>
      </c>
      <c r="J63" s="64">
        <v>0</v>
      </c>
      <c r="K63" s="64">
        <v>-1</v>
      </c>
      <c r="L63" s="65">
        <f>SUM(Tabla1[[#This Row],[INICIO]:[SALIDA]])</f>
        <v>18</v>
      </c>
      <c r="M63" s="20">
        <v>65</v>
      </c>
      <c r="N63" s="51">
        <f t="shared" si="2"/>
        <v>1170</v>
      </c>
      <c r="S63" s="4"/>
    </row>
    <row r="64" spans="5:19" x14ac:dyDescent="0.35">
      <c r="E64" s="23" t="s">
        <v>224</v>
      </c>
      <c r="F64" s="18" t="s">
        <v>236</v>
      </c>
      <c r="G64" s="19" t="s">
        <v>474</v>
      </c>
      <c r="H64" s="14" t="s">
        <v>520</v>
      </c>
      <c r="I64" s="64">
        <v>4</v>
      </c>
      <c r="J64" s="64">
        <v>0</v>
      </c>
      <c r="K64" s="64">
        <v>-2</v>
      </c>
      <c r="L64" s="65">
        <f>SUM(Tabla1[[#This Row],[INICIO]:[SALIDA]])</f>
        <v>2</v>
      </c>
      <c r="M64" s="20">
        <v>90</v>
      </c>
      <c r="N64" s="51">
        <f t="shared" si="2"/>
        <v>180</v>
      </c>
      <c r="S64" s="4"/>
    </row>
    <row r="65" spans="5:19" x14ac:dyDescent="0.35">
      <c r="E65" s="26" t="s">
        <v>233</v>
      </c>
      <c r="F65" s="18" t="s">
        <v>311</v>
      </c>
      <c r="G65" s="19" t="s">
        <v>473</v>
      </c>
      <c r="H65" s="14" t="s">
        <v>526</v>
      </c>
      <c r="I65" s="64">
        <v>7</v>
      </c>
      <c r="J65" s="64">
        <v>0</v>
      </c>
      <c r="K65" s="64">
        <v>-3</v>
      </c>
      <c r="L65" s="65">
        <f>SUM(Tabla1[[#This Row],[INICIO]:[SALIDA]])</f>
        <v>4</v>
      </c>
      <c r="M65" s="25">
        <v>40</v>
      </c>
      <c r="N65" s="51">
        <f t="shared" si="2"/>
        <v>160</v>
      </c>
      <c r="S65" s="4"/>
    </row>
    <row r="66" spans="5:19" x14ac:dyDescent="0.35">
      <c r="E66" s="24" t="s">
        <v>233</v>
      </c>
      <c r="F66" s="18" t="s">
        <v>337</v>
      </c>
      <c r="G66" s="19" t="s">
        <v>227</v>
      </c>
      <c r="H66" s="14" t="s">
        <v>520</v>
      </c>
      <c r="I66" s="64">
        <v>5</v>
      </c>
      <c r="J66" s="64">
        <v>0</v>
      </c>
      <c r="K66" s="64">
        <v>-2</v>
      </c>
      <c r="L66" s="65">
        <f>SUM(Tabla1[[#This Row],[INICIO]:[SALIDA]])</f>
        <v>3</v>
      </c>
      <c r="M66" s="25">
        <v>140</v>
      </c>
      <c r="N66" s="51">
        <f t="shared" si="2"/>
        <v>420</v>
      </c>
      <c r="S66" s="4"/>
    </row>
    <row r="67" spans="5:19" x14ac:dyDescent="0.35">
      <c r="E67" s="24" t="s">
        <v>228</v>
      </c>
      <c r="F67" s="18" t="s">
        <v>335</v>
      </c>
      <c r="G67" s="19" t="s">
        <v>227</v>
      </c>
      <c r="H67" s="14" t="s">
        <v>520</v>
      </c>
      <c r="I67" s="64">
        <v>4</v>
      </c>
      <c r="J67" s="64">
        <v>0</v>
      </c>
      <c r="K67" s="64">
        <v>-1</v>
      </c>
      <c r="L67" s="65">
        <f>SUM(Tabla1[[#This Row],[INICIO]:[SALIDA]])</f>
        <v>3</v>
      </c>
      <c r="M67" s="25">
        <v>37.96</v>
      </c>
      <c r="N67" s="51">
        <f t="shared" si="2"/>
        <v>113.88</v>
      </c>
      <c r="S67" s="4"/>
    </row>
    <row r="68" spans="5:19" x14ac:dyDescent="0.35">
      <c r="E68" s="24" t="s">
        <v>233</v>
      </c>
      <c r="F68" s="18" t="s">
        <v>336</v>
      </c>
      <c r="G68" s="19" t="s">
        <v>227</v>
      </c>
      <c r="H68" s="14" t="s">
        <v>520</v>
      </c>
      <c r="I68" s="64">
        <v>30</v>
      </c>
      <c r="J68" s="64">
        <v>30</v>
      </c>
      <c r="K68" s="64">
        <v>-16</v>
      </c>
      <c r="L68" s="65">
        <f>SUM(Tabla1[[#This Row],[INICIO]:[SALIDA]])</f>
        <v>44</v>
      </c>
      <c r="M68" s="25">
        <v>94.9</v>
      </c>
      <c r="N68" s="51">
        <f t="shared" si="2"/>
        <v>4175.6000000000004</v>
      </c>
      <c r="S68" s="4"/>
    </row>
    <row r="69" spans="5:19" x14ac:dyDescent="0.35">
      <c r="E69" s="24" t="s">
        <v>233</v>
      </c>
      <c r="F69" s="18" t="s">
        <v>334</v>
      </c>
      <c r="G69" s="19" t="s">
        <v>227</v>
      </c>
      <c r="H69" s="14" t="s">
        <v>520</v>
      </c>
      <c r="I69" s="64">
        <v>23</v>
      </c>
      <c r="J69" s="64">
        <v>80</v>
      </c>
      <c r="K69" s="64">
        <v>-47</v>
      </c>
      <c r="L69" s="65">
        <f>SUM(Tabla1[[#This Row],[INICIO]:[SALIDA]])</f>
        <v>56</v>
      </c>
      <c r="M69" s="25">
        <v>51</v>
      </c>
      <c r="N69" s="51">
        <f t="shared" si="2"/>
        <v>2856</v>
      </c>
      <c r="S69" s="4"/>
    </row>
    <row r="70" spans="5:19" x14ac:dyDescent="0.35">
      <c r="E70" s="49" t="s">
        <v>233</v>
      </c>
      <c r="F70" s="53" t="s">
        <v>421</v>
      </c>
      <c r="G70" s="19" t="s">
        <v>227</v>
      </c>
      <c r="H70" s="17" t="s">
        <v>527</v>
      </c>
      <c r="I70" s="64">
        <v>10</v>
      </c>
      <c r="J70" s="64">
        <v>0</v>
      </c>
      <c r="K70" s="64">
        <v>-1</v>
      </c>
      <c r="L70" s="65">
        <f>SUM(Tabla1[[#This Row],[INICIO]:[SALIDA]])</f>
        <v>9</v>
      </c>
      <c r="M70" s="25">
        <v>288</v>
      </c>
      <c r="N70" s="51">
        <f t="shared" si="2"/>
        <v>2592</v>
      </c>
      <c r="S70" s="4"/>
    </row>
    <row r="71" spans="5:19" x14ac:dyDescent="0.35">
      <c r="E71" s="24" t="s">
        <v>291</v>
      </c>
      <c r="F71" s="18" t="s">
        <v>331</v>
      </c>
      <c r="G71" s="19" t="s">
        <v>479</v>
      </c>
      <c r="H71" s="17" t="s">
        <v>527</v>
      </c>
      <c r="I71" s="64">
        <v>46</v>
      </c>
      <c r="J71" s="64">
        <v>60</v>
      </c>
      <c r="K71" s="64">
        <v>-46</v>
      </c>
      <c r="L71" s="65">
        <f>SUM(Tabla1[[#This Row],[INICIO]:[SALIDA]])</f>
        <v>60</v>
      </c>
      <c r="M71" s="25">
        <v>28.75</v>
      </c>
      <c r="N71" s="51">
        <f t="shared" si="2"/>
        <v>1725</v>
      </c>
      <c r="S71" s="4"/>
    </row>
    <row r="72" spans="5:19" x14ac:dyDescent="0.35">
      <c r="E72" s="24" t="s">
        <v>291</v>
      </c>
      <c r="F72" s="18" t="s">
        <v>330</v>
      </c>
      <c r="G72" s="19" t="s">
        <v>479</v>
      </c>
      <c r="H72" s="16">
        <v>44197</v>
      </c>
      <c r="I72" s="64">
        <v>16</v>
      </c>
      <c r="J72" s="64">
        <v>100</v>
      </c>
      <c r="K72" s="64">
        <v>-65</v>
      </c>
      <c r="L72" s="65">
        <f>SUM(Tabla1[[#This Row],[INICIO]:[SALIDA]])</f>
        <v>51</v>
      </c>
      <c r="M72" s="25">
        <v>116.7</v>
      </c>
      <c r="N72" s="51">
        <f t="shared" si="2"/>
        <v>5951.7</v>
      </c>
      <c r="S72" s="4"/>
    </row>
    <row r="73" spans="5:19" ht="20.399999999999999" customHeight="1" x14ac:dyDescent="0.35">
      <c r="E73" s="24" t="s">
        <v>291</v>
      </c>
      <c r="F73" s="18" t="s">
        <v>333</v>
      </c>
      <c r="G73" s="19" t="s">
        <v>479</v>
      </c>
      <c r="H73" s="14" t="s">
        <v>532</v>
      </c>
      <c r="I73" s="64">
        <v>94</v>
      </c>
      <c r="J73" s="64">
        <v>100</v>
      </c>
      <c r="K73" s="64">
        <v>-57</v>
      </c>
      <c r="L73" s="65">
        <f>SUM(Tabla1[[#This Row],[INICIO]:[SALIDA]])</f>
        <v>137</v>
      </c>
      <c r="M73" s="25">
        <v>18.64</v>
      </c>
      <c r="N73" s="51">
        <f t="shared" si="2"/>
        <v>2553.6800000000003</v>
      </c>
      <c r="S73" s="4"/>
    </row>
    <row r="74" spans="5:19" ht="21.6" customHeight="1" x14ac:dyDescent="0.35">
      <c r="E74" s="24" t="s">
        <v>291</v>
      </c>
      <c r="F74" s="18" t="s">
        <v>332</v>
      </c>
      <c r="G74" s="19" t="s">
        <v>479</v>
      </c>
      <c r="H74" s="14" t="s">
        <v>532</v>
      </c>
      <c r="I74" s="64">
        <v>46</v>
      </c>
      <c r="J74" s="64">
        <v>50</v>
      </c>
      <c r="K74" s="64">
        <v>-32</v>
      </c>
      <c r="L74" s="65">
        <f>SUM(Tabla1[[#This Row],[INICIO]:[SALIDA]])</f>
        <v>64</v>
      </c>
      <c r="M74" s="25">
        <v>20.79</v>
      </c>
      <c r="N74" s="51">
        <f t="shared" si="2"/>
        <v>1330.56</v>
      </c>
      <c r="S74" s="4"/>
    </row>
    <row r="75" spans="5:19" x14ac:dyDescent="0.35">
      <c r="E75" s="24" t="s">
        <v>291</v>
      </c>
      <c r="F75" s="18" t="s">
        <v>553</v>
      </c>
      <c r="G75" s="19" t="s">
        <v>479</v>
      </c>
      <c r="H75" s="14" t="s">
        <v>532</v>
      </c>
      <c r="I75" s="64">
        <v>114</v>
      </c>
      <c r="J75" s="64">
        <v>80</v>
      </c>
      <c r="K75" s="64">
        <v>-38</v>
      </c>
      <c r="L75" s="65">
        <f>SUM(Tabla1[[#This Row],[INICIO]:[SALIDA]])</f>
        <v>156</v>
      </c>
      <c r="M75" s="25">
        <v>9</v>
      </c>
      <c r="N75" s="51">
        <f t="shared" si="2"/>
        <v>1404</v>
      </c>
      <c r="S75" s="4"/>
    </row>
    <row r="76" spans="5:19" ht="24" customHeight="1" x14ac:dyDescent="0.35">
      <c r="E76" s="24" t="s">
        <v>291</v>
      </c>
      <c r="F76" s="18" t="s">
        <v>328</v>
      </c>
      <c r="G76" s="19" t="s">
        <v>479</v>
      </c>
      <c r="H76" s="14" t="s">
        <v>532</v>
      </c>
      <c r="I76" s="64">
        <v>98</v>
      </c>
      <c r="J76" s="64">
        <v>80</v>
      </c>
      <c r="K76" s="64">
        <v>-39</v>
      </c>
      <c r="L76" s="65">
        <f>SUM(Tabla1[[#This Row],[INICIO]:[SALIDA]])</f>
        <v>139</v>
      </c>
      <c r="M76" s="25">
        <v>24</v>
      </c>
      <c r="N76" s="51">
        <f t="shared" si="2"/>
        <v>3336</v>
      </c>
      <c r="S76" s="4"/>
    </row>
    <row r="77" spans="5:19" x14ac:dyDescent="0.35">
      <c r="E77" s="24" t="s">
        <v>320</v>
      </c>
      <c r="F77" s="21" t="s">
        <v>583</v>
      </c>
      <c r="G77" s="19" t="s">
        <v>556</v>
      </c>
      <c r="H77" s="21" t="s">
        <v>579</v>
      </c>
      <c r="I77" s="64"/>
      <c r="J77" s="64">
        <v>1</v>
      </c>
      <c r="K77" s="64">
        <v>-1</v>
      </c>
      <c r="L77" s="65">
        <f>SUM(Tabla1[[#This Row],[INICIO]:[SALIDA]])</f>
        <v>0</v>
      </c>
      <c r="M77" s="22">
        <v>5323.99</v>
      </c>
      <c r="N77" s="51">
        <f>+L77*M77</f>
        <v>0</v>
      </c>
      <c r="S77" s="4"/>
    </row>
    <row r="78" spans="5:19" ht="27.6" x14ac:dyDescent="0.35">
      <c r="E78" s="24" t="s">
        <v>320</v>
      </c>
      <c r="F78" s="69" t="s">
        <v>555</v>
      </c>
      <c r="G78" s="70" t="s">
        <v>556</v>
      </c>
      <c r="H78" s="69" t="s">
        <v>557</v>
      </c>
      <c r="I78" s="64"/>
      <c r="J78" s="64">
        <v>1</v>
      </c>
      <c r="K78" s="64">
        <v>-1</v>
      </c>
      <c r="L78" s="65">
        <f>SUM(Tabla1[[#This Row],[INICIO]:[SALIDA]])</f>
        <v>0</v>
      </c>
      <c r="M78" s="73">
        <v>19900</v>
      </c>
      <c r="N78" s="51">
        <f>+L78*M78</f>
        <v>0</v>
      </c>
      <c r="S78" s="4"/>
    </row>
    <row r="79" spans="5:19" x14ac:dyDescent="0.35">
      <c r="E79" s="23" t="s">
        <v>224</v>
      </c>
      <c r="F79" s="18" t="s">
        <v>237</v>
      </c>
      <c r="G79" s="19" t="s">
        <v>474</v>
      </c>
      <c r="H79" s="14" t="s">
        <v>580</v>
      </c>
      <c r="I79" s="64">
        <v>126</v>
      </c>
      <c r="J79" s="64">
        <v>170</v>
      </c>
      <c r="K79" s="64">
        <v>-126</v>
      </c>
      <c r="L79" s="65">
        <f>SUM(Tabla1[[#This Row],[INICIO]:[SALIDA]])</f>
        <v>170</v>
      </c>
      <c r="M79" s="20">
        <v>51.9</v>
      </c>
      <c r="N79" s="51">
        <f t="shared" si="2"/>
        <v>8823</v>
      </c>
      <c r="S79" s="4"/>
    </row>
    <row r="80" spans="5:19" x14ac:dyDescent="0.35">
      <c r="E80" s="26" t="s">
        <v>233</v>
      </c>
      <c r="F80" s="18" t="s">
        <v>454</v>
      </c>
      <c r="G80" s="19" t="s">
        <v>227</v>
      </c>
      <c r="H80" s="14" t="s">
        <v>532</v>
      </c>
      <c r="I80" s="64">
        <v>5</v>
      </c>
      <c r="J80" s="64">
        <v>0</v>
      </c>
      <c r="K80" s="64">
        <v>0</v>
      </c>
      <c r="L80" s="65">
        <f>SUM(Tabla1[[#This Row],[INICIO]:[SALIDA]])</f>
        <v>5</v>
      </c>
      <c r="M80" s="25">
        <v>50</v>
      </c>
      <c r="N80" s="51">
        <f t="shared" si="2"/>
        <v>250</v>
      </c>
      <c r="S80" s="4"/>
    </row>
    <row r="81" spans="5:19" x14ac:dyDescent="0.35">
      <c r="E81" s="26" t="s">
        <v>233</v>
      </c>
      <c r="F81" s="18" t="s">
        <v>453</v>
      </c>
      <c r="G81" s="19" t="s">
        <v>227</v>
      </c>
      <c r="H81" s="14" t="s">
        <v>532</v>
      </c>
      <c r="I81" s="64">
        <v>7</v>
      </c>
      <c r="J81" s="64">
        <v>0</v>
      </c>
      <c r="K81" s="64">
        <v>0</v>
      </c>
      <c r="L81" s="65">
        <f>SUM(Tabla1[[#This Row],[INICIO]:[SALIDA]])</f>
        <v>7</v>
      </c>
      <c r="M81" s="25">
        <v>85</v>
      </c>
      <c r="N81" s="51">
        <f t="shared" si="2"/>
        <v>595</v>
      </c>
      <c r="S81" s="4"/>
    </row>
    <row r="82" spans="5:19" x14ac:dyDescent="0.35">
      <c r="E82" s="26" t="s">
        <v>233</v>
      </c>
      <c r="F82" s="18" t="s">
        <v>456</v>
      </c>
      <c r="G82" s="19" t="s">
        <v>227</v>
      </c>
      <c r="H82" s="14" t="s">
        <v>532</v>
      </c>
      <c r="I82" s="64">
        <v>9</v>
      </c>
      <c r="J82" s="64">
        <v>0</v>
      </c>
      <c r="K82" s="64">
        <v>0</v>
      </c>
      <c r="L82" s="65">
        <f>SUM(Tabla1[[#This Row],[INICIO]:[SALIDA]])</f>
        <v>9</v>
      </c>
      <c r="M82" s="25">
        <v>20</v>
      </c>
      <c r="N82" s="51">
        <f t="shared" si="2"/>
        <v>180</v>
      </c>
      <c r="S82" s="4"/>
    </row>
    <row r="83" spans="5:19" x14ac:dyDescent="0.35">
      <c r="E83" s="26" t="s">
        <v>233</v>
      </c>
      <c r="F83" s="18" t="s">
        <v>451</v>
      </c>
      <c r="G83" s="19" t="s">
        <v>227</v>
      </c>
      <c r="H83" s="16">
        <v>41030</v>
      </c>
      <c r="I83" s="64">
        <v>6</v>
      </c>
      <c r="J83" s="64">
        <v>0</v>
      </c>
      <c r="K83" s="64">
        <v>-1</v>
      </c>
      <c r="L83" s="65">
        <f>SUM(Tabla1[[#This Row],[INICIO]:[SALIDA]])</f>
        <v>5</v>
      </c>
      <c r="M83" s="25">
        <v>380</v>
      </c>
      <c r="N83" s="51">
        <f t="shared" si="2"/>
        <v>1900</v>
      </c>
      <c r="S83" s="4"/>
    </row>
    <row r="84" spans="5:19" ht="22.95" customHeight="1" x14ac:dyDescent="0.35">
      <c r="E84" s="26" t="s">
        <v>233</v>
      </c>
      <c r="F84" s="18" t="s">
        <v>455</v>
      </c>
      <c r="G84" s="19" t="s">
        <v>227</v>
      </c>
      <c r="H84" s="16">
        <v>41030</v>
      </c>
      <c r="I84" s="64">
        <v>8</v>
      </c>
      <c r="J84" s="64">
        <v>0</v>
      </c>
      <c r="K84" s="64">
        <v>0</v>
      </c>
      <c r="L84" s="65">
        <f>SUM(Tabla1[[#This Row],[INICIO]:[SALIDA]])</f>
        <v>8</v>
      </c>
      <c r="M84" s="25">
        <v>35</v>
      </c>
      <c r="N84" s="51">
        <f t="shared" si="2"/>
        <v>280</v>
      </c>
      <c r="S84" s="4"/>
    </row>
    <row r="85" spans="5:19" ht="22.95" customHeight="1" x14ac:dyDescent="0.35">
      <c r="E85" s="26" t="s">
        <v>233</v>
      </c>
      <c r="F85" s="18" t="s">
        <v>452</v>
      </c>
      <c r="G85" s="19" t="s">
        <v>227</v>
      </c>
      <c r="H85" s="14" t="s">
        <v>532</v>
      </c>
      <c r="I85" s="64">
        <v>11</v>
      </c>
      <c r="J85" s="64">
        <v>0</v>
      </c>
      <c r="K85" s="64">
        <v>0</v>
      </c>
      <c r="L85" s="65">
        <f>SUM(Tabla1[[#This Row],[INICIO]:[SALIDA]])</f>
        <v>11</v>
      </c>
      <c r="M85" s="25">
        <v>315</v>
      </c>
      <c r="N85" s="51">
        <f t="shared" si="2"/>
        <v>3465</v>
      </c>
      <c r="S85" s="4"/>
    </row>
    <row r="86" spans="5:19" x14ac:dyDescent="0.35">
      <c r="E86" s="26" t="s">
        <v>233</v>
      </c>
      <c r="F86" s="18" t="s">
        <v>450</v>
      </c>
      <c r="G86" s="19" t="s">
        <v>227</v>
      </c>
      <c r="H86" s="15" t="s">
        <v>533</v>
      </c>
      <c r="I86" s="64">
        <v>4</v>
      </c>
      <c r="J86" s="64">
        <v>0</v>
      </c>
      <c r="K86" s="64">
        <v>0</v>
      </c>
      <c r="L86" s="65">
        <f>SUM(Tabla1[[#This Row],[INICIO]:[SALIDA]])</f>
        <v>4</v>
      </c>
      <c r="M86" s="25">
        <v>575</v>
      </c>
      <c r="N86" s="51">
        <f t="shared" ref="N86:N118" si="3">+L86*M86</f>
        <v>2300</v>
      </c>
      <c r="S86" s="4"/>
    </row>
    <row r="87" spans="5:19" x14ac:dyDescent="0.35">
      <c r="E87" s="26" t="s">
        <v>233</v>
      </c>
      <c r="F87" s="18" t="s">
        <v>438</v>
      </c>
      <c r="G87" s="19" t="s">
        <v>227</v>
      </c>
      <c r="H87" s="14" t="s">
        <v>534</v>
      </c>
      <c r="I87" s="64">
        <v>12</v>
      </c>
      <c r="J87" s="64">
        <v>0</v>
      </c>
      <c r="K87" s="64">
        <v>0</v>
      </c>
      <c r="L87" s="65">
        <f>SUM(Tabla1[[#This Row],[INICIO]:[SALIDA]])</f>
        <v>12</v>
      </c>
      <c r="M87" s="25">
        <v>255</v>
      </c>
      <c r="N87" s="51">
        <f t="shared" si="3"/>
        <v>3060</v>
      </c>
      <c r="S87" s="4"/>
    </row>
    <row r="88" spans="5:19" x14ac:dyDescent="0.35">
      <c r="E88" s="61" t="s">
        <v>233</v>
      </c>
      <c r="F88" s="18" t="s">
        <v>437</v>
      </c>
      <c r="G88" s="19" t="s">
        <v>227</v>
      </c>
      <c r="H88" s="16">
        <v>44197</v>
      </c>
      <c r="I88" s="64">
        <v>8</v>
      </c>
      <c r="J88" s="64">
        <v>0</v>
      </c>
      <c r="K88" s="64">
        <v>0</v>
      </c>
      <c r="L88" s="65">
        <f>SUM(Tabla1[[#This Row],[INICIO]:[SALIDA]])</f>
        <v>8</v>
      </c>
      <c r="M88" s="25">
        <v>575</v>
      </c>
      <c r="N88" s="51">
        <f t="shared" si="3"/>
        <v>4600</v>
      </c>
      <c r="S88" s="4"/>
    </row>
    <row r="89" spans="5:19" ht="27.6" x14ac:dyDescent="0.35">
      <c r="E89" s="60" t="s">
        <v>233</v>
      </c>
      <c r="F89" s="18" t="s">
        <v>440</v>
      </c>
      <c r="G89" s="19" t="s">
        <v>227</v>
      </c>
      <c r="H89" s="15" t="s">
        <v>517</v>
      </c>
      <c r="I89" s="64">
        <v>6</v>
      </c>
      <c r="J89" s="64">
        <v>0</v>
      </c>
      <c r="K89" s="64">
        <v>0</v>
      </c>
      <c r="L89" s="65">
        <f>SUM(Tabla1[[#This Row],[INICIO]:[SALIDA]])</f>
        <v>6</v>
      </c>
      <c r="M89" s="25">
        <v>105</v>
      </c>
      <c r="N89" s="51">
        <f t="shared" si="3"/>
        <v>630</v>
      </c>
      <c r="S89" s="4"/>
    </row>
    <row r="90" spans="5:19" ht="27.6" x14ac:dyDescent="0.35">
      <c r="E90" s="26" t="s">
        <v>233</v>
      </c>
      <c r="F90" s="18" t="s">
        <v>439</v>
      </c>
      <c r="G90" s="19" t="s">
        <v>227</v>
      </c>
      <c r="H90" s="15" t="s">
        <v>517</v>
      </c>
      <c r="I90" s="64">
        <v>2</v>
      </c>
      <c r="J90" s="64">
        <v>0</v>
      </c>
      <c r="K90" s="64">
        <v>0</v>
      </c>
      <c r="L90" s="65">
        <f>SUM(Tabla1[[#This Row],[INICIO]:[SALIDA]])</f>
        <v>2</v>
      </c>
      <c r="M90" s="25">
        <v>131</v>
      </c>
      <c r="N90" s="51">
        <f t="shared" si="3"/>
        <v>262</v>
      </c>
      <c r="S90" s="4"/>
    </row>
    <row r="91" spans="5:19" x14ac:dyDescent="0.35">
      <c r="E91" s="24" t="s">
        <v>233</v>
      </c>
      <c r="F91" s="18" t="s">
        <v>259</v>
      </c>
      <c r="G91" s="19" t="s">
        <v>227</v>
      </c>
      <c r="H91" s="15" t="s">
        <v>535</v>
      </c>
      <c r="I91" s="64">
        <v>8</v>
      </c>
      <c r="J91" s="64">
        <v>0</v>
      </c>
      <c r="K91" s="64">
        <v>-6</v>
      </c>
      <c r="L91" s="65">
        <f>SUM(Tabla1[[#This Row],[INICIO]:[SALIDA]])</f>
        <v>2</v>
      </c>
      <c r="M91" s="20">
        <v>183.05</v>
      </c>
      <c r="N91" s="51">
        <f t="shared" si="3"/>
        <v>366.1</v>
      </c>
      <c r="S91" s="4"/>
    </row>
    <row r="92" spans="5:19" x14ac:dyDescent="0.35">
      <c r="E92" s="24" t="s">
        <v>233</v>
      </c>
      <c r="F92" s="18" t="s">
        <v>260</v>
      </c>
      <c r="G92" s="19" t="s">
        <v>227</v>
      </c>
      <c r="H92" s="15" t="s">
        <v>536</v>
      </c>
      <c r="I92" s="64">
        <v>10</v>
      </c>
      <c r="J92" s="64"/>
      <c r="K92" s="64">
        <v>-6</v>
      </c>
      <c r="L92" s="65">
        <f>SUM(Tabla1[[#This Row],[INICIO]:[SALIDA]])</f>
        <v>4</v>
      </c>
      <c r="M92" s="33">
        <v>4050</v>
      </c>
      <c r="N92" s="51">
        <f t="shared" si="3"/>
        <v>16200</v>
      </c>
      <c r="S92" s="4"/>
    </row>
    <row r="93" spans="5:19" ht="22.95" customHeight="1" x14ac:dyDescent="0.35">
      <c r="E93" s="24" t="s">
        <v>233</v>
      </c>
      <c r="F93" s="18" t="s">
        <v>261</v>
      </c>
      <c r="G93" s="19" t="s">
        <v>227</v>
      </c>
      <c r="H93" s="17" t="s">
        <v>527</v>
      </c>
      <c r="I93" s="64">
        <v>15</v>
      </c>
      <c r="J93" s="64"/>
      <c r="K93" s="64">
        <v>-2</v>
      </c>
      <c r="L93" s="65">
        <f>SUM(Tabla1[[#This Row],[INICIO]:[SALIDA]])</f>
        <v>13</v>
      </c>
      <c r="M93" s="34">
        <v>112.5</v>
      </c>
      <c r="N93" s="51">
        <f t="shared" si="3"/>
        <v>1462.5</v>
      </c>
      <c r="S93" s="4"/>
    </row>
    <row r="94" spans="5:19" ht="25.2" customHeight="1" x14ac:dyDescent="0.35">
      <c r="E94" s="59" t="s">
        <v>233</v>
      </c>
      <c r="F94" s="18" t="s">
        <v>247</v>
      </c>
      <c r="G94" s="19" t="s">
        <v>473</v>
      </c>
      <c r="H94" s="14" t="s">
        <v>520</v>
      </c>
      <c r="I94" s="64">
        <v>39</v>
      </c>
      <c r="J94" s="64"/>
      <c r="K94" s="64">
        <v>-39</v>
      </c>
      <c r="L94" s="65">
        <f>SUM(Tabla1[[#This Row],[INICIO]:[SALIDA]])</f>
        <v>0</v>
      </c>
      <c r="M94" s="20">
        <v>38.950000000000003</v>
      </c>
      <c r="N94" s="51">
        <f t="shared" si="3"/>
        <v>0</v>
      </c>
      <c r="S94" s="4"/>
    </row>
    <row r="95" spans="5:19" x14ac:dyDescent="0.35">
      <c r="E95" s="48" t="s">
        <v>291</v>
      </c>
      <c r="F95" s="21" t="s">
        <v>566</v>
      </c>
      <c r="G95" s="19" t="s">
        <v>227</v>
      </c>
      <c r="H95" s="74">
        <v>44713</v>
      </c>
      <c r="I95" s="64"/>
      <c r="J95" s="64">
        <v>2</v>
      </c>
      <c r="K95" s="64">
        <v>-2</v>
      </c>
      <c r="L95" s="65">
        <f>SUM(Tabla1[[#This Row],[INICIO]:[SALIDA]])</f>
        <v>0</v>
      </c>
      <c r="M95" s="28">
        <v>7913.47</v>
      </c>
      <c r="N95" s="51">
        <f>+L95*M95</f>
        <v>0</v>
      </c>
      <c r="S95" s="4"/>
    </row>
    <row r="96" spans="5:19" x14ac:dyDescent="0.35">
      <c r="E96" s="23" t="s">
        <v>224</v>
      </c>
      <c r="F96" s="18" t="s">
        <v>242</v>
      </c>
      <c r="G96" s="19" t="s">
        <v>474</v>
      </c>
      <c r="H96" s="14" t="s">
        <v>516</v>
      </c>
      <c r="I96" s="64">
        <v>8</v>
      </c>
      <c r="J96" s="64">
        <v>0</v>
      </c>
      <c r="K96" s="64">
        <v>-6</v>
      </c>
      <c r="L96" s="65">
        <f>SUM(Tabla1[[#This Row],[INICIO]:[SALIDA]])</f>
        <v>2</v>
      </c>
      <c r="M96" s="20">
        <v>178</v>
      </c>
      <c r="N96" s="51">
        <f t="shared" si="3"/>
        <v>356</v>
      </c>
      <c r="S96" s="4"/>
    </row>
    <row r="97" spans="5:19" x14ac:dyDescent="0.35">
      <c r="E97" s="23" t="s">
        <v>224</v>
      </c>
      <c r="F97" s="18" t="s">
        <v>235</v>
      </c>
      <c r="G97" s="19" t="s">
        <v>474</v>
      </c>
      <c r="H97" s="15" t="s">
        <v>518</v>
      </c>
      <c r="I97" s="64">
        <v>123</v>
      </c>
      <c r="J97" s="64">
        <v>150</v>
      </c>
      <c r="K97" s="64">
        <v>-113</v>
      </c>
      <c r="L97" s="65">
        <f>SUM(Tabla1[[#This Row],[INICIO]:[SALIDA]])</f>
        <v>160</v>
      </c>
      <c r="M97" s="20">
        <v>215</v>
      </c>
      <c r="N97" s="51">
        <f t="shared" si="3"/>
        <v>34400</v>
      </c>
      <c r="S97" s="4"/>
    </row>
    <row r="98" spans="5:19" x14ac:dyDescent="0.35">
      <c r="E98" s="23" t="s">
        <v>224</v>
      </c>
      <c r="F98" s="18" t="s">
        <v>253</v>
      </c>
      <c r="G98" s="19" t="s">
        <v>475</v>
      </c>
      <c r="H98" s="17" t="s">
        <v>537</v>
      </c>
      <c r="I98" s="64">
        <v>210</v>
      </c>
      <c r="J98" s="64">
        <v>240</v>
      </c>
      <c r="K98" s="64">
        <v>-130</v>
      </c>
      <c r="L98" s="65">
        <f>SUM(Tabla1[[#This Row],[INICIO]:[SALIDA]])</f>
        <v>320</v>
      </c>
      <c r="M98" s="20">
        <v>28</v>
      </c>
      <c r="N98" s="51">
        <f t="shared" si="3"/>
        <v>8960</v>
      </c>
      <c r="S98" s="4"/>
    </row>
    <row r="99" spans="5:19" x14ac:dyDescent="0.35">
      <c r="E99" s="24" t="s">
        <v>302</v>
      </c>
      <c r="F99" s="18" t="s">
        <v>324</v>
      </c>
      <c r="G99" s="19" t="s">
        <v>227</v>
      </c>
      <c r="H99" s="14" t="s">
        <v>537</v>
      </c>
      <c r="I99" s="64">
        <v>25</v>
      </c>
      <c r="J99" s="64">
        <v>15</v>
      </c>
      <c r="K99" s="64">
        <v>-19</v>
      </c>
      <c r="L99" s="65">
        <f>SUM(Tabla1[[#This Row],[INICIO]:[SALIDA]])</f>
        <v>21</v>
      </c>
      <c r="M99" s="31">
        <v>106</v>
      </c>
      <c r="N99" s="51">
        <f t="shared" si="3"/>
        <v>2226</v>
      </c>
      <c r="S99" s="4"/>
    </row>
    <row r="100" spans="5:19" x14ac:dyDescent="0.35">
      <c r="E100" s="24" t="s">
        <v>233</v>
      </c>
      <c r="F100" s="18" t="s">
        <v>346</v>
      </c>
      <c r="G100" s="19" t="s">
        <v>227</v>
      </c>
      <c r="H100" s="14" t="s">
        <v>537</v>
      </c>
      <c r="I100" s="64">
        <v>100</v>
      </c>
      <c r="J100" s="64">
        <v>0</v>
      </c>
      <c r="K100" s="64">
        <v>0</v>
      </c>
      <c r="L100" s="65">
        <f>SUM(Tabla1[[#This Row],[INICIO]:[SALIDA]])</f>
        <v>100</v>
      </c>
      <c r="M100" s="25">
        <v>17</v>
      </c>
      <c r="N100" s="52">
        <f t="shared" si="3"/>
        <v>1700</v>
      </c>
      <c r="S100" s="4"/>
    </row>
    <row r="101" spans="5:19" ht="27.6" x14ac:dyDescent="0.35">
      <c r="E101" s="23" t="s">
        <v>224</v>
      </c>
      <c r="F101" s="18" t="s">
        <v>238</v>
      </c>
      <c r="G101" s="19" t="s">
        <v>227</v>
      </c>
      <c r="H101" s="15" t="s">
        <v>517</v>
      </c>
      <c r="I101" s="64">
        <v>5</v>
      </c>
      <c r="J101" s="64">
        <v>0</v>
      </c>
      <c r="K101" s="64">
        <v>0</v>
      </c>
      <c r="L101" s="65">
        <f>SUM(Tabla1[[#This Row],[INICIO]:[SALIDA]])</f>
        <v>5</v>
      </c>
      <c r="M101" s="20">
        <v>115</v>
      </c>
      <c r="N101" s="51">
        <f t="shared" si="3"/>
        <v>575</v>
      </c>
      <c r="S101" s="4"/>
    </row>
    <row r="102" spans="5:19" x14ac:dyDescent="0.35">
      <c r="E102" s="23" t="s">
        <v>224</v>
      </c>
      <c r="F102" s="18" t="s">
        <v>239</v>
      </c>
      <c r="G102" s="19" t="s">
        <v>227</v>
      </c>
      <c r="H102" s="14" t="s">
        <v>538</v>
      </c>
      <c r="I102" s="64">
        <v>138</v>
      </c>
      <c r="J102" s="64">
        <v>60</v>
      </c>
      <c r="K102" s="64">
        <v>-82</v>
      </c>
      <c r="L102" s="65">
        <f>SUM(Tabla1[[#This Row],[INICIO]:[SALIDA]])</f>
        <v>116</v>
      </c>
      <c r="M102" s="20">
        <v>220</v>
      </c>
      <c r="N102" s="51">
        <f t="shared" si="3"/>
        <v>25520</v>
      </c>
      <c r="S102" s="4"/>
    </row>
    <row r="103" spans="5:19" x14ac:dyDescent="0.35">
      <c r="E103" s="24" t="s">
        <v>397</v>
      </c>
      <c r="F103" s="18" t="s">
        <v>418</v>
      </c>
      <c r="G103" s="19" t="s">
        <v>227</v>
      </c>
      <c r="H103" s="14" t="s">
        <v>520</v>
      </c>
      <c r="I103" s="64">
        <v>3</v>
      </c>
      <c r="J103" s="64">
        <v>0</v>
      </c>
      <c r="K103" s="64">
        <v>0</v>
      </c>
      <c r="L103" s="65">
        <f>SUM(Tabla1[[#This Row],[INICIO]:[SALIDA]])</f>
        <v>3</v>
      </c>
      <c r="M103" s="35">
        <v>231</v>
      </c>
      <c r="N103" s="51">
        <f t="shared" si="3"/>
        <v>693</v>
      </c>
      <c r="S103" s="4"/>
    </row>
    <row r="104" spans="5:19" x14ac:dyDescent="0.35">
      <c r="E104" s="24" t="s">
        <v>397</v>
      </c>
      <c r="F104" s="18" t="s">
        <v>416</v>
      </c>
      <c r="G104" s="19" t="s">
        <v>227</v>
      </c>
      <c r="H104" s="14" t="s">
        <v>520</v>
      </c>
      <c r="I104" s="64">
        <v>1</v>
      </c>
      <c r="J104" s="64">
        <v>0</v>
      </c>
      <c r="K104" s="64">
        <v>0</v>
      </c>
      <c r="L104" s="65">
        <f>SUM(Tabla1[[#This Row],[INICIO]:[SALIDA]])</f>
        <v>1</v>
      </c>
      <c r="M104" s="25">
        <v>160</v>
      </c>
      <c r="N104" s="51">
        <f t="shared" si="3"/>
        <v>160</v>
      </c>
      <c r="S104" s="4"/>
    </row>
    <row r="105" spans="5:19" ht="23.4" customHeight="1" x14ac:dyDescent="0.35">
      <c r="E105" s="24" t="s">
        <v>397</v>
      </c>
      <c r="F105" s="18" t="s">
        <v>417</v>
      </c>
      <c r="G105" s="19" t="s">
        <v>227</v>
      </c>
      <c r="H105" s="14" t="s">
        <v>520</v>
      </c>
      <c r="I105" s="64">
        <v>4</v>
      </c>
      <c r="J105" s="64">
        <v>0</v>
      </c>
      <c r="K105" s="64">
        <v>0</v>
      </c>
      <c r="L105" s="65">
        <f>SUM(Tabla1[[#This Row],[INICIO]:[SALIDA]])</f>
        <v>4</v>
      </c>
      <c r="M105" s="25">
        <v>175</v>
      </c>
      <c r="N105" s="51">
        <f t="shared" si="3"/>
        <v>700</v>
      </c>
      <c r="S105" s="4"/>
    </row>
    <row r="106" spans="5:19" x14ac:dyDescent="0.35">
      <c r="E106" s="23" t="s">
        <v>224</v>
      </c>
      <c r="F106" s="18" t="s">
        <v>265</v>
      </c>
      <c r="G106" s="19" t="s">
        <v>227</v>
      </c>
      <c r="H106" s="14" t="s">
        <v>520</v>
      </c>
      <c r="I106" s="64">
        <v>53</v>
      </c>
      <c r="J106" s="64">
        <v>0</v>
      </c>
      <c r="K106" s="64">
        <v>-44</v>
      </c>
      <c r="L106" s="65">
        <f>SUM(Tabla1[[#This Row],[INICIO]:[SALIDA]])</f>
        <v>9</v>
      </c>
      <c r="M106" s="20">
        <v>33</v>
      </c>
      <c r="N106" s="51">
        <f t="shared" si="3"/>
        <v>297</v>
      </c>
      <c r="S106" s="4"/>
    </row>
    <row r="107" spans="5:19" x14ac:dyDescent="0.35">
      <c r="E107" s="24" t="s">
        <v>410</v>
      </c>
      <c r="F107" s="18" t="s">
        <v>411</v>
      </c>
      <c r="G107" s="19" t="s">
        <v>227</v>
      </c>
      <c r="H107" s="14" t="s">
        <v>520</v>
      </c>
      <c r="I107" s="64">
        <v>6</v>
      </c>
      <c r="J107" s="64">
        <v>0</v>
      </c>
      <c r="K107" s="64">
        <v>0</v>
      </c>
      <c r="L107" s="65">
        <f>SUM(Tabla1[[#This Row],[INICIO]:[SALIDA]])</f>
        <v>6</v>
      </c>
      <c r="M107" s="25">
        <v>98.15</v>
      </c>
      <c r="N107" s="51">
        <f t="shared" si="3"/>
        <v>588.90000000000009</v>
      </c>
      <c r="S107" s="4"/>
    </row>
    <row r="108" spans="5:19" x14ac:dyDescent="0.35">
      <c r="E108" s="24" t="s">
        <v>291</v>
      </c>
      <c r="F108" s="18" t="s">
        <v>296</v>
      </c>
      <c r="G108" s="19" t="s">
        <v>227</v>
      </c>
      <c r="H108" s="14" t="s">
        <v>539</v>
      </c>
      <c r="I108" s="64">
        <v>33</v>
      </c>
      <c r="J108" s="64">
        <v>0</v>
      </c>
      <c r="K108" s="64">
        <v>0</v>
      </c>
      <c r="L108" s="65">
        <f>SUM(Tabla1[[#This Row],[INICIO]:[SALIDA]])</f>
        <v>33</v>
      </c>
      <c r="M108" s="20">
        <v>36.25</v>
      </c>
      <c r="N108" s="51">
        <f t="shared" si="3"/>
        <v>1196.25</v>
      </c>
      <c r="S108" s="4"/>
    </row>
    <row r="109" spans="5:19" x14ac:dyDescent="0.35">
      <c r="E109" s="24" t="s">
        <v>228</v>
      </c>
      <c r="F109" s="18" t="s">
        <v>284</v>
      </c>
      <c r="G109" s="19" t="s">
        <v>227</v>
      </c>
      <c r="H109" s="14" t="s">
        <v>527</v>
      </c>
      <c r="I109" s="64">
        <v>500</v>
      </c>
      <c r="J109" s="64">
        <v>2000</v>
      </c>
      <c r="K109" s="64">
        <v>-200</v>
      </c>
      <c r="L109" s="65">
        <f>SUM(Tabla1[[#This Row],[INICIO]:[SALIDA]])</f>
        <v>2300</v>
      </c>
      <c r="M109" s="20">
        <v>5</v>
      </c>
      <c r="N109" s="51">
        <f t="shared" si="3"/>
        <v>11500</v>
      </c>
      <c r="S109" s="4"/>
    </row>
    <row r="110" spans="5:19" x14ac:dyDescent="0.35">
      <c r="E110" s="24" t="s">
        <v>228</v>
      </c>
      <c r="F110" s="18" t="s">
        <v>285</v>
      </c>
      <c r="G110" s="19" t="s">
        <v>227</v>
      </c>
      <c r="H110" s="14" t="s">
        <v>540</v>
      </c>
      <c r="I110" s="64">
        <v>3050</v>
      </c>
      <c r="J110" s="64">
        <v>2000</v>
      </c>
      <c r="K110" s="64">
        <v>-2050</v>
      </c>
      <c r="L110" s="65">
        <f>SUM(Tabla1[[#This Row],[INICIO]:[SALIDA]])</f>
        <v>3000</v>
      </c>
      <c r="M110" s="20">
        <v>8</v>
      </c>
      <c r="N110" s="51">
        <f t="shared" si="3"/>
        <v>24000</v>
      </c>
      <c r="S110" s="4"/>
    </row>
    <row r="111" spans="5:19" x14ac:dyDescent="0.35">
      <c r="E111" s="24" t="s">
        <v>228</v>
      </c>
      <c r="F111" s="18" t="s">
        <v>283</v>
      </c>
      <c r="G111" s="19" t="s">
        <v>227</v>
      </c>
      <c r="H111" s="15" t="s">
        <v>516</v>
      </c>
      <c r="I111" s="64">
        <v>7300</v>
      </c>
      <c r="J111" s="64">
        <v>10000</v>
      </c>
      <c r="K111" s="64">
        <v>-5755</v>
      </c>
      <c r="L111" s="65">
        <f>SUM(Tabla1[[#This Row],[INICIO]:[SALIDA]])</f>
        <v>11545</v>
      </c>
      <c r="M111" s="20">
        <v>4</v>
      </c>
      <c r="N111" s="51">
        <f t="shared" si="3"/>
        <v>46180</v>
      </c>
      <c r="S111" s="4"/>
    </row>
    <row r="112" spans="5:19" x14ac:dyDescent="0.35">
      <c r="E112" s="24" t="s">
        <v>228</v>
      </c>
      <c r="F112" s="18" t="s">
        <v>286</v>
      </c>
      <c r="G112" s="19" t="s">
        <v>227</v>
      </c>
      <c r="H112" s="14" t="s">
        <v>520</v>
      </c>
      <c r="I112" s="64">
        <v>200</v>
      </c>
      <c r="J112" s="64">
        <v>0</v>
      </c>
      <c r="K112" s="64">
        <v>-145</v>
      </c>
      <c r="L112" s="65">
        <f>SUM(Tabla1[[#This Row],[INICIO]:[SALIDA]])</f>
        <v>55</v>
      </c>
      <c r="M112" s="20">
        <v>12</v>
      </c>
      <c r="N112" s="51">
        <f t="shared" si="3"/>
        <v>660</v>
      </c>
      <c r="S112" s="4"/>
    </row>
    <row r="113" spans="5:19" x14ac:dyDescent="0.35">
      <c r="E113" s="24" t="s">
        <v>228</v>
      </c>
      <c r="F113" s="18" t="s">
        <v>281</v>
      </c>
      <c r="G113" s="19" t="s">
        <v>479</v>
      </c>
      <c r="H113" s="14" t="s">
        <v>520</v>
      </c>
      <c r="I113" s="64">
        <v>4</v>
      </c>
      <c r="J113" s="64">
        <v>0</v>
      </c>
      <c r="K113" s="64">
        <v>-2</v>
      </c>
      <c r="L113" s="65">
        <f>SUM(Tabla1[[#This Row],[INICIO]:[SALIDA]])</f>
        <v>2</v>
      </c>
      <c r="M113" s="20">
        <v>550</v>
      </c>
      <c r="N113" s="51">
        <f t="shared" si="3"/>
        <v>1100</v>
      </c>
      <c r="S113" s="4"/>
    </row>
    <row r="114" spans="5:19" x14ac:dyDescent="0.35">
      <c r="E114" s="24" t="s">
        <v>228</v>
      </c>
      <c r="F114" s="18" t="s">
        <v>282</v>
      </c>
      <c r="G114" s="19" t="s">
        <v>479</v>
      </c>
      <c r="H114" s="14" t="s">
        <v>520</v>
      </c>
      <c r="I114" s="64">
        <v>15</v>
      </c>
      <c r="J114" s="64">
        <v>0</v>
      </c>
      <c r="K114" s="64">
        <v>0</v>
      </c>
      <c r="L114" s="65">
        <f>SUM(Tabla1[[#This Row],[INICIO]:[SALIDA]])</f>
        <v>15</v>
      </c>
      <c r="M114" s="29">
        <v>471.53</v>
      </c>
      <c r="N114" s="51">
        <f t="shared" si="3"/>
        <v>7072.95</v>
      </c>
      <c r="S114" s="4"/>
    </row>
    <row r="115" spans="5:19" x14ac:dyDescent="0.35">
      <c r="E115" s="24" t="s">
        <v>233</v>
      </c>
      <c r="F115" s="18" t="s">
        <v>503</v>
      </c>
      <c r="G115" s="19" t="s">
        <v>473</v>
      </c>
      <c r="H115" s="16">
        <v>44197</v>
      </c>
      <c r="I115" s="64">
        <v>15</v>
      </c>
      <c r="J115" s="64">
        <v>120</v>
      </c>
      <c r="K115" s="64">
        <v>-15</v>
      </c>
      <c r="L115" s="65">
        <f>SUM(Tabla1[[#This Row],[INICIO]:[SALIDA]])</f>
        <v>120</v>
      </c>
      <c r="M115" s="20">
        <v>280</v>
      </c>
      <c r="N115" s="51">
        <f t="shared" si="3"/>
        <v>33600</v>
      </c>
      <c r="S115" s="4"/>
    </row>
    <row r="116" spans="5:19" x14ac:dyDescent="0.35">
      <c r="E116" s="24" t="s">
        <v>233</v>
      </c>
      <c r="F116" s="18" t="s">
        <v>502</v>
      </c>
      <c r="G116" s="19" t="s">
        <v>490</v>
      </c>
      <c r="H116" s="15" t="s">
        <v>565</v>
      </c>
      <c r="I116" s="64">
        <v>70</v>
      </c>
      <c r="J116" s="64">
        <v>150</v>
      </c>
      <c r="K116" s="64">
        <v>-30</v>
      </c>
      <c r="L116" s="65">
        <f>SUM(Tabla1[[#This Row],[INICIO]:[SALIDA]])</f>
        <v>190</v>
      </c>
      <c r="M116" s="20">
        <v>550</v>
      </c>
      <c r="N116" s="51">
        <f t="shared" si="3"/>
        <v>104500</v>
      </c>
      <c r="S116" s="4"/>
    </row>
    <row r="117" spans="5:19" x14ac:dyDescent="0.35">
      <c r="E117" s="24" t="s">
        <v>291</v>
      </c>
      <c r="F117" s="18" t="s">
        <v>329</v>
      </c>
      <c r="G117" s="19" t="s">
        <v>479</v>
      </c>
      <c r="H117" s="14" t="s">
        <v>541</v>
      </c>
      <c r="I117" s="64">
        <v>58</v>
      </c>
      <c r="J117" s="64">
        <v>0</v>
      </c>
      <c r="K117" s="64">
        <v>-36</v>
      </c>
      <c r="L117" s="65">
        <f>SUM(Tabla1[[#This Row],[INICIO]:[SALIDA]])</f>
        <v>22</v>
      </c>
      <c r="M117" s="25">
        <v>165</v>
      </c>
      <c r="N117" s="51">
        <f t="shared" si="3"/>
        <v>3630</v>
      </c>
      <c r="S117" s="4"/>
    </row>
    <row r="118" spans="5:19" x14ac:dyDescent="0.35">
      <c r="E118" s="23" t="s">
        <v>224</v>
      </c>
      <c r="F118" s="18" t="s">
        <v>234</v>
      </c>
      <c r="G118" s="19" t="s">
        <v>474</v>
      </c>
      <c r="H118" s="17" t="s">
        <v>542</v>
      </c>
      <c r="I118" s="64">
        <v>0</v>
      </c>
      <c r="J118" s="64">
        <v>0</v>
      </c>
      <c r="K118" s="64">
        <v>0</v>
      </c>
      <c r="L118" s="65">
        <f>SUM(Tabla1[[#This Row],[INICIO]:[SALIDA]])</f>
        <v>0</v>
      </c>
      <c r="M118" s="36">
        <v>1200</v>
      </c>
      <c r="N118" s="51">
        <f t="shared" si="3"/>
        <v>0</v>
      </c>
      <c r="S118" s="4"/>
    </row>
    <row r="119" spans="5:19" ht="27.6" x14ac:dyDescent="0.35">
      <c r="E119" s="24" t="s">
        <v>302</v>
      </c>
      <c r="F119" s="18" t="s">
        <v>312</v>
      </c>
      <c r="G119" s="19" t="s">
        <v>227</v>
      </c>
      <c r="H119" s="15" t="s">
        <v>517</v>
      </c>
      <c r="I119" s="64">
        <v>50</v>
      </c>
      <c r="J119" s="64"/>
      <c r="K119" s="64">
        <v>0</v>
      </c>
      <c r="L119" s="65">
        <f>SUM(Tabla1[[#This Row],[INICIO]:[SALIDA]])</f>
        <v>50</v>
      </c>
      <c r="M119" s="25">
        <v>8</v>
      </c>
      <c r="N119" s="51">
        <f t="shared" ref="N119:N138" si="4">+L119*M119</f>
        <v>400</v>
      </c>
      <c r="S119" s="4"/>
    </row>
    <row r="120" spans="5:19" ht="27.6" x14ac:dyDescent="0.35">
      <c r="E120" s="24" t="s">
        <v>291</v>
      </c>
      <c r="F120" s="18" t="s">
        <v>313</v>
      </c>
      <c r="G120" s="19" t="s">
        <v>227</v>
      </c>
      <c r="H120" s="15" t="s">
        <v>517</v>
      </c>
      <c r="I120" s="64">
        <v>45</v>
      </c>
      <c r="J120" s="64">
        <v>0</v>
      </c>
      <c r="K120" s="64">
        <v>-23</v>
      </c>
      <c r="L120" s="65">
        <f>SUM(Tabla1[[#This Row],[INICIO]:[SALIDA]])</f>
        <v>22</v>
      </c>
      <c r="M120" s="25">
        <v>50</v>
      </c>
      <c r="N120" s="51">
        <f t="shared" si="4"/>
        <v>1100</v>
      </c>
      <c r="S120" s="4"/>
    </row>
    <row r="121" spans="5:19" ht="25.95" customHeight="1" x14ac:dyDescent="0.35">
      <c r="E121" s="24" t="s">
        <v>291</v>
      </c>
      <c r="F121" s="18" t="s">
        <v>483</v>
      </c>
      <c r="G121" s="19" t="s">
        <v>482</v>
      </c>
      <c r="H121" s="14" t="s">
        <v>523</v>
      </c>
      <c r="I121" s="64">
        <v>47</v>
      </c>
      <c r="J121" s="64">
        <v>50</v>
      </c>
      <c r="K121" s="64">
        <v>-45</v>
      </c>
      <c r="L121" s="65">
        <f>SUM(Tabla1[[#This Row],[INICIO]:[SALIDA]])</f>
        <v>52</v>
      </c>
      <c r="M121" s="20">
        <v>75</v>
      </c>
      <c r="N121" s="51">
        <f t="shared" si="4"/>
        <v>3900</v>
      </c>
      <c r="S121" s="4"/>
    </row>
    <row r="122" spans="5:19" ht="27.6" x14ac:dyDescent="0.35">
      <c r="E122" s="50" t="s">
        <v>272</v>
      </c>
      <c r="F122" s="18" t="s">
        <v>432</v>
      </c>
      <c r="G122" s="19" t="s">
        <v>487</v>
      </c>
      <c r="H122" s="15" t="s">
        <v>517</v>
      </c>
      <c r="I122" s="64">
        <v>14</v>
      </c>
      <c r="J122" s="64">
        <v>0</v>
      </c>
      <c r="K122" s="64">
        <v>-14</v>
      </c>
      <c r="L122" s="65">
        <f>SUM(Tabla1[[#This Row],[INICIO]:[SALIDA]])</f>
        <v>0</v>
      </c>
      <c r="M122" s="25">
        <v>65</v>
      </c>
      <c r="N122" s="51">
        <f t="shared" si="4"/>
        <v>0</v>
      </c>
      <c r="S122" s="4"/>
    </row>
    <row r="123" spans="5:19" x14ac:dyDescent="0.35">
      <c r="E123" s="24" t="s">
        <v>263</v>
      </c>
      <c r="F123" s="18" t="s">
        <v>264</v>
      </c>
      <c r="G123" s="19" t="s">
        <v>476</v>
      </c>
      <c r="H123" s="16">
        <v>44197</v>
      </c>
      <c r="I123" s="64">
        <v>0</v>
      </c>
      <c r="J123" s="64">
        <v>100</v>
      </c>
      <c r="K123" s="64">
        <v>-12</v>
      </c>
      <c r="L123" s="65">
        <f>SUM(Tabla1[[#This Row],[INICIO]:[SALIDA]])</f>
        <v>88</v>
      </c>
      <c r="M123" s="20">
        <v>88</v>
      </c>
      <c r="N123" s="51">
        <f t="shared" si="4"/>
        <v>7744</v>
      </c>
      <c r="S123" s="4"/>
    </row>
    <row r="124" spans="5:19" ht="27.6" x14ac:dyDescent="0.35">
      <c r="E124" s="50" t="s">
        <v>272</v>
      </c>
      <c r="F124" s="18" t="s">
        <v>431</v>
      </c>
      <c r="G124" s="19" t="s">
        <v>487</v>
      </c>
      <c r="H124" s="15" t="s">
        <v>517</v>
      </c>
      <c r="I124" s="64">
        <v>1</v>
      </c>
      <c r="J124" s="64">
        <v>0</v>
      </c>
      <c r="K124" s="64">
        <v>0</v>
      </c>
      <c r="L124" s="65">
        <f>SUM(Tabla1[[#This Row],[INICIO]:[SALIDA]])</f>
        <v>1</v>
      </c>
      <c r="M124" s="25">
        <v>50</v>
      </c>
      <c r="N124" s="51">
        <f t="shared" si="4"/>
        <v>50</v>
      </c>
      <c r="S124" s="4"/>
    </row>
    <row r="125" spans="5:19" x14ac:dyDescent="0.35">
      <c r="E125" s="24" t="s">
        <v>320</v>
      </c>
      <c r="F125" s="18" t="s">
        <v>322</v>
      </c>
      <c r="G125" s="19" t="s">
        <v>227</v>
      </c>
      <c r="H125" s="15" t="s">
        <v>577</v>
      </c>
      <c r="I125" s="64">
        <v>0</v>
      </c>
      <c r="J125" s="64">
        <v>7</v>
      </c>
      <c r="K125" s="64">
        <v>-6</v>
      </c>
      <c r="L125" s="65">
        <f>SUM(Tabla1[[#This Row],[INICIO]:[SALIDA]])</f>
        <v>1</v>
      </c>
      <c r="M125" s="32">
        <v>12988</v>
      </c>
      <c r="N125" s="51">
        <f t="shared" si="4"/>
        <v>12988</v>
      </c>
      <c r="S125" s="4"/>
    </row>
    <row r="126" spans="5:19" x14ac:dyDescent="0.35">
      <c r="E126" s="24" t="s">
        <v>233</v>
      </c>
      <c r="F126" s="21" t="s">
        <v>584</v>
      </c>
      <c r="G126" s="19" t="s">
        <v>227</v>
      </c>
      <c r="H126" s="83" t="s">
        <v>593</v>
      </c>
      <c r="I126" s="64"/>
      <c r="J126" s="64">
        <v>1</v>
      </c>
      <c r="K126" s="64">
        <v>-1</v>
      </c>
      <c r="L126" s="65">
        <f>SUM(Tabla1[[#This Row],[INICIO]:[SALIDA]])</f>
        <v>0</v>
      </c>
      <c r="M126" s="30">
        <v>14915</v>
      </c>
      <c r="N126" s="51">
        <f t="shared" ref="N126:N135" si="5">+L126*M126</f>
        <v>0</v>
      </c>
      <c r="S126" s="4"/>
    </row>
    <row r="127" spans="5:19" x14ac:dyDescent="0.35">
      <c r="E127" s="24" t="s">
        <v>233</v>
      </c>
      <c r="F127" s="21" t="s">
        <v>585</v>
      </c>
      <c r="G127" s="19" t="s">
        <v>509</v>
      </c>
      <c r="H127" s="83" t="s">
        <v>593</v>
      </c>
      <c r="I127" s="64"/>
      <c r="J127" s="64">
        <v>5</v>
      </c>
      <c r="K127" s="64"/>
      <c r="L127" s="65">
        <f>SUM(Tabla1[[#This Row],[INICIO]:[SALIDA]])</f>
        <v>5</v>
      </c>
      <c r="M127" s="30">
        <v>1350</v>
      </c>
      <c r="N127" s="51">
        <f t="shared" si="5"/>
        <v>6750</v>
      </c>
      <c r="S127" s="4"/>
    </row>
    <row r="128" spans="5:19" x14ac:dyDescent="0.35">
      <c r="E128" s="24" t="s">
        <v>233</v>
      </c>
      <c r="F128" s="21" t="s">
        <v>586</v>
      </c>
      <c r="G128" s="19" t="s">
        <v>509</v>
      </c>
      <c r="H128" s="83" t="s">
        <v>593</v>
      </c>
      <c r="I128" s="64"/>
      <c r="J128" s="64">
        <v>5</v>
      </c>
      <c r="K128" s="64"/>
      <c r="L128" s="65">
        <f>SUM(Tabla1[[#This Row],[INICIO]:[SALIDA]])</f>
        <v>5</v>
      </c>
      <c r="M128" s="30">
        <v>2107.12</v>
      </c>
      <c r="N128" s="51">
        <f t="shared" si="5"/>
        <v>10535.599999999999</v>
      </c>
      <c r="S128" s="4"/>
    </row>
    <row r="129" spans="5:19" x14ac:dyDescent="0.35">
      <c r="E129" s="24" t="s">
        <v>233</v>
      </c>
      <c r="F129" s="21" t="s">
        <v>587</v>
      </c>
      <c r="G129" s="19" t="s">
        <v>509</v>
      </c>
      <c r="H129" s="83" t="s">
        <v>593</v>
      </c>
      <c r="I129" s="64"/>
      <c r="J129" s="64">
        <v>5</v>
      </c>
      <c r="K129" s="64"/>
      <c r="L129" s="65">
        <f>SUM(Tabla1[[#This Row],[INICIO]:[SALIDA]])</f>
        <v>5</v>
      </c>
      <c r="M129" s="30">
        <v>5988</v>
      </c>
      <c r="N129" s="51">
        <f t="shared" si="5"/>
        <v>29940</v>
      </c>
      <c r="S129" s="4"/>
    </row>
    <row r="130" spans="5:19" x14ac:dyDescent="0.35">
      <c r="E130" s="24" t="s">
        <v>387</v>
      </c>
      <c r="F130" s="21" t="s">
        <v>588</v>
      </c>
      <c r="G130" s="19" t="s">
        <v>514</v>
      </c>
      <c r="H130" s="83" t="s">
        <v>593</v>
      </c>
      <c r="I130" s="64"/>
      <c r="J130" s="64">
        <v>3</v>
      </c>
      <c r="K130" s="64">
        <v>-3</v>
      </c>
      <c r="L130" s="65">
        <f>SUM(Tabla1[[#This Row],[INICIO]:[SALIDA]])</f>
        <v>0</v>
      </c>
      <c r="M130" s="30">
        <v>9500</v>
      </c>
      <c r="N130" s="51">
        <f t="shared" si="5"/>
        <v>0</v>
      </c>
      <c r="S130" s="4"/>
    </row>
    <row r="131" spans="5:19" x14ac:dyDescent="0.35">
      <c r="E131" s="47" t="s">
        <v>320</v>
      </c>
      <c r="F131" s="21" t="s">
        <v>589</v>
      </c>
      <c r="G131" s="19" t="s">
        <v>227</v>
      </c>
      <c r="H131" s="83" t="s">
        <v>593</v>
      </c>
      <c r="I131" s="64"/>
      <c r="J131" s="64">
        <v>19</v>
      </c>
      <c r="K131" s="64"/>
      <c r="L131" s="65">
        <f>SUM(Tabla1[[#This Row],[INICIO]:[SALIDA]])</f>
        <v>19</v>
      </c>
      <c r="M131" s="30">
        <v>850</v>
      </c>
      <c r="N131" s="51">
        <f t="shared" si="5"/>
        <v>16150</v>
      </c>
      <c r="S131" s="4"/>
    </row>
    <row r="132" spans="5:19" x14ac:dyDescent="0.35">
      <c r="E132" s="47" t="s">
        <v>320</v>
      </c>
      <c r="F132" s="21" t="s">
        <v>590</v>
      </c>
      <c r="G132" s="19" t="s">
        <v>509</v>
      </c>
      <c r="H132" s="83" t="s">
        <v>593</v>
      </c>
      <c r="I132" s="64"/>
      <c r="J132" s="64">
        <v>15</v>
      </c>
      <c r="K132" s="64"/>
      <c r="L132" s="65">
        <f>SUM(Tabla1[[#This Row],[INICIO]:[SALIDA]])</f>
        <v>15</v>
      </c>
      <c r="M132" s="30">
        <v>215</v>
      </c>
      <c r="N132" s="51">
        <f t="shared" si="5"/>
        <v>3225</v>
      </c>
      <c r="S132" s="4"/>
    </row>
    <row r="133" spans="5:19" x14ac:dyDescent="0.35">
      <c r="E133" s="47" t="s">
        <v>320</v>
      </c>
      <c r="F133" s="21" t="s">
        <v>591</v>
      </c>
      <c r="G133" s="19" t="s">
        <v>509</v>
      </c>
      <c r="H133" s="83" t="s">
        <v>593</v>
      </c>
      <c r="I133" s="64"/>
      <c r="J133" s="64">
        <v>50</v>
      </c>
      <c r="K133" s="64"/>
      <c r="L133" s="65">
        <f>SUM(Tabla1[[#This Row],[INICIO]:[SALIDA]])</f>
        <v>50</v>
      </c>
      <c r="M133" s="30">
        <v>90</v>
      </c>
      <c r="N133" s="51">
        <f t="shared" si="5"/>
        <v>4500</v>
      </c>
      <c r="S133" s="4"/>
    </row>
    <row r="134" spans="5:19" x14ac:dyDescent="0.35">
      <c r="E134" s="47" t="s">
        <v>320</v>
      </c>
      <c r="F134" s="21" t="s">
        <v>592</v>
      </c>
      <c r="G134" s="19" t="s">
        <v>509</v>
      </c>
      <c r="H134" s="83" t="s">
        <v>593</v>
      </c>
      <c r="I134" s="64"/>
      <c r="J134" s="64">
        <v>10</v>
      </c>
      <c r="K134" s="64"/>
      <c r="L134" s="65">
        <f>SUM(Tabla1[[#This Row],[INICIO]:[SALIDA]])</f>
        <v>10</v>
      </c>
      <c r="M134" s="30">
        <v>1600</v>
      </c>
      <c r="N134" s="51">
        <f t="shared" si="5"/>
        <v>16000</v>
      </c>
      <c r="S134" s="4"/>
    </row>
    <row r="135" spans="5:19" x14ac:dyDescent="0.35">
      <c r="E135" s="47" t="s">
        <v>320</v>
      </c>
      <c r="F135" s="21" t="s">
        <v>594</v>
      </c>
      <c r="G135" s="19" t="s">
        <v>509</v>
      </c>
      <c r="H135" s="83" t="s">
        <v>593</v>
      </c>
      <c r="I135" s="64"/>
      <c r="J135" s="64">
        <v>2</v>
      </c>
      <c r="K135" s="64">
        <v>-2</v>
      </c>
      <c r="L135" s="65">
        <f>SUM(Tabla1[[#This Row],[INICIO]:[SALIDA]])</f>
        <v>0</v>
      </c>
      <c r="M135" s="92">
        <v>76500</v>
      </c>
      <c r="N135" s="51">
        <f t="shared" si="5"/>
        <v>0</v>
      </c>
      <c r="S135" s="4"/>
    </row>
    <row r="136" spans="5:19" x14ac:dyDescent="0.35">
      <c r="E136" s="24" t="s">
        <v>268</v>
      </c>
      <c r="F136" s="18" t="s">
        <v>270</v>
      </c>
      <c r="G136" s="19" t="s">
        <v>227</v>
      </c>
      <c r="H136" s="15" t="s">
        <v>518</v>
      </c>
      <c r="I136" s="64">
        <v>33</v>
      </c>
      <c r="J136" s="64">
        <v>0</v>
      </c>
      <c r="K136" s="64">
        <v>-8</v>
      </c>
      <c r="L136" s="65">
        <f>SUM(Tabla1[[#This Row],[INICIO]:[SALIDA]])</f>
        <v>25</v>
      </c>
      <c r="M136" s="31">
        <v>159.94999999999999</v>
      </c>
      <c r="N136" s="51">
        <f t="shared" si="4"/>
        <v>3998.7499999999995</v>
      </c>
      <c r="S136" s="4"/>
    </row>
    <row r="137" spans="5:19" x14ac:dyDescent="0.35">
      <c r="E137" s="24" t="s">
        <v>268</v>
      </c>
      <c r="F137" s="18" t="s">
        <v>269</v>
      </c>
      <c r="G137" s="19" t="s">
        <v>227</v>
      </c>
      <c r="H137" s="14" t="s">
        <v>538</v>
      </c>
      <c r="I137" s="64">
        <v>20</v>
      </c>
      <c r="J137" s="64">
        <v>0</v>
      </c>
      <c r="K137" s="64">
        <v>-8</v>
      </c>
      <c r="L137" s="65">
        <f>SUM(Tabla1[[#This Row],[INICIO]:[SALIDA]])</f>
        <v>12</v>
      </c>
      <c r="M137" s="20">
        <v>250</v>
      </c>
      <c r="N137" s="51">
        <f t="shared" si="4"/>
        <v>3000</v>
      </c>
      <c r="S137" s="4"/>
    </row>
    <row r="138" spans="5:19" x14ac:dyDescent="0.35">
      <c r="E138" s="24" t="s">
        <v>320</v>
      </c>
      <c r="F138" s="18" t="s">
        <v>554</v>
      </c>
      <c r="G138" s="19" t="s">
        <v>227</v>
      </c>
      <c r="H138" s="15" t="s">
        <v>518</v>
      </c>
      <c r="I138" s="64">
        <v>45</v>
      </c>
      <c r="J138" s="64">
        <v>0</v>
      </c>
      <c r="K138" s="64">
        <v>-13</v>
      </c>
      <c r="L138" s="65">
        <f>SUM(Tabla1[[#This Row],[INICIO]:[SALIDA]])</f>
        <v>32</v>
      </c>
      <c r="M138" s="25">
        <v>78.760000000000005</v>
      </c>
      <c r="N138" s="51">
        <f t="shared" si="4"/>
        <v>2520.3200000000002</v>
      </c>
      <c r="S138" s="4"/>
    </row>
    <row r="139" spans="5:19" x14ac:dyDescent="0.35">
      <c r="E139" s="23" t="s">
        <v>224</v>
      </c>
      <c r="F139" s="37" t="s">
        <v>250</v>
      </c>
      <c r="G139" s="19" t="s">
        <v>495</v>
      </c>
      <c r="H139" s="14" t="s">
        <v>520</v>
      </c>
      <c r="I139" s="64">
        <v>401</v>
      </c>
      <c r="J139" s="64">
        <v>0</v>
      </c>
      <c r="K139" s="64">
        <v>-43</v>
      </c>
      <c r="L139" s="65">
        <f>SUM(Tabla1[[#This Row],[INICIO]:[SALIDA]])</f>
        <v>358</v>
      </c>
      <c r="M139" s="20">
        <v>293.66000000000003</v>
      </c>
      <c r="N139" s="51">
        <f>293.66*395</f>
        <v>115995.70000000001</v>
      </c>
      <c r="S139" s="4"/>
    </row>
    <row r="140" spans="5:19" x14ac:dyDescent="0.35">
      <c r="E140" s="23" t="s">
        <v>224</v>
      </c>
      <c r="F140" s="18" t="s">
        <v>251</v>
      </c>
      <c r="G140" s="19" t="s">
        <v>474</v>
      </c>
      <c r="H140" s="14" t="s">
        <v>532</v>
      </c>
      <c r="I140" s="64">
        <v>12</v>
      </c>
      <c r="J140" s="64">
        <v>0</v>
      </c>
      <c r="K140" s="64">
        <v>-9</v>
      </c>
      <c r="L140" s="65">
        <f>SUM(Tabla1[[#This Row],[INICIO]:[SALIDA]])</f>
        <v>3</v>
      </c>
      <c r="M140" s="20">
        <v>198</v>
      </c>
      <c r="N140" s="51">
        <f t="shared" ref="N140:N172" si="6">+L140*M140</f>
        <v>594</v>
      </c>
      <c r="S140" s="4"/>
    </row>
    <row r="141" spans="5:19" x14ac:dyDescent="0.35">
      <c r="E141" s="23" t="s">
        <v>224</v>
      </c>
      <c r="F141" s="18" t="s">
        <v>248</v>
      </c>
      <c r="G141" s="19" t="s">
        <v>495</v>
      </c>
      <c r="H141" s="14" t="s">
        <v>543</v>
      </c>
      <c r="I141" s="64">
        <v>14</v>
      </c>
      <c r="J141" s="64">
        <v>0</v>
      </c>
      <c r="K141" s="64">
        <v>-4</v>
      </c>
      <c r="L141" s="65">
        <f>SUM(Tabla1[[#This Row],[INICIO]:[SALIDA]])</f>
        <v>10</v>
      </c>
      <c r="M141" s="20">
        <v>90</v>
      </c>
      <c r="N141" s="51">
        <f t="shared" si="6"/>
        <v>900</v>
      </c>
      <c r="S141" s="4"/>
    </row>
    <row r="142" spans="5:19" ht="27.6" x14ac:dyDescent="0.35">
      <c r="E142" s="23" t="s">
        <v>224</v>
      </c>
      <c r="F142" s="18" t="s">
        <v>249</v>
      </c>
      <c r="G142" s="19" t="s">
        <v>474</v>
      </c>
      <c r="H142" s="14" t="s">
        <v>544</v>
      </c>
      <c r="I142" s="64">
        <v>115</v>
      </c>
      <c r="J142" s="64"/>
      <c r="K142" s="64">
        <v>-44</v>
      </c>
      <c r="L142" s="65">
        <f>SUM(Tabla1[[#This Row],[INICIO]:[SALIDA]])</f>
        <v>71</v>
      </c>
      <c r="M142" s="20">
        <v>118</v>
      </c>
      <c r="N142" s="51">
        <f t="shared" si="6"/>
        <v>8378</v>
      </c>
      <c r="S142" s="4"/>
    </row>
    <row r="143" spans="5:19" x14ac:dyDescent="0.35">
      <c r="E143" s="23" t="s">
        <v>224</v>
      </c>
      <c r="F143" s="18" t="s">
        <v>232</v>
      </c>
      <c r="G143" s="19" t="s">
        <v>474</v>
      </c>
      <c r="H143" s="14" t="s">
        <v>545</v>
      </c>
      <c r="I143" s="64">
        <v>46</v>
      </c>
      <c r="J143" s="64">
        <v>100</v>
      </c>
      <c r="K143" s="64">
        <v>-72</v>
      </c>
      <c r="L143" s="65">
        <f>SUM(Tabla1[[#This Row],[INICIO]:[SALIDA]])</f>
        <v>74</v>
      </c>
      <c r="M143" s="20">
        <v>120</v>
      </c>
      <c r="N143" s="51">
        <f t="shared" si="6"/>
        <v>8880</v>
      </c>
      <c r="S143" s="4"/>
    </row>
    <row r="144" spans="5:19" ht="46.8" x14ac:dyDescent="0.35">
      <c r="E144" s="24" t="s">
        <v>320</v>
      </c>
      <c r="F144" s="78" t="s">
        <v>578</v>
      </c>
      <c r="G144" s="79"/>
      <c r="H144" s="77" t="s">
        <v>579</v>
      </c>
      <c r="I144" s="80"/>
      <c r="J144" s="80">
        <v>1</v>
      </c>
      <c r="K144" s="80">
        <v>-1</v>
      </c>
      <c r="L144" s="81">
        <f>SUM(Tabla1[[#This Row],[INICIO]:[SALIDA]])</f>
        <v>0</v>
      </c>
      <c r="M144" s="90">
        <v>75520</v>
      </c>
      <c r="N144" s="82">
        <f>+L144*M144</f>
        <v>0</v>
      </c>
      <c r="S144" s="4"/>
    </row>
    <row r="145" spans="5:24" x14ac:dyDescent="0.35">
      <c r="E145" s="24" t="s">
        <v>228</v>
      </c>
      <c r="F145" s="21" t="s">
        <v>471</v>
      </c>
      <c r="G145" s="19" t="s">
        <v>479</v>
      </c>
      <c r="H145" s="14" t="s">
        <v>538</v>
      </c>
      <c r="I145" s="64">
        <v>0</v>
      </c>
      <c r="J145" s="64">
        <v>40</v>
      </c>
      <c r="K145" s="64">
        <v>-4</v>
      </c>
      <c r="L145" s="65">
        <f>SUM(Tabla1[[#This Row],[INICIO]:[SALIDA]])</f>
        <v>36</v>
      </c>
      <c r="M145" s="28">
        <v>33.9</v>
      </c>
      <c r="N145" s="51">
        <f t="shared" si="6"/>
        <v>1220.3999999999999</v>
      </c>
      <c r="S145" s="4"/>
    </row>
    <row r="146" spans="5:24" x14ac:dyDescent="0.35">
      <c r="E146" s="24" t="s">
        <v>387</v>
      </c>
      <c r="F146" s="18" t="s">
        <v>407</v>
      </c>
      <c r="G146" s="19" t="s">
        <v>484</v>
      </c>
      <c r="H146" s="14" t="s">
        <v>538</v>
      </c>
      <c r="I146" s="64">
        <v>23</v>
      </c>
      <c r="J146" s="64">
        <v>0</v>
      </c>
      <c r="K146" s="64">
        <v>0</v>
      </c>
      <c r="L146" s="65">
        <f>SUM(Tabla1[[#This Row],[INICIO]:[SALIDA]])</f>
        <v>23</v>
      </c>
      <c r="M146" s="25">
        <v>947.75</v>
      </c>
      <c r="N146" s="51">
        <f t="shared" si="6"/>
        <v>21798.25</v>
      </c>
      <c r="S146" s="4"/>
    </row>
    <row r="147" spans="5:24" x14ac:dyDescent="0.35">
      <c r="E147" s="47" t="s">
        <v>320</v>
      </c>
      <c r="F147" s="21" t="s">
        <v>511</v>
      </c>
      <c r="G147" s="19" t="s">
        <v>509</v>
      </c>
      <c r="H147" s="14" t="s">
        <v>538</v>
      </c>
      <c r="I147" s="64">
        <v>0</v>
      </c>
      <c r="J147" s="64">
        <v>12</v>
      </c>
      <c r="K147" s="64">
        <v>-12</v>
      </c>
      <c r="L147" s="65">
        <f>SUM(Tabla1[[#This Row],[INICIO]:[SALIDA]])</f>
        <v>0</v>
      </c>
      <c r="M147" s="28">
        <v>575.24</v>
      </c>
      <c r="N147" s="51">
        <f t="shared" si="6"/>
        <v>0</v>
      </c>
      <c r="S147" s="4"/>
    </row>
    <row r="148" spans="5:24" x14ac:dyDescent="0.35">
      <c r="E148" s="24" t="s">
        <v>272</v>
      </c>
      <c r="F148" s="18" t="s">
        <v>273</v>
      </c>
      <c r="G148" s="19" t="s">
        <v>477</v>
      </c>
      <c r="H148" s="14" t="s">
        <v>538</v>
      </c>
      <c r="I148" s="64">
        <v>100</v>
      </c>
      <c r="J148" s="64"/>
      <c r="K148" s="64">
        <v>-75</v>
      </c>
      <c r="L148" s="65">
        <f>SUM(Tabla1[[#This Row],[INICIO]:[SALIDA]])</f>
        <v>25</v>
      </c>
      <c r="M148" s="20">
        <v>64</v>
      </c>
      <c r="N148" s="51">
        <f t="shared" si="6"/>
        <v>1600</v>
      </c>
      <c r="S148" s="2"/>
      <c r="X148" s="4" t="s">
        <v>2</v>
      </c>
    </row>
    <row r="149" spans="5:24" x14ac:dyDescent="0.35">
      <c r="E149" s="24" t="s">
        <v>291</v>
      </c>
      <c r="F149" s="18" t="s">
        <v>292</v>
      </c>
      <c r="G149" s="19" t="s">
        <v>479</v>
      </c>
      <c r="H149" s="14" t="s">
        <v>538</v>
      </c>
      <c r="I149" s="64">
        <v>67</v>
      </c>
      <c r="J149" s="64">
        <v>100</v>
      </c>
      <c r="K149" s="64">
        <v>-79</v>
      </c>
      <c r="L149" s="65">
        <f>SUM(Tabla1[[#This Row],[INICIO]:[SALIDA]])</f>
        <v>88</v>
      </c>
      <c r="M149" s="20">
        <v>105</v>
      </c>
      <c r="N149" s="51">
        <f t="shared" si="6"/>
        <v>9240</v>
      </c>
      <c r="S149" s="2"/>
      <c r="X149" s="4" t="s">
        <v>3</v>
      </c>
    </row>
    <row r="150" spans="5:24" ht="27.6" x14ac:dyDescent="0.35">
      <c r="E150" s="24" t="s">
        <v>233</v>
      </c>
      <c r="F150" s="18" t="s">
        <v>428</v>
      </c>
      <c r="G150" s="19" t="s">
        <v>227</v>
      </c>
      <c r="H150" s="15" t="s">
        <v>517</v>
      </c>
      <c r="I150" s="64">
        <v>2</v>
      </c>
      <c r="J150" s="64">
        <v>0</v>
      </c>
      <c r="K150" s="64">
        <v>0</v>
      </c>
      <c r="L150" s="65">
        <f>SUM(Tabla1[[#This Row],[INICIO]:[SALIDA]])</f>
        <v>2</v>
      </c>
      <c r="M150" s="25">
        <v>70</v>
      </c>
      <c r="N150" s="51">
        <f t="shared" si="6"/>
        <v>140</v>
      </c>
      <c r="S150" s="2"/>
      <c r="X150" s="4" t="s">
        <v>4</v>
      </c>
    </row>
    <row r="151" spans="5:24" ht="27.6" x14ac:dyDescent="0.35">
      <c r="E151" s="24" t="s">
        <v>228</v>
      </c>
      <c r="F151" s="18" t="s">
        <v>338</v>
      </c>
      <c r="G151" s="19" t="s">
        <v>227</v>
      </c>
      <c r="H151" s="15" t="s">
        <v>517</v>
      </c>
      <c r="I151" s="64">
        <v>159</v>
      </c>
      <c r="J151" s="64">
        <v>150</v>
      </c>
      <c r="K151" s="64">
        <v>-100</v>
      </c>
      <c r="L151" s="65">
        <f>SUM(Tabla1[[#This Row],[INICIO]:[SALIDA]])</f>
        <v>209</v>
      </c>
      <c r="M151" s="25">
        <v>20</v>
      </c>
      <c r="N151" s="51">
        <f t="shared" si="6"/>
        <v>4180</v>
      </c>
      <c r="S151" s="2"/>
      <c r="X151" s="4" t="s">
        <v>5</v>
      </c>
    </row>
    <row r="152" spans="5:24" x14ac:dyDescent="0.35">
      <c r="E152" s="24" t="s">
        <v>228</v>
      </c>
      <c r="F152" s="18" t="s">
        <v>339</v>
      </c>
      <c r="G152" s="19" t="s">
        <v>227</v>
      </c>
      <c r="H152" s="14">
        <v>2014</v>
      </c>
      <c r="I152" s="64">
        <v>209</v>
      </c>
      <c r="J152" s="64">
        <v>150</v>
      </c>
      <c r="K152" s="64">
        <v>-149</v>
      </c>
      <c r="L152" s="65">
        <f>SUM(Tabla1[[#This Row],[INICIO]:[SALIDA]])</f>
        <v>210</v>
      </c>
      <c r="M152" s="25">
        <v>35</v>
      </c>
      <c r="N152" s="51">
        <f t="shared" si="6"/>
        <v>7350</v>
      </c>
      <c r="S152" s="2"/>
      <c r="X152" s="4" t="s">
        <v>6</v>
      </c>
    </row>
    <row r="153" spans="5:24" x14ac:dyDescent="0.35">
      <c r="E153" s="24" t="s">
        <v>228</v>
      </c>
      <c r="F153" s="18" t="s">
        <v>340</v>
      </c>
      <c r="G153" s="19" t="s">
        <v>227</v>
      </c>
      <c r="H153" s="14" t="s">
        <v>532</v>
      </c>
      <c r="I153" s="64">
        <v>39</v>
      </c>
      <c r="J153" s="64">
        <v>20</v>
      </c>
      <c r="K153" s="64">
        <v>-4</v>
      </c>
      <c r="L153" s="65">
        <f>SUM(Tabla1[[#This Row],[INICIO]:[SALIDA]])</f>
        <v>55</v>
      </c>
      <c r="M153" s="25">
        <v>313</v>
      </c>
      <c r="N153" s="51">
        <f t="shared" si="6"/>
        <v>17215</v>
      </c>
      <c r="S153" s="2"/>
      <c r="X153" s="4" t="s">
        <v>7</v>
      </c>
    </row>
    <row r="154" spans="5:24" x14ac:dyDescent="0.35">
      <c r="E154" s="61" t="s">
        <v>401</v>
      </c>
      <c r="F154" s="18" t="s">
        <v>406</v>
      </c>
      <c r="G154" s="19" t="s">
        <v>227</v>
      </c>
      <c r="H154" s="14" t="s">
        <v>532</v>
      </c>
      <c r="I154" s="64">
        <v>4</v>
      </c>
      <c r="J154" s="64">
        <v>0</v>
      </c>
      <c r="K154" s="64">
        <v>0</v>
      </c>
      <c r="L154" s="65">
        <f>SUM(Tabla1[[#This Row],[INICIO]:[SALIDA]])</f>
        <v>4</v>
      </c>
      <c r="M154" s="25">
        <v>19.18</v>
      </c>
      <c r="N154" s="51">
        <f t="shared" si="6"/>
        <v>76.72</v>
      </c>
      <c r="S154" s="2"/>
      <c r="X154" s="4" t="s">
        <v>8</v>
      </c>
    </row>
    <row r="155" spans="5:24" x14ac:dyDescent="0.35">
      <c r="E155" s="61" t="s">
        <v>401</v>
      </c>
      <c r="F155" s="18" t="s">
        <v>404</v>
      </c>
      <c r="G155" s="19" t="s">
        <v>227</v>
      </c>
      <c r="H155" s="14" t="s">
        <v>541</v>
      </c>
      <c r="I155" s="64">
        <v>6</v>
      </c>
      <c r="J155" s="64">
        <v>0</v>
      </c>
      <c r="K155" s="64">
        <v>0</v>
      </c>
      <c r="L155" s="65">
        <f>SUM(Tabla1[[#This Row],[INICIO]:[SALIDA]])</f>
        <v>6</v>
      </c>
      <c r="M155" s="25">
        <v>19.18</v>
      </c>
      <c r="N155" s="51">
        <f t="shared" si="6"/>
        <v>115.08</v>
      </c>
      <c r="S155" s="2"/>
      <c r="X155" s="4" t="s">
        <v>9</v>
      </c>
    </row>
    <row r="156" spans="5:24" x14ac:dyDescent="0.35">
      <c r="E156" s="61" t="s">
        <v>401</v>
      </c>
      <c r="F156" s="18" t="s">
        <v>403</v>
      </c>
      <c r="G156" s="19" t="s">
        <v>227</v>
      </c>
      <c r="H156" s="14" t="s">
        <v>541</v>
      </c>
      <c r="I156" s="64">
        <v>3</v>
      </c>
      <c r="J156" s="64">
        <v>0</v>
      </c>
      <c r="K156" s="64">
        <v>0</v>
      </c>
      <c r="L156" s="65">
        <f>SUM(Tabla1[[#This Row],[INICIO]:[SALIDA]])</f>
        <v>3</v>
      </c>
      <c r="M156" s="25">
        <v>19.18</v>
      </c>
      <c r="N156" s="51">
        <f t="shared" si="6"/>
        <v>57.54</v>
      </c>
      <c r="S156" s="2"/>
      <c r="X156" s="4" t="s">
        <v>10</v>
      </c>
    </row>
    <row r="157" spans="5:24" x14ac:dyDescent="0.35">
      <c r="E157" s="61" t="s">
        <v>401</v>
      </c>
      <c r="F157" s="18" t="s">
        <v>405</v>
      </c>
      <c r="G157" s="19" t="s">
        <v>227</v>
      </c>
      <c r="H157" s="14" t="s">
        <v>541</v>
      </c>
      <c r="I157" s="64">
        <v>17</v>
      </c>
      <c r="J157" s="64">
        <v>0</v>
      </c>
      <c r="K157" s="64">
        <v>0</v>
      </c>
      <c r="L157" s="65">
        <f>SUM(Tabla1[[#This Row],[INICIO]:[SALIDA]])</f>
        <v>17</v>
      </c>
      <c r="M157" s="25">
        <v>19.18</v>
      </c>
      <c r="N157" s="51">
        <f t="shared" si="6"/>
        <v>326.06</v>
      </c>
      <c r="S157" s="2"/>
      <c r="X157" s="4" t="s">
        <v>11</v>
      </c>
    </row>
    <row r="158" spans="5:24" x14ac:dyDescent="0.35">
      <c r="E158" s="61" t="s">
        <v>401</v>
      </c>
      <c r="F158" s="18" t="s">
        <v>402</v>
      </c>
      <c r="G158" s="19" t="s">
        <v>227</v>
      </c>
      <c r="H158" s="14" t="s">
        <v>522</v>
      </c>
      <c r="I158" s="64">
        <v>13</v>
      </c>
      <c r="J158" s="64">
        <v>0</v>
      </c>
      <c r="K158" s="64">
        <v>0</v>
      </c>
      <c r="L158" s="65">
        <f>SUM(Tabla1[[#This Row],[INICIO]:[SALIDA]])</f>
        <v>13</v>
      </c>
      <c r="M158" s="25">
        <v>42</v>
      </c>
      <c r="N158" s="51">
        <f t="shared" si="6"/>
        <v>546</v>
      </c>
      <c r="S158" s="2"/>
      <c r="X158" s="4" t="s">
        <v>12</v>
      </c>
    </row>
    <row r="159" spans="5:24" x14ac:dyDescent="0.35">
      <c r="E159" s="66" t="s">
        <v>254</v>
      </c>
      <c r="F159" s="18" t="s">
        <v>271</v>
      </c>
      <c r="G159" s="19" t="s">
        <v>474</v>
      </c>
      <c r="H159" s="14" t="s">
        <v>546</v>
      </c>
      <c r="I159" s="64">
        <v>29</v>
      </c>
      <c r="J159" s="64">
        <v>40</v>
      </c>
      <c r="K159" s="64">
        <v>-29</v>
      </c>
      <c r="L159" s="65">
        <f>SUM(Tabla1[[#This Row],[INICIO]:[SALIDA]])</f>
        <v>40</v>
      </c>
      <c r="M159" s="20">
        <v>195</v>
      </c>
      <c r="N159" s="51">
        <f t="shared" si="6"/>
        <v>7800</v>
      </c>
      <c r="S159" s="2"/>
      <c r="X159" s="4" t="s">
        <v>13</v>
      </c>
    </row>
    <row r="160" spans="5:24" x14ac:dyDescent="0.35">
      <c r="E160" s="66" t="s">
        <v>254</v>
      </c>
      <c r="F160" s="18" t="s">
        <v>255</v>
      </c>
      <c r="G160" s="19" t="s">
        <v>474</v>
      </c>
      <c r="H160" s="14" t="s">
        <v>520</v>
      </c>
      <c r="I160" s="64">
        <v>24</v>
      </c>
      <c r="J160" s="64">
        <v>0</v>
      </c>
      <c r="K160" s="64">
        <v>-6</v>
      </c>
      <c r="L160" s="65">
        <f>SUM(Tabla1[[#This Row],[INICIO]:[SALIDA]])</f>
        <v>18</v>
      </c>
      <c r="M160" s="20">
        <v>160</v>
      </c>
      <c r="N160" s="51">
        <f t="shared" si="6"/>
        <v>2880</v>
      </c>
      <c r="S160" s="2"/>
      <c r="X160" s="4" t="s">
        <v>14</v>
      </c>
    </row>
    <row r="161" spans="5:24" x14ac:dyDescent="0.35">
      <c r="E161" s="67" t="s">
        <v>320</v>
      </c>
      <c r="F161" s="18" t="s">
        <v>400</v>
      </c>
      <c r="G161" s="19" t="s">
        <v>227</v>
      </c>
      <c r="H161" s="14" t="s">
        <v>520</v>
      </c>
      <c r="I161" s="64">
        <v>7</v>
      </c>
      <c r="J161" s="64">
        <v>0</v>
      </c>
      <c r="K161" s="64">
        <v>-3</v>
      </c>
      <c r="L161" s="65">
        <f>SUM(Tabla1[[#This Row],[INICIO]:[SALIDA]])</f>
        <v>4</v>
      </c>
      <c r="M161" s="25">
        <v>510</v>
      </c>
      <c r="N161" s="51">
        <f t="shared" si="6"/>
        <v>2040</v>
      </c>
      <c r="S161" s="2"/>
      <c r="X161" s="4" t="s">
        <v>15</v>
      </c>
    </row>
    <row r="162" spans="5:24" x14ac:dyDescent="0.35">
      <c r="E162" s="61" t="s">
        <v>233</v>
      </c>
      <c r="F162" s="18" t="s">
        <v>436</v>
      </c>
      <c r="G162" s="19" t="s">
        <v>227</v>
      </c>
      <c r="H162" s="14" t="s">
        <v>520</v>
      </c>
      <c r="I162" s="64">
        <v>2</v>
      </c>
      <c r="J162" s="64">
        <v>0</v>
      </c>
      <c r="K162" s="64">
        <v>0</v>
      </c>
      <c r="L162" s="65">
        <f>SUM(Tabla1[[#This Row],[INICIO]:[SALIDA]])</f>
        <v>2</v>
      </c>
      <c r="M162" s="25">
        <v>500</v>
      </c>
      <c r="N162" s="51">
        <f t="shared" si="6"/>
        <v>1000</v>
      </c>
      <c r="S162" s="2"/>
      <c r="X162" s="4" t="s">
        <v>16</v>
      </c>
    </row>
    <row r="163" spans="5:24" x14ac:dyDescent="0.35">
      <c r="E163" s="60" t="s">
        <v>233</v>
      </c>
      <c r="F163" s="18" t="s">
        <v>435</v>
      </c>
      <c r="G163" s="19" t="s">
        <v>227</v>
      </c>
      <c r="H163" s="14" t="s">
        <v>537</v>
      </c>
      <c r="I163" s="64">
        <v>4</v>
      </c>
      <c r="J163" s="64">
        <v>0</v>
      </c>
      <c r="K163" s="64">
        <v>-1</v>
      </c>
      <c r="L163" s="65">
        <f>SUM(Tabla1[[#This Row],[INICIO]:[SALIDA]])</f>
        <v>3</v>
      </c>
      <c r="M163" s="25">
        <v>1655</v>
      </c>
      <c r="N163" s="51">
        <f t="shared" si="6"/>
        <v>4965</v>
      </c>
      <c r="S163" s="2"/>
      <c r="X163" s="4" t="s">
        <v>17</v>
      </c>
    </row>
    <row r="164" spans="5:24" x14ac:dyDescent="0.35">
      <c r="E164" s="24" t="s">
        <v>233</v>
      </c>
      <c r="F164" s="18" t="s">
        <v>426</v>
      </c>
      <c r="G164" s="19" t="s">
        <v>227</v>
      </c>
      <c r="H164" s="14" t="s">
        <v>537</v>
      </c>
      <c r="I164" s="64">
        <v>4</v>
      </c>
      <c r="J164" s="64">
        <v>0</v>
      </c>
      <c r="K164" s="64">
        <v>0</v>
      </c>
      <c r="L164" s="65">
        <f>SUM(Tabla1[[#This Row],[INICIO]:[SALIDA]])</f>
        <v>4</v>
      </c>
      <c r="M164" s="25">
        <v>850</v>
      </c>
      <c r="N164" s="51">
        <f t="shared" si="6"/>
        <v>3400</v>
      </c>
      <c r="S164" s="2"/>
      <c r="X164" s="4" t="s">
        <v>18</v>
      </c>
    </row>
    <row r="165" spans="5:24" x14ac:dyDescent="0.35">
      <c r="E165" s="24" t="s">
        <v>233</v>
      </c>
      <c r="F165" s="18" t="s">
        <v>427</v>
      </c>
      <c r="G165" s="19" t="s">
        <v>227</v>
      </c>
      <c r="H165" s="14" t="s">
        <v>532</v>
      </c>
      <c r="I165" s="64">
        <v>7</v>
      </c>
      <c r="J165" s="64">
        <v>0</v>
      </c>
      <c r="K165" s="64">
        <v>0</v>
      </c>
      <c r="L165" s="65">
        <f>SUM(Tabla1[[#This Row],[INICIO]:[SALIDA]])</f>
        <v>7</v>
      </c>
      <c r="M165" s="25">
        <v>857</v>
      </c>
      <c r="N165" s="51">
        <f t="shared" si="6"/>
        <v>5999</v>
      </c>
      <c r="S165" s="2"/>
      <c r="X165" s="4" t="s">
        <v>19</v>
      </c>
    </row>
    <row r="166" spans="5:24" x14ac:dyDescent="0.35">
      <c r="E166" s="76" t="s">
        <v>494</v>
      </c>
      <c r="F166" s="18" t="s">
        <v>424</v>
      </c>
      <c r="G166" s="19" t="s">
        <v>227</v>
      </c>
      <c r="H166" s="14" t="s">
        <v>522</v>
      </c>
      <c r="I166" s="64">
        <v>9</v>
      </c>
      <c r="J166" s="64">
        <v>0</v>
      </c>
      <c r="K166" s="64">
        <v>-3</v>
      </c>
      <c r="L166" s="65">
        <f>SUM(Tabla1[[#This Row],[INICIO]:[SALIDA]])</f>
        <v>6</v>
      </c>
      <c r="M166" s="25">
        <v>625</v>
      </c>
      <c r="N166" s="51">
        <f t="shared" si="6"/>
        <v>3750</v>
      </c>
      <c r="S166" s="2"/>
      <c r="X166" s="4" t="s">
        <v>20</v>
      </c>
    </row>
    <row r="167" spans="5:24" x14ac:dyDescent="0.35">
      <c r="E167" s="49" t="s">
        <v>233</v>
      </c>
      <c r="F167" s="18" t="s">
        <v>408</v>
      </c>
      <c r="G167" s="19" t="s">
        <v>227</v>
      </c>
      <c r="H167" s="14" t="s">
        <v>537</v>
      </c>
      <c r="I167" s="64">
        <v>1</v>
      </c>
      <c r="J167" s="64">
        <v>0</v>
      </c>
      <c r="K167" s="64">
        <v>0</v>
      </c>
      <c r="L167" s="65">
        <f>SUM(Tabla1[[#This Row],[INICIO]:[SALIDA]])</f>
        <v>1</v>
      </c>
      <c r="M167" s="25">
        <v>236.96</v>
      </c>
      <c r="N167" s="51">
        <f t="shared" si="6"/>
        <v>236.96</v>
      </c>
      <c r="S167" s="2"/>
      <c r="X167" s="4" t="s">
        <v>21</v>
      </c>
    </row>
    <row r="168" spans="5:24" x14ac:dyDescent="0.35">
      <c r="E168" s="24" t="s">
        <v>291</v>
      </c>
      <c r="F168" s="18" t="s">
        <v>299</v>
      </c>
      <c r="G168" s="19" t="s">
        <v>227</v>
      </c>
      <c r="H168" s="16" t="s">
        <v>527</v>
      </c>
      <c r="I168" s="64">
        <v>108</v>
      </c>
      <c r="J168" s="64">
        <v>120</v>
      </c>
      <c r="K168" s="64">
        <v>-48</v>
      </c>
      <c r="L168" s="65">
        <f>SUM(Tabla1[[#This Row],[INICIO]:[SALIDA]])</f>
        <v>180</v>
      </c>
      <c r="M168" s="20">
        <v>54</v>
      </c>
      <c r="N168" s="51">
        <f t="shared" si="6"/>
        <v>9720</v>
      </c>
      <c r="S168" s="2"/>
      <c r="X168" s="4" t="s">
        <v>22</v>
      </c>
    </row>
    <row r="169" spans="5:24" ht="21" customHeight="1" x14ac:dyDescent="0.35">
      <c r="E169" s="24" t="s">
        <v>291</v>
      </c>
      <c r="F169" s="18" t="s">
        <v>300</v>
      </c>
      <c r="G169" s="19" t="s">
        <v>227</v>
      </c>
      <c r="H169" s="14" t="s">
        <v>520</v>
      </c>
      <c r="I169" s="64">
        <v>100</v>
      </c>
      <c r="J169" s="64"/>
      <c r="K169" s="64">
        <v>-38</v>
      </c>
      <c r="L169" s="65">
        <f>SUM(Tabla1[[#This Row],[INICIO]:[SALIDA]])</f>
        <v>62</v>
      </c>
      <c r="M169" s="20">
        <v>54</v>
      </c>
      <c r="N169" s="51">
        <f t="shared" si="6"/>
        <v>3348</v>
      </c>
      <c r="S169" s="2"/>
      <c r="X169" s="4" t="s">
        <v>23</v>
      </c>
    </row>
    <row r="170" spans="5:24" x14ac:dyDescent="0.35">
      <c r="E170" s="24" t="s">
        <v>291</v>
      </c>
      <c r="F170" s="18" t="s">
        <v>298</v>
      </c>
      <c r="G170" s="19" t="s">
        <v>227</v>
      </c>
      <c r="H170" s="14" t="s">
        <v>520</v>
      </c>
      <c r="I170" s="64">
        <v>319</v>
      </c>
      <c r="J170" s="64">
        <v>0</v>
      </c>
      <c r="K170" s="64">
        <v>-56</v>
      </c>
      <c r="L170" s="65">
        <f>SUM(Tabla1[[#This Row],[INICIO]:[SALIDA]])</f>
        <v>263</v>
      </c>
      <c r="M170" s="20">
        <v>30</v>
      </c>
      <c r="N170" s="51">
        <f t="shared" si="6"/>
        <v>7890</v>
      </c>
      <c r="S170" s="2"/>
      <c r="X170" s="4" t="s">
        <v>24</v>
      </c>
    </row>
    <row r="171" spans="5:24" x14ac:dyDescent="0.35">
      <c r="E171" s="24" t="s">
        <v>291</v>
      </c>
      <c r="F171" s="18" t="s">
        <v>297</v>
      </c>
      <c r="G171" s="19" t="s">
        <v>227</v>
      </c>
      <c r="H171" s="15" t="s">
        <v>518</v>
      </c>
      <c r="I171" s="64">
        <v>32</v>
      </c>
      <c r="J171" s="64">
        <v>0</v>
      </c>
      <c r="K171" s="64">
        <v>-32</v>
      </c>
      <c r="L171" s="65">
        <f>SUM(Tabla1[[#This Row],[INICIO]:[SALIDA]])</f>
        <v>0</v>
      </c>
      <c r="M171" s="20">
        <v>30</v>
      </c>
      <c r="N171" s="51">
        <f t="shared" si="6"/>
        <v>0</v>
      </c>
      <c r="S171" s="2"/>
      <c r="X171" s="4" t="s">
        <v>25</v>
      </c>
    </row>
    <row r="172" spans="5:24" x14ac:dyDescent="0.35">
      <c r="E172" s="24" t="s">
        <v>387</v>
      </c>
      <c r="F172" s="18" t="s">
        <v>393</v>
      </c>
      <c r="G172" s="19" t="s">
        <v>514</v>
      </c>
      <c r="H172" s="14" t="s">
        <v>520</v>
      </c>
      <c r="I172" s="64">
        <v>1</v>
      </c>
      <c r="J172" s="64">
        <v>0</v>
      </c>
      <c r="K172" s="64">
        <v>0</v>
      </c>
      <c r="L172" s="65">
        <f>SUM(Tabla1[[#This Row],[INICIO]:[SALIDA]])</f>
        <v>1</v>
      </c>
      <c r="M172" s="25">
        <v>1363.01</v>
      </c>
      <c r="N172" s="51">
        <f t="shared" si="6"/>
        <v>1363.01</v>
      </c>
      <c r="S172" s="2"/>
      <c r="X172" s="4" t="s">
        <v>26</v>
      </c>
    </row>
    <row r="173" spans="5:24" x14ac:dyDescent="0.35">
      <c r="E173" s="24" t="s">
        <v>419</v>
      </c>
      <c r="F173" s="54" t="s">
        <v>420</v>
      </c>
      <c r="G173" s="19" t="s">
        <v>227</v>
      </c>
      <c r="H173" s="15" t="s">
        <v>519</v>
      </c>
      <c r="I173" s="64">
        <v>11</v>
      </c>
      <c r="J173" s="64">
        <v>0</v>
      </c>
      <c r="K173" s="64">
        <v>-2</v>
      </c>
      <c r="L173" s="65">
        <f>SUM(Tabla1[[#This Row],[INICIO]:[SALIDA]])</f>
        <v>9</v>
      </c>
      <c r="M173" s="25">
        <v>101.69</v>
      </c>
      <c r="N173" s="51">
        <f t="shared" ref="N173:N204" si="7">+L173*M173</f>
        <v>915.21</v>
      </c>
      <c r="S173" s="2"/>
      <c r="X173" s="4" t="s">
        <v>27</v>
      </c>
    </row>
    <row r="174" spans="5:24" x14ac:dyDescent="0.35">
      <c r="E174" s="24" t="s">
        <v>397</v>
      </c>
      <c r="F174" s="18" t="s">
        <v>399</v>
      </c>
      <c r="G174" s="19" t="s">
        <v>227</v>
      </c>
      <c r="H174" s="14" t="s">
        <v>541</v>
      </c>
      <c r="I174" s="64">
        <v>1</v>
      </c>
      <c r="J174" s="64">
        <v>0</v>
      </c>
      <c r="K174" s="64">
        <v>0</v>
      </c>
      <c r="L174" s="65">
        <f>SUM(Tabla1[[#This Row],[INICIO]:[SALIDA]])</f>
        <v>1</v>
      </c>
      <c r="M174" s="25">
        <v>720.34</v>
      </c>
      <c r="N174" s="51">
        <f t="shared" si="7"/>
        <v>720.34</v>
      </c>
      <c r="S174" s="2"/>
      <c r="X174" s="4" t="s">
        <v>28</v>
      </c>
    </row>
    <row r="175" spans="5:24" x14ac:dyDescent="0.35">
      <c r="E175" s="24" t="s">
        <v>397</v>
      </c>
      <c r="F175" s="18" t="s">
        <v>412</v>
      </c>
      <c r="G175" s="19" t="s">
        <v>227</v>
      </c>
      <c r="H175" s="14" t="s">
        <v>540</v>
      </c>
      <c r="I175" s="64">
        <v>6</v>
      </c>
      <c r="J175" s="64">
        <v>0</v>
      </c>
      <c r="K175" s="64">
        <v>-4</v>
      </c>
      <c r="L175" s="65">
        <f>SUM(Tabla1[[#This Row],[INICIO]:[SALIDA]])</f>
        <v>2</v>
      </c>
      <c r="M175" s="25">
        <v>176.24</v>
      </c>
      <c r="N175" s="51">
        <f t="shared" si="7"/>
        <v>352.48</v>
      </c>
      <c r="S175" s="2"/>
      <c r="X175" s="4" t="s">
        <v>29</v>
      </c>
    </row>
    <row r="176" spans="5:24" x14ac:dyDescent="0.35">
      <c r="E176" s="24" t="s">
        <v>387</v>
      </c>
      <c r="F176" s="18" t="s">
        <v>388</v>
      </c>
      <c r="G176" s="19" t="s">
        <v>227</v>
      </c>
      <c r="H176" s="14" t="s">
        <v>520</v>
      </c>
      <c r="I176" s="64">
        <v>6</v>
      </c>
      <c r="J176" s="64">
        <v>0</v>
      </c>
      <c r="K176" s="64">
        <v>0</v>
      </c>
      <c r="L176" s="65">
        <f>SUM(Tabla1[[#This Row],[INICIO]:[SALIDA]])</f>
        <v>6</v>
      </c>
      <c r="M176" s="25">
        <v>413</v>
      </c>
      <c r="N176" s="51">
        <f t="shared" si="7"/>
        <v>2478</v>
      </c>
      <c r="S176" s="2"/>
      <c r="X176" s="4" t="s">
        <v>30</v>
      </c>
    </row>
    <row r="177" spans="5:24" x14ac:dyDescent="0.35">
      <c r="E177" s="24" t="s">
        <v>228</v>
      </c>
      <c r="F177" s="18" t="s">
        <v>277</v>
      </c>
      <c r="G177" s="19" t="s">
        <v>478</v>
      </c>
      <c r="H177" s="14" t="s">
        <v>526</v>
      </c>
      <c r="I177" s="64">
        <v>407</v>
      </c>
      <c r="J177" s="64">
        <v>350</v>
      </c>
      <c r="K177" s="64">
        <v>-361</v>
      </c>
      <c r="L177" s="65">
        <f>SUM(Tabla1[[#This Row],[INICIO]:[SALIDA]])</f>
        <v>396</v>
      </c>
      <c r="M177" s="20">
        <v>221</v>
      </c>
      <c r="N177" s="51">
        <f t="shared" si="7"/>
        <v>87516</v>
      </c>
      <c r="S177" s="2"/>
      <c r="X177" s="4" t="s">
        <v>31</v>
      </c>
    </row>
    <row r="178" spans="5:24" x14ac:dyDescent="0.35">
      <c r="E178" s="24" t="s">
        <v>228</v>
      </c>
      <c r="F178" s="18" t="s">
        <v>278</v>
      </c>
      <c r="G178" s="19" t="s">
        <v>478</v>
      </c>
      <c r="H178" s="14" t="s">
        <v>541</v>
      </c>
      <c r="I178" s="64">
        <v>60</v>
      </c>
      <c r="J178" s="64">
        <v>90</v>
      </c>
      <c r="K178" s="64">
        <v>-83</v>
      </c>
      <c r="L178" s="65">
        <f>SUM(Tabla1[[#This Row],[INICIO]:[SALIDA]])</f>
        <v>67</v>
      </c>
      <c r="M178" s="20">
        <v>330</v>
      </c>
      <c r="N178" s="51">
        <f t="shared" si="7"/>
        <v>22110</v>
      </c>
      <c r="S178" s="2"/>
      <c r="X178" s="4" t="s">
        <v>32</v>
      </c>
    </row>
    <row r="179" spans="5:24" x14ac:dyDescent="0.35">
      <c r="E179" s="24" t="s">
        <v>228</v>
      </c>
      <c r="F179" s="18" t="s">
        <v>279</v>
      </c>
      <c r="G179" s="19" t="s">
        <v>478</v>
      </c>
      <c r="H179" s="16">
        <v>41030</v>
      </c>
      <c r="I179" s="64">
        <v>89</v>
      </c>
      <c r="J179" s="64">
        <v>96</v>
      </c>
      <c r="K179" s="64">
        <v>-85</v>
      </c>
      <c r="L179" s="65">
        <f>SUM(Tabla1[[#This Row],[INICIO]:[SALIDA]])</f>
        <v>100</v>
      </c>
      <c r="M179" s="20">
        <v>365</v>
      </c>
      <c r="N179" s="51">
        <f t="shared" si="7"/>
        <v>36500</v>
      </c>
      <c r="S179" s="2"/>
      <c r="X179" s="4" t="s">
        <v>33</v>
      </c>
    </row>
    <row r="180" spans="5:24" x14ac:dyDescent="0.35">
      <c r="E180" s="45" t="s">
        <v>228</v>
      </c>
      <c r="F180" s="18" t="s">
        <v>229</v>
      </c>
      <c r="G180" s="19" t="s">
        <v>472</v>
      </c>
      <c r="H180" s="14" t="s">
        <v>537</v>
      </c>
      <c r="I180" s="64">
        <v>3600</v>
      </c>
      <c r="J180" s="64">
        <v>2880</v>
      </c>
      <c r="K180" s="64">
        <v>-2040</v>
      </c>
      <c r="L180" s="65">
        <f>SUM(Tabla1[[#This Row],[INICIO]:[SALIDA]])</f>
        <v>4440</v>
      </c>
      <c r="M180" s="20">
        <v>99</v>
      </c>
      <c r="N180" s="51">
        <f t="shared" si="7"/>
        <v>439560</v>
      </c>
      <c r="S180" s="2"/>
      <c r="X180" s="4" t="s">
        <v>34</v>
      </c>
    </row>
    <row r="181" spans="5:24" x14ac:dyDescent="0.35">
      <c r="E181" s="24" t="s">
        <v>228</v>
      </c>
      <c r="F181" s="18" t="s">
        <v>280</v>
      </c>
      <c r="G181" s="19" t="s">
        <v>227</v>
      </c>
      <c r="H181" s="14" t="s">
        <v>526</v>
      </c>
      <c r="I181" s="64">
        <v>84</v>
      </c>
      <c r="J181" s="64">
        <v>60</v>
      </c>
      <c r="K181" s="64">
        <v>-32</v>
      </c>
      <c r="L181" s="65">
        <f>SUM(Tabla1[[#This Row],[INICIO]:[SALIDA]])</f>
        <v>112</v>
      </c>
      <c r="M181" s="20">
        <v>11</v>
      </c>
      <c r="N181" s="51">
        <f t="shared" si="7"/>
        <v>1232</v>
      </c>
      <c r="S181" s="2"/>
      <c r="X181" s="4" t="s">
        <v>35</v>
      </c>
    </row>
    <row r="182" spans="5:24" x14ac:dyDescent="0.35">
      <c r="E182" s="59" t="s">
        <v>228</v>
      </c>
      <c r="F182" s="18" t="s">
        <v>230</v>
      </c>
      <c r="G182" s="19" t="s">
        <v>472</v>
      </c>
      <c r="H182" s="14" t="s">
        <v>522</v>
      </c>
      <c r="I182" s="64">
        <v>338</v>
      </c>
      <c r="J182" s="64">
        <v>0</v>
      </c>
      <c r="K182" s="64">
        <v>-179</v>
      </c>
      <c r="L182" s="65">
        <f>SUM(Tabla1[[#This Row],[INICIO]:[SALIDA]])</f>
        <v>159</v>
      </c>
      <c r="M182" s="20">
        <v>200</v>
      </c>
      <c r="N182" s="51">
        <f t="shared" si="7"/>
        <v>31800</v>
      </c>
      <c r="S182" s="2"/>
      <c r="X182" s="4" t="s">
        <v>36</v>
      </c>
    </row>
    <row r="183" spans="5:24" x14ac:dyDescent="0.35">
      <c r="E183" s="24" t="s">
        <v>387</v>
      </c>
      <c r="F183" s="18" t="s">
        <v>394</v>
      </c>
      <c r="G183" s="19" t="s">
        <v>514</v>
      </c>
      <c r="H183" s="14" t="s">
        <v>537</v>
      </c>
      <c r="I183" s="64">
        <v>1</v>
      </c>
      <c r="J183" s="64">
        <v>0</v>
      </c>
      <c r="K183" s="64">
        <v>0</v>
      </c>
      <c r="L183" s="65">
        <f>SUM(Tabla1[[#This Row],[INICIO]:[SALIDA]])</f>
        <v>1</v>
      </c>
      <c r="M183" s="25">
        <v>1636.01</v>
      </c>
      <c r="N183" s="51">
        <f t="shared" si="7"/>
        <v>1636.01</v>
      </c>
      <c r="S183" s="2"/>
      <c r="X183" s="4" t="s">
        <v>37</v>
      </c>
    </row>
    <row r="184" spans="5:24" ht="27.6" x14ac:dyDescent="0.35">
      <c r="E184" s="24" t="s">
        <v>302</v>
      </c>
      <c r="F184" s="18" t="s">
        <v>318</v>
      </c>
      <c r="G184" s="19" t="s">
        <v>227</v>
      </c>
      <c r="H184" s="15" t="s">
        <v>517</v>
      </c>
      <c r="I184" s="64">
        <v>1</v>
      </c>
      <c r="J184" s="64">
        <v>2</v>
      </c>
      <c r="K184" s="64">
        <v>-2</v>
      </c>
      <c r="L184" s="65">
        <f>SUM(Tabla1[[#This Row],[INICIO]:[SALIDA]])</f>
        <v>1</v>
      </c>
      <c r="M184" s="31">
        <v>589</v>
      </c>
      <c r="N184" s="51">
        <f t="shared" si="7"/>
        <v>589</v>
      </c>
      <c r="S184" s="2"/>
      <c r="X184" s="4" t="s">
        <v>38</v>
      </c>
    </row>
    <row r="185" spans="5:24" x14ac:dyDescent="0.35">
      <c r="E185" s="24" t="s">
        <v>302</v>
      </c>
      <c r="F185" s="18" t="s">
        <v>319</v>
      </c>
      <c r="G185" s="19" t="s">
        <v>227</v>
      </c>
      <c r="H185" s="14" t="s">
        <v>520</v>
      </c>
      <c r="I185" s="64">
        <v>10</v>
      </c>
      <c r="J185" s="64">
        <v>15</v>
      </c>
      <c r="K185" s="64">
        <v>-4</v>
      </c>
      <c r="L185" s="65">
        <f>SUM(Tabla1[[#This Row],[INICIO]:[SALIDA]])</f>
        <v>21</v>
      </c>
      <c r="M185" s="25">
        <v>260</v>
      </c>
      <c r="N185" s="51">
        <f t="shared" si="7"/>
        <v>5460</v>
      </c>
      <c r="S185" s="2"/>
      <c r="X185" s="4" t="s">
        <v>39</v>
      </c>
    </row>
    <row r="186" spans="5:24" x14ac:dyDescent="0.35">
      <c r="E186" s="24" t="s">
        <v>387</v>
      </c>
      <c r="F186" s="18" t="s">
        <v>392</v>
      </c>
      <c r="G186" s="19" t="s">
        <v>484</v>
      </c>
      <c r="H186" s="14" t="s">
        <v>527</v>
      </c>
      <c r="I186" s="64">
        <v>10</v>
      </c>
      <c r="J186" s="64">
        <v>0</v>
      </c>
      <c r="K186" s="64">
        <v>0</v>
      </c>
      <c r="L186" s="65">
        <f>SUM(Tabla1[[#This Row],[INICIO]:[SALIDA]])</f>
        <v>10</v>
      </c>
      <c r="M186" s="25">
        <v>4779.66</v>
      </c>
      <c r="N186" s="51">
        <f t="shared" si="7"/>
        <v>47796.6</v>
      </c>
      <c r="S186" s="2"/>
      <c r="X186" s="4" t="s">
        <v>40</v>
      </c>
    </row>
    <row r="187" spans="5:24" x14ac:dyDescent="0.35">
      <c r="E187" s="24" t="s">
        <v>387</v>
      </c>
      <c r="F187" s="18" t="s">
        <v>390</v>
      </c>
      <c r="G187" s="19" t="s">
        <v>484</v>
      </c>
      <c r="H187" s="14" t="s">
        <v>520</v>
      </c>
      <c r="I187" s="64">
        <v>1</v>
      </c>
      <c r="J187" s="64">
        <v>0</v>
      </c>
      <c r="K187" s="64">
        <v>0</v>
      </c>
      <c r="L187" s="65">
        <f>SUM(Tabla1[[#This Row],[INICIO]:[SALIDA]])</f>
        <v>1</v>
      </c>
      <c r="M187" s="25">
        <v>850</v>
      </c>
      <c r="N187" s="51">
        <f t="shared" si="7"/>
        <v>850</v>
      </c>
      <c r="S187" s="2"/>
      <c r="X187" s="4" t="s">
        <v>41</v>
      </c>
    </row>
    <row r="188" spans="5:24" x14ac:dyDescent="0.35">
      <c r="E188" s="24" t="s">
        <v>387</v>
      </c>
      <c r="F188" s="18" t="s">
        <v>389</v>
      </c>
      <c r="G188" s="19" t="s">
        <v>484</v>
      </c>
      <c r="H188" s="14" t="s">
        <v>522</v>
      </c>
      <c r="I188" s="64">
        <v>14</v>
      </c>
      <c r="J188" s="64">
        <v>0</v>
      </c>
      <c r="K188" s="64">
        <v>-8</v>
      </c>
      <c r="L188" s="65">
        <f>SUM(Tabla1[[#This Row],[INICIO]:[SALIDA]])</f>
        <v>6</v>
      </c>
      <c r="M188" s="25">
        <v>986.54</v>
      </c>
      <c r="N188" s="51">
        <f t="shared" si="7"/>
        <v>5919.24</v>
      </c>
      <c r="S188" s="2"/>
      <c r="X188" s="4" t="s">
        <v>42</v>
      </c>
    </row>
    <row r="189" spans="5:24" x14ac:dyDescent="0.35">
      <c r="E189" s="24" t="s">
        <v>387</v>
      </c>
      <c r="F189" s="18" t="s">
        <v>492</v>
      </c>
      <c r="G189" s="19" t="s">
        <v>484</v>
      </c>
      <c r="H189" s="14" t="s">
        <v>547</v>
      </c>
      <c r="I189" s="64">
        <v>1</v>
      </c>
      <c r="J189" s="64">
        <v>0</v>
      </c>
      <c r="K189" s="64">
        <v>0</v>
      </c>
      <c r="L189" s="65">
        <f>SUM(Tabla1[[#This Row],[INICIO]:[SALIDA]])</f>
        <v>1</v>
      </c>
      <c r="M189" s="32">
        <v>1270</v>
      </c>
      <c r="N189" s="51">
        <f t="shared" si="7"/>
        <v>1270</v>
      </c>
      <c r="S189" s="2"/>
      <c r="X189" s="4" t="s">
        <v>43</v>
      </c>
    </row>
    <row r="190" spans="5:24" x14ac:dyDescent="0.35">
      <c r="E190" s="24" t="s">
        <v>387</v>
      </c>
      <c r="F190" s="18" t="s">
        <v>395</v>
      </c>
      <c r="G190" s="19" t="s">
        <v>484</v>
      </c>
      <c r="H190" s="14" t="s">
        <v>547</v>
      </c>
      <c r="I190" s="64">
        <v>26</v>
      </c>
      <c r="J190" s="64">
        <v>0</v>
      </c>
      <c r="K190" s="64">
        <v>-16</v>
      </c>
      <c r="L190" s="65">
        <f>SUM(Tabla1[[#This Row],[INICIO]:[SALIDA]])</f>
        <v>10</v>
      </c>
      <c r="M190" s="25">
        <v>4779.96</v>
      </c>
      <c r="N190" s="51">
        <f t="shared" si="7"/>
        <v>47799.6</v>
      </c>
      <c r="S190" s="2"/>
      <c r="X190" s="4" t="s">
        <v>44</v>
      </c>
    </row>
    <row r="191" spans="5:24" x14ac:dyDescent="0.35">
      <c r="E191" s="24" t="s">
        <v>387</v>
      </c>
      <c r="F191" s="18" t="s">
        <v>493</v>
      </c>
      <c r="G191" s="19" t="s">
        <v>485</v>
      </c>
      <c r="H191" s="14" t="s">
        <v>527</v>
      </c>
      <c r="I191" s="64">
        <v>5</v>
      </c>
      <c r="J191" s="64">
        <v>0</v>
      </c>
      <c r="K191" s="64">
        <v>-4</v>
      </c>
      <c r="L191" s="65">
        <f>SUM(Tabla1[[#This Row],[INICIO]:[SALIDA]])</f>
        <v>1</v>
      </c>
      <c r="M191" s="25">
        <v>3580.51</v>
      </c>
      <c r="N191" s="51">
        <f t="shared" si="7"/>
        <v>3580.51</v>
      </c>
      <c r="S191" s="2"/>
      <c r="X191" s="4" t="s">
        <v>45</v>
      </c>
    </row>
    <row r="192" spans="5:24" ht="27.6" x14ac:dyDescent="0.35">
      <c r="E192" s="24" t="s">
        <v>387</v>
      </c>
      <c r="F192" s="18" t="s">
        <v>460</v>
      </c>
      <c r="G192" s="19" t="s">
        <v>227</v>
      </c>
      <c r="H192" s="15" t="s">
        <v>517</v>
      </c>
      <c r="I192" s="64">
        <v>8</v>
      </c>
      <c r="J192" s="64">
        <v>0</v>
      </c>
      <c r="K192" s="64">
        <v>0</v>
      </c>
      <c r="L192" s="65">
        <f>SUM(Tabla1[[#This Row],[INICIO]:[SALIDA]])</f>
        <v>8</v>
      </c>
      <c r="M192" s="25">
        <v>2831.38</v>
      </c>
      <c r="N192" s="51">
        <f t="shared" si="7"/>
        <v>22651.040000000001</v>
      </c>
      <c r="S192" s="2"/>
      <c r="X192" s="4" t="s">
        <v>46</v>
      </c>
    </row>
    <row r="193" spans="5:24" x14ac:dyDescent="0.35">
      <c r="E193" s="45" t="s">
        <v>233</v>
      </c>
      <c r="F193" s="18" t="s">
        <v>246</v>
      </c>
      <c r="G193" s="19" t="s">
        <v>473</v>
      </c>
      <c r="H193" s="14" t="s">
        <v>532</v>
      </c>
      <c r="I193" s="64">
        <v>39</v>
      </c>
      <c r="J193" s="64">
        <v>0</v>
      </c>
      <c r="K193" s="64">
        <v>-12</v>
      </c>
      <c r="L193" s="65">
        <f>SUM(Tabla1[[#This Row],[INICIO]:[SALIDA]])</f>
        <v>27</v>
      </c>
      <c r="M193" s="20">
        <v>69.95</v>
      </c>
      <c r="N193" s="51">
        <f t="shared" si="7"/>
        <v>1888.65</v>
      </c>
      <c r="S193" s="2"/>
      <c r="X193" s="4" t="s">
        <v>47</v>
      </c>
    </row>
    <row r="194" spans="5:24" x14ac:dyDescent="0.35">
      <c r="E194" s="24" t="s">
        <v>302</v>
      </c>
      <c r="F194" s="18" t="s">
        <v>316</v>
      </c>
      <c r="G194" s="19" t="s">
        <v>227</v>
      </c>
      <c r="H194" s="14" t="s">
        <v>532</v>
      </c>
      <c r="I194" s="64">
        <v>28</v>
      </c>
      <c r="J194" s="64">
        <v>0</v>
      </c>
      <c r="K194" s="64">
        <v>-5</v>
      </c>
      <c r="L194" s="65">
        <f>SUM(Tabla1[[#This Row],[INICIO]:[SALIDA]])</f>
        <v>23</v>
      </c>
      <c r="M194" s="25">
        <v>21</v>
      </c>
      <c r="N194" s="51">
        <f t="shared" si="7"/>
        <v>483</v>
      </c>
      <c r="S194" s="2"/>
      <c r="X194" s="4" t="s">
        <v>48</v>
      </c>
    </row>
    <row r="195" spans="5:24" x14ac:dyDescent="0.35">
      <c r="E195" s="24" t="s">
        <v>233</v>
      </c>
      <c r="F195" s="18" t="s">
        <v>348</v>
      </c>
      <c r="G195" s="19" t="s">
        <v>227</v>
      </c>
      <c r="H195" s="14" t="s">
        <v>532</v>
      </c>
      <c r="I195" s="64">
        <v>0</v>
      </c>
      <c r="J195" s="64">
        <v>24</v>
      </c>
      <c r="K195" s="64">
        <v>-5</v>
      </c>
      <c r="L195" s="65">
        <f>SUM(Tabla1[[#This Row],[INICIO]:[SALIDA]])</f>
        <v>19</v>
      </c>
      <c r="M195" s="31">
        <v>228.81</v>
      </c>
      <c r="N195" s="51">
        <f t="shared" si="7"/>
        <v>4347.3900000000003</v>
      </c>
      <c r="S195" s="2"/>
      <c r="X195" s="4" t="s">
        <v>49</v>
      </c>
    </row>
    <row r="196" spans="5:24" x14ac:dyDescent="0.35">
      <c r="E196" s="24" t="s">
        <v>291</v>
      </c>
      <c r="F196" s="18" t="s">
        <v>314</v>
      </c>
      <c r="G196" s="19" t="s">
        <v>227</v>
      </c>
      <c r="H196" s="14" t="s">
        <v>532</v>
      </c>
      <c r="I196" s="64">
        <v>23</v>
      </c>
      <c r="J196" s="64">
        <v>0</v>
      </c>
      <c r="K196" s="64">
        <v>-3</v>
      </c>
      <c r="L196" s="65">
        <f>SUM(Tabla1[[#This Row],[INICIO]:[SALIDA]])</f>
        <v>20</v>
      </c>
      <c r="M196" s="25">
        <v>80</v>
      </c>
      <c r="N196" s="51">
        <f t="shared" si="7"/>
        <v>1600</v>
      </c>
      <c r="S196" s="2"/>
      <c r="X196" s="4" t="s">
        <v>50</v>
      </c>
    </row>
    <row r="197" spans="5:24" x14ac:dyDescent="0.35">
      <c r="E197" s="24" t="s">
        <v>397</v>
      </c>
      <c r="F197" s="18" t="s">
        <v>413</v>
      </c>
      <c r="G197" s="19" t="s">
        <v>227</v>
      </c>
      <c r="H197" s="16" t="s">
        <v>546</v>
      </c>
      <c r="I197" s="64">
        <v>3</v>
      </c>
      <c r="J197" s="64">
        <v>0</v>
      </c>
      <c r="K197" s="64">
        <v>-1</v>
      </c>
      <c r="L197" s="65">
        <f>SUM(Tabla1[[#This Row],[INICIO]:[SALIDA]])</f>
        <v>2</v>
      </c>
      <c r="M197" s="25">
        <v>174.85</v>
      </c>
      <c r="N197" s="51">
        <f t="shared" si="7"/>
        <v>349.7</v>
      </c>
      <c r="S197" s="2"/>
      <c r="X197" s="4" t="s">
        <v>51</v>
      </c>
    </row>
    <row r="198" spans="5:24" x14ac:dyDescent="0.35">
      <c r="E198" s="24" t="s">
        <v>228</v>
      </c>
      <c r="F198" s="18" t="s">
        <v>481</v>
      </c>
      <c r="G198" s="19" t="s">
        <v>473</v>
      </c>
      <c r="H198" s="14" t="s">
        <v>520</v>
      </c>
      <c r="I198" s="64">
        <v>69</v>
      </c>
      <c r="J198" s="64">
        <v>145</v>
      </c>
      <c r="K198" s="64">
        <v>-92</v>
      </c>
      <c r="L198" s="65">
        <f>SUM(Tabla1[[#This Row],[INICIO]:[SALIDA]])</f>
        <v>122</v>
      </c>
      <c r="M198" s="20">
        <v>14.53</v>
      </c>
      <c r="N198" s="51">
        <f t="shared" si="7"/>
        <v>1772.6599999999999</v>
      </c>
      <c r="S198" s="2"/>
      <c r="X198" s="4" t="s">
        <v>52</v>
      </c>
    </row>
    <row r="199" spans="5:24" x14ac:dyDescent="0.35">
      <c r="E199" s="24" t="s">
        <v>228</v>
      </c>
      <c r="F199" s="18" t="s">
        <v>480</v>
      </c>
      <c r="G199" s="19" t="s">
        <v>473</v>
      </c>
      <c r="H199" s="14" t="s">
        <v>538</v>
      </c>
      <c r="I199" s="64">
        <v>28</v>
      </c>
      <c r="J199" s="64">
        <v>200</v>
      </c>
      <c r="K199" s="64">
        <v>-117</v>
      </c>
      <c r="L199" s="65">
        <f>SUM(Tabla1[[#This Row],[INICIO]:[SALIDA]])</f>
        <v>111</v>
      </c>
      <c r="M199" s="20">
        <v>22.75</v>
      </c>
      <c r="N199" s="51">
        <f t="shared" si="7"/>
        <v>2525.25</v>
      </c>
      <c r="S199" s="2"/>
      <c r="X199" s="4" t="s">
        <v>53</v>
      </c>
    </row>
    <row r="200" spans="5:24" x14ac:dyDescent="0.35">
      <c r="E200" s="24" t="s">
        <v>233</v>
      </c>
      <c r="F200" s="18" t="s">
        <v>349</v>
      </c>
      <c r="G200" s="19" t="s">
        <v>227</v>
      </c>
      <c r="H200" s="14" t="s">
        <v>520</v>
      </c>
      <c r="I200" s="64">
        <v>0</v>
      </c>
      <c r="J200" s="64">
        <v>6</v>
      </c>
      <c r="K200" s="64">
        <v>-6</v>
      </c>
      <c r="L200" s="65">
        <f>SUM(Tabla1[[#This Row],[INICIO]:[SALIDA]])</f>
        <v>0</v>
      </c>
      <c r="M200" s="31">
        <v>165.25</v>
      </c>
      <c r="N200" s="51">
        <f t="shared" si="7"/>
        <v>0</v>
      </c>
      <c r="S200" s="2"/>
      <c r="X200" s="4" t="s">
        <v>54</v>
      </c>
    </row>
    <row r="201" spans="5:24" x14ac:dyDescent="0.35">
      <c r="E201" s="45" t="s">
        <v>233</v>
      </c>
      <c r="F201" s="18" t="s">
        <v>241</v>
      </c>
      <c r="G201" s="19" t="s">
        <v>227</v>
      </c>
      <c r="H201" s="14" t="s">
        <v>540</v>
      </c>
      <c r="I201" s="64">
        <v>30</v>
      </c>
      <c r="J201" s="64">
        <v>0</v>
      </c>
      <c r="K201" s="64">
        <v>-20</v>
      </c>
      <c r="L201" s="65">
        <f>SUM(Tabla1[[#This Row],[INICIO]:[SALIDA]])</f>
        <v>10</v>
      </c>
      <c r="M201" s="20">
        <v>100</v>
      </c>
      <c r="N201" s="51">
        <f t="shared" si="7"/>
        <v>1000</v>
      </c>
      <c r="S201" s="2"/>
      <c r="X201" s="4" t="s">
        <v>55</v>
      </c>
    </row>
    <row r="202" spans="5:24" x14ac:dyDescent="0.35">
      <c r="E202" s="26" t="s">
        <v>233</v>
      </c>
      <c r="F202" s="18" t="s">
        <v>448</v>
      </c>
      <c r="G202" s="19" t="s">
        <v>227</v>
      </c>
      <c r="H202" s="14" t="s">
        <v>532</v>
      </c>
      <c r="I202" s="64">
        <v>8</v>
      </c>
      <c r="J202" s="64">
        <v>0</v>
      </c>
      <c r="K202" s="64">
        <v>0</v>
      </c>
      <c r="L202" s="65">
        <f>SUM(Tabla1[[#This Row],[INICIO]:[SALIDA]])</f>
        <v>8</v>
      </c>
      <c r="M202" s="25">
        <v>40</v>
      </c>
      <c r="N202" s="51">
        <f t="shared" si="7"/>
        <v>320</v>
      </c>
      <c r="S202" s="2"/>
      <c r="X202" s="4" t="s">
        <v>56</v>
      </c>
    </row>
    <row r="203" spans="5:24" x14ac:dyDescent="0.35">
      <c r="E203" s="26" t="s">
        <v>233</v>
      </c>
      <c r="F203" s="18" t="s">
        <v>447</v>
      </c>
      <c r="G203" s="19" t="s">
        <v>227</v>
      </c>
      <c r="H203" s="15" t="s">
        <v>518</v>
      </c>
      <c r="I203" s="64">
        <v>10</v>
      </c>
      <c r="J203" s="64">
        <v>0</v>
      </c>
      <c r="K203" s="64">
        <v>-1</v>
      </c>
      <c r="L203" s="65">
        <f>SUM(Tabla1[[#This Row],[INICIO]:[SALIDA]])</f>
        <v>9</v>
      </c>
      <c r="M203" s="25">
        <v>105</v>
      </c>
      <c r="N203" s="51">
        <f t="shared" si="7"/>
        <v>945</v>
      </c>
      <c r="S203" s="2"/>
      <c r="X203" s="4" t="s">
        <v>57</v>
      </c>
    </row>
    <row r="204" spans="5:24" x14ac:dyDescent="0.35">
      <c r="E204" s="26" t="s">
        <v>233</v>
      </c>
      <c r="F204" s="18" t="s">
        <v>445</v>
      </c>
      <c r="G204" s="19" t="s">
        <v>227</v>
      </c>
      <c r="H204" s="14" t="s">
        <v>520</v>
      </c>
      <c r="I204" s="64">
        <v>11</v>
      </c>
      <c r="J204" s="64">
        <v>0</v>
      </c>
      <c r="K204" s="64">
        <v>0</v>
      </c>
      <c r="L204" s="65">
        <f>SUM(Tabla1[[#This Row],[INICIO]:[SALIDA]])</f>
        <v>11</v>
      </c>
      <c r="M204" s="25">
        <v>510</v>
      </c>
      <c r="N204" s="51">
        <f t="shared" si="7"/>
        <v>5610</v>
      </c>
      <c r="S204" s="2"/>
      <c r="X204" s="4" t="s">
        <v>58</v>
      </c>
    </row>
    <row r="205" spans="5:24" x14ac:dyDescent="0.35">
      <c r="E205" s="26" t="s">
        <v>233</v>
      </c>
      <c r="F205" s="18" t="s">
        <v>449</v>
      </c>
      <c r="G205" s="19" t="s">
        <v>227</v>
      </c>
      <c r="H205" s="14" t="s">
        <v>520</v>
      </c>
      <c r="I205" s="64">
        <v>7</v>
      </c>
      <c r="J205" s="64">
        <v>0</v>
      </c>
      <c r="K205" s="64">
        <v>0</v>
      </c>
      <c r="L205" s="65">
        <f>SUM(Tabla1[[#This Row],[INICIO]:[SALIDA]])</f>
        <v>7</v>
      </c>
      <c r="M205" s="25">
        <v>525</v>
      </c>
      <c r="N205" s="51">
        <f t="shared" ref="N205:N240" si="8">+L205*M205</f>
        <v>3675</v>
      </c>
      <c r="S205" s="2"/>
      <c r="X205" s="4" t="s">
        <v>59</v>
      </c>
    </row>
    <row r="206" spans="5:24" x14ac:dyDescent="0.35">
      <c r="E206" s="24" t="s">
        <v>302</v>
      </c>
      <c r="F206" s="18" t="s">
        <v>315</v>
      </c>
      <c r="G206" s="19" t="s">
        <v>227</v>
      </c>
      <c r="H206" s="14" t="s">
        <v>520</v>
      </c>
      <c r="I206" s="64">
        <v>7</v>
      </c>
      <c r="J206" s="64">
        <v>0</v>
      </c>
      <c r="K206" s="64">
        <v>-7</v>
      </c>
      <c r="L206" s="65">
        <f>SUM(Tabla1[[#This Row],[INICIO]:[SALIDA]])</f>
        <v>0</v>
      </c>
      <c r="M206" s="25">
        <v>11</v>
      </c>
      <c r="N206" s="51">
        <f t="shared" si="8"/>
        <v>0</v>
      </c>
      <c r="S206" s="2"/>
      <c r="X206" s="4" t="s">
        <v>60</v>
      </c>
    </row>
    <row r="207" spans="5:24" x14ac:dyDescent="0.35">
      <c r="E207" s="24" t="s">
        <v>291</v>
      </c>
      <c r="F207" s="18" t="s">
        <v>301</v>
      </c>
      <c r="G207" s="19" t="s">
        <v>227</v>
      </c>
      <c r="H207" s="14" t="s">
        <v>520</v>
      </c>
      <c r="I207" s="64">
        <v>108</v>
      </c>
      <c r="J207" s="64">
        <v>0</v>
      </c>
      <c r="K207" s="64">
        <v>-56</v>
      </c>
      <c r="L207" s="65">
        <f>SUM(Tabla1[[#This Row],[INICIO]:[SALIDA]])</f>
        <v>52</v>
      </c>
      <c r="M207" s="20">
        <v>30</v>
      </c>
      <c r="N207" s="51">
        <f t="shared" si="8"/>
        <v>1560</v>
      </c>
      <c r="S207" s="2"/>
      <c r="X207" s="4" t="s">
        <v>61</v>
      </c>
    </row>
    <row r="208" spans="5:24" x14ac:dyDescent="0.35">
      <c r="E208" s="47" t="s">
        <v>233</v>
      </c>
      <c r="F208" s="21" t="s">
        <v>561</v>
      </c>
      <c r="G208" s="19" t="s">
        <v>227</v>
      </c>
      <c r="H208" s="72" t="s">
        <v>564</v>
      </c>
      <c r="I208" s="64"/>
      <c r="J208" s="64">
        <v>3</v>
      </c>
      <c r="K208" s="64">
        <v>-3</v>
      </c>
      <c r="L208" s="65">
        <f>SUM(Tabla1[[#This Row],[INICIO]:[SALIDA]])</f>
        <v>0</v>
      </c>
      <c r="M208" s="28">
        <v>2794.92</v>
      </c>
      <c r="N208" s="51">
        <f>+L208*M208</f>
        <v>0</v>
      </c>
      <c r="S208" s="2"/>
      <c r="X208" s="4" t="s">
        <v>62</v>
      </c>
    </row>
    <row r="209" spans="5:24" x14ac:dyDescent="0.35">
      <c r="E209" s="47" t="s">
        <v>233</v>
      </c>
      <c r="F209" s="21" t="s">
        <v>560</v>
      </c>
      <c r="G209" s="19" t="s">
        <v>227</v>
      </c>
      <c r="H209" s="72" t="s">
        <v>564</v>
      </c>
      <c r="I209" s="64"/>
      <c r="J209" s="64">
        <v>3</v>
      </c>
      <c r="K209" s="64">
        <v>-3</v>
      </c>
      <c r="L209" s="65">
        <f>SUM(Tabla1[[#This Row],[INICIO]:[SALIDA]])</f>
        <v>0</v>
      </c>
      <c r="M209" s="28">
        <v>1870</v>
      </c>
      <c r="N209" s="51">
        <f>+L209*M209</f>
        <v>0</v>
      </c>
      <c r="S209" s="2"/>
      <c r="X209" s="4" t="s">
        <v>63</v>
      </c>
    </row>
    <row r="210" spans="5:24" x14ac:dyDescent="0.35">
      <c r="E210" s="47" t="s">
        <v>233</v>
      </c>
      <c r="F210" s="21" t="s">
        <v>562</v>
      </c>
      <c r="G210" s="19" t="s">
        <v>227</v>
      </c>
      <c r="H210" s="72" t="s">
        <v>564</v>
      </c>
      <c r="I210" s="64"/>
      <c r="J210" s="64">
        <v>1</v>
      </c>
      <c r="K210" s="64">
        <v>-1</v>
      </c>
      <c r="L210" s="65">
        <f>SUM(Tabla1[[#This Row],[INICIO]:[SALIDA]])</f>
        <v>0</v>
      </c>
      <c r="M210" s="28">
        <v>5800</v>
      </c>
      <c r="N210" s="51">
        <f>+L210*M210</f>
        <v>0</v>
      </c>
      <c r="S210" s="2"/>
      <c r="X210" s="4" t="s">
        <v>64</v>
      </c>
    </row>
    <row r="211" spans="5:24" x14ac:dyDescent="0.35">
      <c r="E211" s="47" t="s">
        <v>233</v>
      </c>
      <c r="F211" s="21" t="s">
        <v>563</v>
      </c>
      <c r="G211" s="19" t="s">
        <v>227</v>
      </c>
      <c r="H211" s="72" t="s">
        <v>564</v>
      </c>
      <c r="I211" s="64"/>
      <c r="J211" s="64">
        <v>4</v>
      </c>
      <c r="K211" s="64">
        <v>-4</v>
      </c>
      <c r="L211" s="65">
        <f>SUM(Tabla1[[#This Row],[INICIO]:[SALIDA]])</f>
        <v>0</v>
      </c>
      <c r="M211" s="28">
        <v>3000</v>
      </c>
      <c r="N211" s="51">
        <f>+L211*M211</f>
        <v>0</v>
      </c>
      <c r="S211" s="2"/>
      <c r="X211" s="4" t="s">
        <v>65</v>
      </c>
    </row>
    <row r="212" spans="5:24" x14ac:dyDescent="0.35">
      <c r="E212" s="45" t="s">
        <v>387</v>
      </c>
      <c r="F212" s="18" t="s">
        <v>409</v>
      </c>
      <c r="G212" s="38" t="s">
        <v>486</v>
      </c>
      <c r="H212" s="14" t="s">
        <v>520</v>
      </c>
      <c r="I212" s="64">
        <v>1</v>
      </c>
      <c r="J212" s="64">
        <v>0</v>
      </c>
      <c r="K212" s="64">
        <v>1</v>
      </c>
      <c r="L212" s="65">
        <f>SUM(Tabla1[[#This Row],[INICIO]:[SALIDA]])</f>
        <v>2</v>
      </c>
      <c r="M212" s="25">
        <v>1894.97</v>
      </c>
      <c r="N212" s="51">
        <f t="shared" si="8"/>
        <v>3789.94</v>
      </c>
      <c r="S212" s="2"/>
      <c r="X212" s="4" t="s">
        <v>66</v>
      </c>
    </row>
    <row r="213" spans="5:24" x14ac:dyDescent="0.35">
      <c r="E213" s="24" t="s">
        <v>291</v>
      </c>
      <c r="F213" s="18" t="s">
        <v>309</v>
      </c>
      <c r="G213" s="19" t="s">
        <v>227</v>
      </c>
      <c r="H213" s="14" t="s">
        <v>520</v>
      </c>
      <c r="I213" s="64">
        <v>1</v>
      </c>
      <c r="J213" s="64">
        <v>20</v>
      </c>
      <c r="K213" s="64">
        <v>-8</v>
      </c>
      <c r="L213" s="65">
        <f>SUM(Tabla1[[#This Row],[INICIO]:[SALIDA]])</f>
        <v>13</v>
      </c>
      <c r="M213" s="20">
        <v>35</v>
      </c>
      <c r="N213" s="51">
        <f t="shared" si="8"/>
        <v>455</v>
      </c>
      <c r="S213" s="2"/>
      <c r="X213" s="4" t="s">
        <v>67</v>
      </c>
    </row>
    <row r="214" spans="5:24" x14ac:dyDescent="0.35">
      <c r="E214" s="24" t="s">
        <v>291</v>
      </c>
      <c r="F214" s="18" t="s">
        <v>310</v>
      </c>
      <c r="G214" s="19" t="s">
        <v>227</v>
      </c>
      <c r="H214" s="15" t="s">
        <v>518</v>
      </c>
      <c r="I214" s="64">
        <v>0</v>
      </c>
      <c r="J214" s="64">
        <v>30</v>
      </c>
      <c r="K214" s="64">
        <v>-4</v>
      </c>
      <c r="L214" s="65">
        <f>SUM(Tabla1[[#This Row],[INICIO]:[SALIDA]])</f>
        <v>26</v>
      </c>
      <c r="M214" s="20">
        <v>10</v>
      </c>
      <c r="N214" s="51">
        <f t="shared" si="8"/>
        <v>260</v>
      </c>
      <c r="S214" s="2"/>
      <c r="X214" s="4" t="s">
        <v>68</v>
      </c>
    </row>
    <row r="215" spans="5:24" x14ac:dyDescent="0.35">
      <c r="E215" s="24" t="s">
        <v>397</v>
      </c>
      <c r="F215" s="18" t="s">
        <v>429</v>
      </c>
      <c r="G215" s="19" t="s">
        <v>227</v>
      </c>
      <c r="H215" s="14" t="s">
        <v>548</v>
      </c>
      <c r="I215" s="64">
        <v>1</v>
      </c>
      <c r="J215" s="64">
        <v>0</v>
      </c>
      <c r="K215" s="64">
        <v>0</v>
      </c>
      <c r="L215" s="65">
        <f>SUM(Tabla1[[#This Row],[INICIO]:[SALIDA]])</f>
        <v>1</v>
      </c>
      <c r="M215" s="25">
        <v>35</v>
      </c>
      <c r="N215" s="51">
        <f t="shared" si="8"/>
        <v>35</v>
      </c>
      <c r="S215" s="2"/>
      <c r="X215" s="4" t="s">
        <v>69</v>
      </c>
    </row>
    <row r="216" spans="5:24" x14ac:dyDescent="0.35">
      <c r="E216" s="45" t="s">
        <v>228</v>
      </c>
      <c r="F216" s="18" t="s">
        <v>231</v>
      </c>
      <c r="G216" s="19" t="s">
        <v>473</v>
      </c>
      <c r="H216" s="14" t="s">
        <v>534</v>
      </c>
      <c r="I216" s="64">
        <v>315</v>
      </c>
      <c r="J216" s="64">
        <v>30</v>
      </c>
      <c r="K216" s="64">
        <v>-136</v>
      </c>
      <c r="L216" s="65">
        <f>SUM(Tabla1[[#This Row],[INICIO]:[SALIDA]])</f>
        <v>209</v>
      </c>
      <c r="M216" s="20">
        <v>105</v>
      </c>
      <c r="N216" s="51">
        <f t="shared" si="8"/>
        <v>21945</v>
      </c>
      <c r="S216" s="2"/>
      <c r="X216" s="4" t="s">
        <v>70</v>
      </c>
    </row>
    <row r="217" spans="5:24" x14ac:dyDescent="0.35">
      <c r="E217" s="24" t="s">
        <v>302</v>
      </c>
      <c r="F217" s="18" t="s">
        <v>303</v>
      </c>
      <c r="G217" s="19" t="s">
        <v>227</v>
      </c>
      <c r="H217" s="14" t="s">
        <v>526</v>
      </c>
      <c r="I217" s="64">
        <v>10</v>
      </c>
      <c r="J217" s="64">
        <v>30</v>
      </c>
      <c r="K217" s="64">
        <v>-9</v>
      </c>
      <c r="L217" s="65">
        <f>SUM(Tabla1[[#This Row],[INICIO]:[SALIDA]])</f>
        <v>31</v>
      </c>
      <c r="M217" s="20">
        <v>110</v>
      </c>
      <c r="N217" s="51">
        <f t="shared" si="8"/>
        <v>3410</v>
      </c>
      <c r="S217" s="2"/>
      <c r="X217" s="4" t="s">
        <v>71</v>
      </c>
    </row>
    <row r="218" spans="5:24" x14ac:dyDescent="0.35">
      <c r="E218" s="24" t="s">
        <v>302</v>
      </c>
      <c r="F218" s="18" t="s">
        <v>500</v>
      </c>
      <c r="G218" s="19" t="s">
        <v>227</v>
      </c>
      <c r="H218" s="14" t="s">
        <v>538</v>
      </c>
      <c r="I218" s="64">
        <v>15</v>
      </c>
      <c r="J218" s="64">
        <v>30</v>
      </c>
      <c r="K218" s="64">
        <v>-7</v>
      </c>
      <c r="L218" s="65">
        <f>SUM(Tabla1[[#This Row],[INICIO]:[SALIDA]])</f>
        <v>38</v>
      </c>
      <c r="M218" s="20">
        <v>100</v>
      </c>
      <c r="N218" s="51">
        <f t="shared" si="8"/>
        <v>3800</v>
      </c>
      <c r="S218" s="2"/>
      <c r="X218" s="4" t="s">
        <v>72</v>
      </c>
    </row>
    <row r="219" spans="5:24" x14ac:dyDescent="0.35">
      <c r="E219" s="24" t="s">
        <v>228</v>
      </c>
      <c r="F219" s="18" t="s">
        <v>287</v>
      </c>
      <c r="G219" s="19" t="s">
        <v>227</v>
      </c>
      <c r="H219" s="14" t="s">
        <v>532</v>
      </c>
      <c r="I219" s="64">
        <v>1740</v>
      </c>
      <c r="J219" s="64">
        <v>2000</v>
      </c>
      <c r="K219" s="64">
        <v>-1070</v>
      </c>
      <c r="L219" s="65">
        <f>SUM(Tabla1[[#This Row],[INICIO]:[SALIDA]])</f>
        <v>2670</v>
      </c>
      <c r="M219" s="20">
        <v>2</v>
      </c>
      <c r="N219" s="51">
        <f t="shared" si="8"/>
        <v>5340</v>
      </c>
      <c r="S219" s="2"/>
      <c r="X219" s="4" t="s">
        <v>73</v>
      </c>
    </row>
    <row r="220" spans="5:24" x14ac:dyDescent="0.35">
      <c r="E220" s="24" t="s">
        <v>228</v>
      </c>
      <c r="F220" s="18" t="s">
        <v>290</v>
      </c>
      <c r="G220" s="19" t="s">
        <v>227</v>
      </c>
      <c r="H220" s="14" t="s">
        <v>532</v>
      </c>
      <c r="I220" s="64">
        <v>198</v>
      </c>
      <c r="J220" s="64">
        <v>1500</v>
      </c>
      <c r="K220" s="64">
        <v>-20</v>
      </c>
      <c r="L220" s="65">
        <f>SUM(Tabla1[[#This Row],[INICIO]:[SALIDA]])</f>
        <v>1678</v>
      </c>
      <c r="M220" s="20">
        <v>3</v>
      </c>
      <c r="N220" s="51">
        <f t="shared" si="8"/>
        <v>5034</v>
      </c>
      <c r="S220" s="2"/>
      <c r="X220" s="4" t="s">
        <v>74</v>
      </c>
    </row>
    <row r="221" spans="5:24" x14ac:dyDescent="0.35">
      <c r="E221" s="24" t="s">
        <v>228</v>
      </c>
      <c r="F221" s="18" t="s">
        <v>288</v>
      </c>
      <c r="G221" s="19" t="s">
        <v>227</v>
      </c>
      <c r="H221" s="14" t="s">
        <v>532</v>
      </c>
      <c r="I221" s="64">
        <v>1500</v>
      </c>
      <c r="J221" s="64">
        <v>1500</v>
      </c>
      <c r="K221" s="64">
        <v>-1725</v>
      </c>
      <c r="L221" s="65">
        <f>SUM(Tabla1[[#This Row],[INICIO]:[SALIDA]])</f>
        <v>1275</v>
      </c>
      <c r="M221" s="20">
        <v>5</v>
      </c>
      <c r="N221" s="51">
        <f t="shared" si="8"/>
        <v>6375</v>
      </c>
      <c r="S221" s="2"/>
      <c r="X221" s="4" t="s">
        <v>75</v>
      </c>
    </row>
    <row r="222" spans="5:24" x14ac:dyDescent="0.35">
      <c r="E222" s="24" t="s">
        <v>228</v>
      </c>
      <c r="F222" s="21" t="s">
        <v>491</v>
      </c>
      <c r="G222" s="19" t="s">
        <v>227</v>
      </c>
      <c r="H222" s="14" t="s">
        <v>532</v>
      </c>
      <c r="I222" s="64">
        <v>5000</v>
      </c>
      <c r="J222" s="64">
        <v>0</v>
      </c>
      <c r="K222" s="64">
        <v>-400</v>
      </c>
      <c r="L222" s="65">
        <f>SUM(Tabla1[[#This Row],[INICIO]:[SALIDA]])</f>
        <v>4600</v>
      </c>
      <c r="M222" s="28">
        <v>7</v>
      </c>
      <c r="N222" s="51">
        <f t="shared" si="8"/>
        <v>32200</v>
      </c>
      <c r="S222" s="2"/>
      <c r="X222" s="4" t="s">
        <v>76</v>
      </c>
    </row>
    <row r="223" spans="5:24" x14ac:dyDescent="0.35">
      <c r="E223" s="24" t="s">
        <v>228</v>
      </c>
      <c r="F223" s="18" t="s">
        <v>289</v>
      </c>
      <c r="G223" s="19" t="s">
        <v>227</v>
      </c>
      <c r="H223" s="14" t="s">
        <v>532</v>
      </c>
      <c r="I223" s="64">
        <v>169</v>
      </c>
      <c r="J223" s="64">
        <v>0</v>
      </c>
      <c r="K223" s="64">
        <v>-40</v>
      </c>
      <c r="L223" s="65">
        <f>SUM(Tabla1[[#This Row],[INICIO]:[SALIDA]])</f>
        <v>129</v>
      </c>
      <c r="M223" s="20">
        <v>4</v>
      </c>
      <c r="N223" s="51">
        <f t="shared" si="8"/>
        <v>516</v>
      </c>
      <c r="S223" s="2"/>
      <c r="X223" s="4" t="s">
        <v>77</v>
      </c>
    </row>
    <row r="224" spans="5:24" x14ac:dyDescent="0.35">
      <c r="E224" s="23" t="s">
        <v>224</v>
      </c>
      <c r="F224" s="18" t="s">
        <v>240</v>
      </c>
      <c r="G224" s="19" t="s">
        <v>227</v>
      </c>
      <c r="H224" s="14" t="s">
        <v>522</v>
      </c>
      <c r="I224" s="64">
        <v>94</v>
      </c>
      <c r="J224" s="64">
        <v>0</v>
      </c>
      <c r="K224" s="64">
        <v>-31</v>
      </c>
      <c r="L224" s="65">
        <f>SUM(Tabla1[[#This Row],[INICIO]:[SALIDA]])</f>
        <v>63</v>
      </c>
      <c r="M224" s="20">
        <v>175</v>
      </c>
      <c r="N224" s="51">
        <f t="shared" si="8"/>
        <v>11025</v>
      </c>
      <c r="S224" s="2"/>
      <c r="X224" s="4" t="s">
        <v>78</v>
      </c>
    </row>
    <row r="225" spans="5:24" x14ac:dyDescent="0.35">
      <c r="E225" s="24" t="s">
        <v>228</v>
      </c>
      <c r="F225" s="18" t="s">
        <v>341</v>
      </c>
      <c r="G225" s="19" t="s">
        <v>227</v>
      </c>
      <c r="H225" s="14" t="s">
        <v>527</v>
      </c>
      <c r="I225" s="64">
        <v>0</v>
      </c>
      <c r="J225" s="64">
        <v>10</v>
      </c>
      <c r="K225" s="64">
        <v>-5</v>
      </c>
      <c r="L225" s="65">
        <f>SUM(Tabla1[[#This Row],[INICIO]:[SALIDA]])</f>
        <v>5</v>
      </c>
      <c r="M225" s="20">
        <v>35</v>
      </c>
      <c r="N225" s="51">
        <f t="shared" si="8"/>
        <v>175</v>
      </c>
      <c r="S225" s="2"/>
      <c r="X225" s="4" t="s">
        <v>79</v>
      </c>
    </row>
    <row r="226" spans="5:24" x14ac:dyDescent="0.35">
      <c r="E226" s="24" t="s">
        <v>233</v>
      </c>
      <c r="F226" s="18" t="s">
        <v>262</v>
      </c>
      <c r="G226" s="19" t="s">
        <v>227</v>
      </c>
      <c r="H226" s="14" t="s">
        <v>527</v>
      </c>
      <c r="I226" s="64">
        <v>0</v>
      </c>
      <c r="J226" s="64">
        <v>2</v>
      </c>
      <c r="K226" s="64">
        <v>0</v>
      </c>
      <c r="L226" s="65">
        <f>SUM(Tabla1[[#This Row],[INICIO]:[SALIDA]])</f>
        <v>2</v>
      </c>
      <c r="M226" s="34">
        <v>1560</v>
      </c>
      <c r="N226" s="51">
        <f t="shared" si="8"/>
        <v>3120</v>
      </c>
      <c r="S226" s="2"/>
      <c r="X226" s="4" t="s">
        <v>80</v>
      </c>
    </row>
    <row r="227" spans="5:24" x14ac:dyDescent="0.35">
      <c r="E227" s="49" t="s">
        <v>233</v>
      </c>
      <c r="F227" s="18" t="s">
        <v>422</v>
      </c>
      <c r="G227" s="19" t="s">
        <v>227</v>
      </c>
      <c r="H227" s="16" t="s">
        <v>540</v>
      </c>
      <c r="I227" s="64">
        <v>3</v>
      </c>
      <c r="J227" s="64">
        <v>0</v>
      </c>
      <c r="K227" s="64">
        <v>0</v>
      </c>
      <c r="L227" s="65">
        <f>SUM(Tabla1[[#This Row],[INICIO]:[SALIDA]])</f>
        <v>3</v>
      </c>
      <c r="M227" s="25">
        <v>788.12</v>
      </c>
      <c r="N227" s="51">
        <f t="shared" si="8"/>
        <v>2364.36</v>
      </c>
      <c r="S227" s="2"/>
      <c r="X227" s="4" t="s">
        <v>81</v>
      </c>
    </row>
    <row r="228" spans="5:24" x14ac:dyDescent="0.35">
      <c r="E228" s="24" t="s">
        <v>302</v>
      </c>
      <c r="F228" s="18" t="s">
        <v>317</v>
      </c>
      <c r="G228" s="19" t="s">
        <v>227</v>
      </c>
      <c r="H228" s="14" t="s">
        <v>527</v>
      </c>
      <c r="I228" s="64">
        <v>40</v>
      </c>
      <c r="J228" s="64">
        <v>0</v>
      </c>
      <c r="K228" s="64">
        <v>-2</v>
      </c>
      <c r="L228" s="65">
        <f>SUM(Tabla1[[#This Row],[INICIO]:[SALIDA]])</f>
        <v>38</v>
      </c>
      <c r="M228" s="25">
        <v>45</v>
      </c>
      <c r="N228" s="51">
        <f t="shared" si="8"/>
        <v>1710</v>
      </c>
      <c r="S228" s="2"/>
      <c r="X228" s="4" t="s">
        <v>82</v>
      </c>
    </row>
    <row r="229" spans="5:24" x14ac:dyDescent="0.35">
      <c r="E229" s="26" t="s">
        <v>233</v>
      </c>
      <c r="F229" s="18" t="s">
        <v>442</v>
      </c>
      <c r="G229" s="19" t="s">
        <v>227</v>
      </c>
      <c r="H229" s="16" t="s">
        <v>540</v>
      </c>
      <c r="I229" s="64">
        <v>5</v>
      </c>
      <c r="J229" s="64">
        <v>0</v>
      </c>
      <c r="K229" s="64">
        <v>-1</v>
      </c>
      <c r="L229" s="65">
        <f>SUM(Tabla1[[#This Row],[INICIO]:[SALIDA]])</f>
        <v>4</v>
      </c>
      <c r="M229" s="25">
        <v>160</v>
      </c>
      <c r="N229" s="51">
        <f t="shared" si="8"/>
        <v>640</v>
      </c>
      <c r="S229" s="2"/>
      <c r="X229" s="4" t="s">
        <v>83</v>
      </c>
    </row>
    <row r="230" spans="5:24" x14ac:dyDescent="0.35">
      <c r="E230" s="26" t="s">
        <v>233</v>
      </c>
      <c r="F230" s="18" t="s">
        <v>444</v>
      </c>
      <c r="G230" s="19" t="s">
        <v>227</v>
      </c>
      <c r="H230" s="14" t="s">
        <v>523</v>
      </c>
      <c r="I230" s="64">
        <v>8</v>
      </c>
      <c r="J230" s="64">
        <v>0</v>
      </c>
      <c r="K230" s="64">
        <v>-1</v>
      </c>
      <c r="L230" s="65">
        <f>SUM(Tabla1[[#This Row],[INICIO]:[SALIDA]])</f>
        <v>7</v>
      </c>
      <c r="M230" s="25">
        <v>445</v>
      </c>
      <c r="N230" s="51">
        <f t="shared" si="8"/>
        <v>3115</v>
      </c>
      <c r="S230" s="2"/>
      <c r="X230" s="4" t="s">
        <v>84</v>
      </c>
    </row>
    <row r="231" spans="5:24" x14ac:dyDescent="0.35">
      <c r="E231" s="26" t="s">
        <v>233</v>
      </c>
      <c r="F231" s="18" t="s">
        <v>443</v>
      </c>
      <c r="G231" s="19" t="s">
        <v>227</v>
      </c>
      <c r="H231" s="14" t="s">
        <v>529</v>
      </c>
      <c r="I231" s="64">
        <v>10</v>
      </c>
      <c r="J231" s="64">
        <v>0</v>
      </c>
      <c r="K231" s="64">
        <v>0</v>
      </c>
      <c r="L231" s="65">
        <f>SUM(Tabla1[[#This Row],[INICIO]:[SALIDA]])</f>
        <v>10</v>
      </c>
      <c r="M231" s="25">
        <v>40</v>
      </c>
      <c r="N231" s="51">
        <f t="shared" si="8"/>
        <v>400</v>
      </c>
      <c r="S231" s="2"/>
      <c r="X231" s="4" t="s">
        <v>85</v>
      </c>
    </row>
    <row r="232" spans="5:24" x14ac:dyDescent="0.35">
      <c r="E232" s="26" t="s">
        <v>233</v>
      </c>
      <c r="F232" s="18" t="s">
        <v>441</v>
      </c>
      <c r="G232" s="19" t="s">
        <v>227</v>
      </c>
      <c r="H232" s="14" t="s">
        <v>528</v>
      </c>
      <c r="I232" s="64">
        <v>4</v>
      </c>
      <c r="J232" s="64">
        <v>0</v>
      </c>
      <c r="K232" s="64">
        <v>0</v>
      </c>
      <c r="L232" s="65">
        <f>SUM(Tabla1[[#This Row],[INICIO]:[SALIDA]])</f>
        <v>4</v>
      </c>
      <c r="M232" s="25">
        <v>830</v>
      </c>
      <c r="N232" s="51">
        <f t="shared" si="8"/>
        <v>3320</v>
      </c>
      <c r="S232" s="2"/>
      <c r="X232" s="4" t="s">
        <v>86</v>
      </c>
    </row>
    <row r="233" spans="5:24" x14ac:dyDescent="0.35">
      <c r="E233" s="49" t="s">
        <v>233</v>
      </c>
      <c r="F233" s="18" t="s">
        <v>430</v>
      </c>
      <c r="G233" s="19" t="s">
        <v>227</v>
      </c>
      <c r="H233" s="14" t="s">
        <v>529</v>
      </c>
      <c r="I233" s="64">
        <v>8</v>
      </c>
      <c r="J233" s="64">
        <v>0</v>
      </c>
      <c r="K233" s="64">
        <v>0</v>
      </c>
      <c r="L233" s="65">
        <f>SUM(Tabla1[[#This Row],[INICIO]:[SALIDA]])</f>
        <v>8</v>
      </c>
      <c r="M233" s="25">
        <v>25</v>
      </c>
      <c r="N233" s="51">
        <f t="shared" si="8"/>
        <v>200</v>
      </c>
      <c r="S233" s="2"/>
      <c r="X233" s="4" t="s">
        <v>87</v>
      </c>
    </row>
    <row r="234" spans="5:24" x14ac:dyDescent="0.35">
      <c r="E234" s="24" t="s">
        <v>387</v>
      </c>
      <c r="F234" s="18" t="s">
        <v>396</v>
      </c>
      <c r="G234" s="19" t="s">
        <v>484</v>
      </c>
      <c r="H234" s="14" t="s">
        <v>528</v>
      </c>
      <c r="I234" s="64">
        <v>13</v>
      </c>
      <c r="J234" s="64">
        <v>0</v>
      </c>
      <c r="K234" s="64">
        <v>-2</v>
      </c>
      <c r="L234" s="65">
        <f>SUM(Tabla1[[#This Row],[INICIO]:[SALIDA]])</f>
        <v>11</v>
      </c>
      <c r="M234" s="25">
        <v>401</v>
      </c>
      <c r="N234" s="51">
        <f t="shared" si="8"/>
        <v>4411</v>
      </c>
      <c r="S234" s="2"/>
      <c r="X234" s="4" t="s">
        <v>88</v>
      </c>
    </row>
    <row r="235" spans="5:24" x14ac:dyDescent="0.35">
      <c r="E235" s="24" t="s">
        <v>291</v>
      </c>
      <c r="F235" s="18" t="s">
        <v>306</v>
      </c>
      <c r="G235" s="19" t="s">
        <v>227</v>
      </c>
      <c r="H235" s="14" t="s">
        <v>529</v>
      </c>
      <c r="I235" s="64">
        <v>37</v>
      </c>
      <c r="J235" s="64">
        <v>40</v>
      </c>
      <c r="K235" s="64">
        <v>-30</v>
      </c>
      <c r="L235" s="65">
        <f>SUM(Tabla1[[#This Row],[INICIO]:[SALIDA]])</f>
        <v>47</v>
      </c>
      <c r="M235" s="20">
        <v>55</v>
      </c>
      <c r="N235" s="51">
        <f t="shared" si="8"/>
        <v>2585</v>
      </c>
      <c r="S235" s="2"/>
      <c r="X235" s="4" t="s">
        <v>89</v>
      </c>
    </row>
    <row r="236" spans="5:24" x14ac:dyDescent="0.35">
      <c r="E236" s="24" t="s">
        <v>291</v>
      </c>
      <c r="F236" s="18" t="s">
        <v>343</v>
      </c>
      <c r="G236" s="19" t="s">
        <v>227</v>
      </c>
      <c r="H236" s="14" t="s">
        <v>529</v>
      </c>
      <c r="I236" s="64">
        <v>1</v>
      </c>
      <c r="J236" s="64">
        <v>20</v>
      </c>
      <c r="K236" s="64">
        <v>-1</v>
      </c>
      <c r="L236" s="65">
        <f>SUM(Tabla1[[#This Row],[INICIO]:[SALIDA]])</f>
        <v>20</v>
      </c>
      <c r="M236" s="25">
        <v>19.149999999999999</v>
      </c>
      <c r="N236" s="52">
        <f t="shared" si="8"/>
        <v>383</v>
      </c>
      <c r="S236" s="2"/>
      <c r="X236" s="4" t="s">
        <v>90</v>
      </c>
    </row>
    <row r="237" spans="5:24" x14ac:dyDescent="0.35">
      <c r="E237" s="24" t="s">
        <v>291</v>
      </c>
      <c r="F237" s="18" t="s">
        <v>345</v>
      </c>
      <c r="G237" s="19" t="s">
        <v>227</v>
      </c>
      <c r="H237" s="14" t="s">
        <v>529</v>
      </c>
      <c r="I237" s="64">
        <v>2</v>
      </c>
      <c r="J237" s="64">
        <v>0</v>
      </c>
      <c r="K237" s="64">
        <v>0</v>
      </c>
      <c r="L237" s="65">
        <f>SUM(Tabla1[[#This Row],[INICIO]:[SALIDA]])</f>
        <v>2</v>
      </c>
      <c r="M237" s="25">
        <v>19.149999999999999</v>
      </c>
      <c r="N237" s="52">
        <f t="shared" si="8"/>
        <v>38.299999999999997</v>
      </c>
      <c r="S237" s="2"/>
      <c r="X237" s="4" t="s">
        <v>91</v>
      </c>
    </row>
    <row r="238" spans="5:24" x14ac:dyDescent="0.35">
      <c r="E238" s="24" t="s">
        <v>291</v>
      </c>
      <c r="F238" s="18" t="s">
        <v>342</v>
      </c>
      <c r="G238" s="19" t="s">
        <v>227</v>
      </c>
      <c r="H238" s="14" t="s">
        <v>529</v>
      </c>
      <c r="I238" s="64">
        <v>8</v>
      </c>
      <c r="J238" s="64">
        <v>15</v>
      </c>
      <c r="K238" s="64">
        <v>-3</v>
      </c>
      <c r="L238" s="65">
        <f>SUM(Tabla1[[#This Row],[INICIO]:[SALIDA]])</f>
        <v>20</v>
      </c>
      <c r="M238" s="39">
        <v>19.149999999999999</v>
      </c>
      <c r="N238" s="51">
        <f t="shared" si="8"/>
        <v>383</v>
      </c>
      <c r="S238" s="2"/>
      <c r="X238" s="4" t="s">
        <v>92</v>
      </c>
    </row>
    <row r="239" spans="5:24" x14ac:dyDescent="0.35">
      <c r="E239" s="24" t="s">
        <v>291</v>
      </c>
      <c r="F239" s="18" t="s">
        <v>344</v>
      </c>
      <c r="G239" s="19" t="s">
        <v>227</v>
      </c>
      <c r="H239" s="14" t="s">
        <v>529</v>
      </c>
      <c r="I239" s="64">
        <v>2</v>
      </c>
      <c r="J239" s="64">
        <v>15</v>
      </c>
      <c r="K239" s="64">
        <v>-2</v>
      </c>
      <c r="L239" s="65">
        <f>SUM(Tabla1[[#This Row],[INICIO]:[SALIDA]])</f>
        <v>15</v>
      </c>
      <c r="M239" s="25">
        <v>19.149999999999999</v>
      </c>
      <c r="N239" s="52">
        <f t="shared" si="8"/>
        <v>287.25</v>
      </c>
      <c r="S239" s="2"/>
      <c r="X239" s="4" t="s">
        <v>93</v>
      </c>
    </row>
    <row r="240" spans="5:24" x14ac:dyDescent="0.35">
      <c r="E240" s="24" t="s">
        <v>272</v>
      </c>
      <c r="F240" s="21" t="s">
        <v>513</v>
      </c>
      <c r="G240" s="19" t="s">
        <v>227</v>
      </c>
      <c r="H240" s="14" t="s">
        <v>528</v>
      </c>
      <c r="I240" s="64">
        <v>0</v>
      </c>
      <c r="J240" s="64">
        <v>30</v>
      </c>
      <c r="K240" s="64">
        <v>-4</v>
      </c>
      <c r="L240" s="65">
        <f>SUM(Tabla1[[#This Row],[INICIO]:[SALIDA]])</f>
        <v>26</v>
      </c>
      <c r="M240" s="22">
        <v>41.86</v>
      </c>
      <c r="N240" s="71">
        <f t="shared" si="8"/>
        <v>1088.3599999999999</v>
      </c>
      <c r="S240" s="2"/>
      <c r="X240" s="4" t="s">
        <v>94</v>
      </c>
    </row>
    <row r="241" spans="5:25" x14ac:dyDescent="0.35">
      <c r="E241" s="24" t="s">
        <v>320</v>
      </c>
      <c r="F241" s="40" t="s">
        <v>425</v>
      </c>
      <c r="G241" s="19" t="s">
        <v>227</v>
      </c>
      <c r="H241" s="14" t="s">
        <v>529</v>
      </c>
      <c r="I241" s="64">
        <v>5</v>
      </c>
      <c r="J241" s="64">
        <v>0</v>
      </c>
      <c r="K241" s="64">
        <v>-3</v>
      </c>
      <c r="L241" s="65">
        <f>SUM(Tabla1[[#This Row],[INICIO]:[SALIDA]])</f>
        <v>2</v>
      </c>
      <c r="M241" s="25">
        <v>99.25</v>
      </c>
      <c r="N241" s="51">
        <f t="shared" ref="N241:N272" si="9">+L241*M241</f>
        <v>198.5</v>
      </c>
      <c r="S241" s="2"/>
      <c r="X241" s="4" t="s">
        <v>95</v>
      </c>
    </row>
    <row r="242" spans="5:25" ht="23.4" customHeight="1" x14ac:dyDescent="0.35">
      <c r="E242" s="24" t="s">
        <v>291</v>
      </c>
      <c r="F242" s="21" t="s">
        <v>459</v>
      </c>
      <c r="G242" s="19" t="s">
        <v>227</v>
      </c>
      <c r="H242" s="14" t="s">
        <v>529</v>
      </c>
      <c r="I242" s="64">
        <v>6</v>
      </c>
      <c r="J242" s="64">
        <v>0</v>
      </c>
      <c r="K242" s="64">
        <v>-4</v>
      </c>
      <c r="L242" s="65">
        <f>SUM(Tabla1[[#This Row],[INICIO]:[SALIDA]])</f>
        <v>2</v>
      </c>
      <c r="M242" s="22">
        <v>5275</v>
      </c>
      <c r="N242" s="51">
        <f t="shared" si="9"/>
        <v>10550</v>
      </c>
      <c r="S242" s="2"/>
      <c r="X242" s="4" t="s">
        <v>96</v>
      </c>
    </row>
    <row r="243" spans="5:25" x14ac:dyDescent="0.35">
      <c r="E243" s="24" t="s">
        <v>291</v>
      </c>
      <c r="F243" s="18" t="s">
        <v>379</v>
      </c>
      <c r="G243" s="19" t="s">
        <v>227</v>
      </c>
      <c r="H243" s="14" t="s">
        <v>529</v>
      </c>
      <c r="I243" s="64">
        <v>6</v>
      </c>
      <c r="J243" s="64">
        <v>6</v>
      </c>
      <c r="K243" s="64">
        <v>-11</v>
      </c>
      <c r="L243" s="65">
        <f>SUM(Tabla1[[#This Row],[INICIO]:[SALIDA]])</f>
        <v>1</v>
      </c>
      <c r="M243" s="25">
        <v>3222.46</v>
      </c>
      <c r="N243" s="51">
        <f t="shared" si="9"/>
        <v>3222.46</v>
      </c>
      <c r="T243" s="2"/>
      <c r="Y243" s="4" t="s">
        <v>97</v>
      </c>
    </row>
    <row r="244" spans="5:25" x14ac:dyDescent="0.35">
      <c r="E244" s="24" t="s">
        <v>291</v>
      </c>
      <c r="F244" s="18" t="s">
        <v>382</v>
      </c>
      <c r="G244" s="19" t="s">
        <v>227</v>
      </c>
      <c r="H244" s="14" t="s">
        <v>528</v>
      </c>
      <c r="I244" s="64">
        <v>13</v>
      </c>
      <c r="J244" s="64">
        <v>0</v>
      </c>
      <c r="K244" s="64">
        <v>-8</v>
      </c>
      <c r="L244" s="65">
        <f>SUM(Tabla1[[#This Row],[INICIO]:[SALIDA]])</f>
        <v>5</v>
      </c>
      <c r="M244" s="25">
        <v>1968</v>
      </c>
      <c r="N244" s="51">
        <f t="shared" si="9"/>
        <v>9840</v>
      </c>
      <c r="T244" s="2"/>
      <c r="Y244" s="4" t="s">
        <v>98</v>
      </c>
    </row>
    <row r="245" spans="5:25" x14ac:dyDescent="0.35">
      <c r="E245" s="24" t="s">
        <v>291</v>
      </c>
      <c r="F245" s="18" t="s">
        <v>380</v>
      </c>
      <c r="G245" s="19" t="s">
        <v>227</v>
      </c>
      <c r="H245" s="14" t="s">
        <v>529</v>
      </c>
      <c r="I245" s="64">
        <v>9</v>
      </c>
      <c r="J245" s="64">
        <v>0</v>
      </c>
      <c r="K245" s="64">
        <v>-4</v>
      </c>
      <c r="L245" s="65">
        <f>SUM(Tabla1[[#This Row],[INICIO]:[SALIDA]])</f>
        <v>5</v>
      </c>
      <c r="M245" s="25">
        <v>1968</v>
      </c>
      <c r="N245" s="51">
        <f t="shared" si="9"/>
        <v>9840</v>
      </c>
      <c r="T245" s="2"/>
      <c r="Y245" s="4" t="s">
        <v>99</v>
      </c>
    </row>
    <row r="246" spans="5:25" x14ac:dyDescent="0.35">
      <c r="E246" s="24" t="s">
        <v>291</v>
      </c>
      <c r="F246" s="18" t="s">
        <v>381</v>
      </c>
      <c r="G246" s="19" t="s">
        <v>227</v>
      </c>
      <c r="H246" s="14" t="s">
        <v>528</v>
      </c>
      <c r="I246" s="64">
        <v>8</v>
      </c>
      <c r="J246" s="64">
        <v>0</v>
      </c>
      <c r="K246" s="64">
        <v>-7</v>
      </c>
      <c r="L246" s="65">
        <f>SUM(Tabla1[[#This Row],[INICIO]:[SALIDA]])</f>
        <v>1</v>
      </c>
      <c r="M246" s="25">
        <v>1968</v>
      </c>
      <c r="N246" s="51">
        <f t="shared" si="9"/>
        <v>1968</v>
      </c>
      <c r="T246" s="2"/>
      <c r="Y246" s="4" t="s">
        <v>100</v>
      </c>
    </row>
    <row r="247" spans="5:25" x14ac:dyDescent="0.35">
      <c r="E247" s="24" t="s">
        <v>291</v>
      </c>
      <c r="F247" s="18" t="s">
        <v>383</v>
      </c>
      <c r="G247" s="19" t="s">
        <v>227</v>
      </c>
      <c r="H247" s="14" t="s">
        <v>528</v>
      </c>
      <c r="I247" s="64">
        <v>5</v>
      </c>
      <c r="J247" s="64">
        <v>2</v>
      </c>
      <c r="K247" s="64">
        <v>-1</v>
      </c>
      <c r="L247" s="65">
        <f>SUM(Tabla1[[#This Row],[INICIO]:[SALIDA]])</f>
        <v>6</v>
      </c>
      <c r="M247" s="25">
        <v>3308</v>
      </c>
      <c r="N247" s="51">
        <f t="shared" si="9"/>
        <v>19848</v>
      </c>
      <c r="T247" s="2"/>
      <c r="Y247" s="4" t="s">
        <v>101</v>
      </c>
    </row>
    <row r="248" spans="5:25" x14ac:dyDescent="0.35">
      <c r="E248" s="24" t="s">
        <v>291</v>
      </c>
      <c r="F248" s="18" t="s">
        <v>364</v>
      </c>
      <c r="G248" s="19" t="s">
        <v>227</v>
      </c>
      <c r="H248" s="14" t="s">
        <v>528</v>
      </c>
      <c r="I248" s="64">
        <v>4</v>
      </c>
      <c r="J248" s="64">
        <v>10</v>
      </c>
      <c r="K248" s="64">
        <v>-3</v>
      </c>
      <c r="L248" s="65">
        <f>SUM(Tabla1[[#This Row],[INICIO]:[SALIDA]])</f>
        <v>11</v>
      </c>
      <c r="M248" s="25">
        <v>270</v>
      </c>
      <c r="N248" s="51">
        <f t="shared" si="9"/>
        <v>2970</v>
      </c>
      <c r="T248" s="2"/>
      <c r="Y248" s="4" t="s">
        <v>102</v>
      </c>
    </row>
    <row r="249" spans="5:25" ht="25.2" customHeight="1" x14ac:dyDescent="0.35">
      <c r="E249" s="24" t="s">
        <v>291</v>
      </c>
      <c r="F249" s="18" t="s">
        <v>365</v>
      </c>
      <c r="G249" s="19" t="s">
        <v>227</v>
      </c>
      <c r="H249" s="14" t="s">
        <v>529</v>
      </c>
      <c r="I249" s="64">
        <v>8</v>
      </c>
      <c r="J249" s="64">
        <v>10</v>
      </c>
      <c r="K249" s="64">
        <v>-5</v>
      </c>
      <c r="L249" s="65">
        <f>SUM(Tabla1[[#This Row],[INICIO]:[SALIDA]])</f>
        <v>13</v>
      </c>
      <c r="M249" s="25">
        <v>270</v>
      </c>
      <c r="N249" s="51">
        <f t="shared" si="9"/>
        <v>3510</v>
      </c>
      <c r="T249" s="2"/>
      <c r="Y249" s="4" t="s">
        <v>103</v>
      </c>
    </row>
    <row r="250" spans="5:25" x14ac:dyDescent="0.35">
      <c r="E250" s="24" t="s">
        <v>291</v>
      </c>
      <c r="F250" s="18" t="s">
        <v>362</v>
      </c>
      <c r="G250" s="19" t="s">
        <v>227</v>
      </c>
      <c r="H250" s="16">
        <v>41030</v>
      </c>
      <c r="I250" s="64">
        <v>0</v>
      </c>
      <c r="J250" s="64">
        <v>10</v>
      </c>
      <c r="K250" s="64">
        <v>-6</v>
      </c>
      <c r="L250" s="65">
        <f>SUM(Tabla1[[#This Row],[INICIO]:[SALIDA]])</f>
        <v>4</v>
      </c>
      <c r="M250" s="25">
        <v>290</v>
      </c>
      <c r="N250" s="51">
        <f t="shared" si="9"/>
        <v>1160</v>
      </c>
      <c r="T250" s="2"/>
      <c r="Y250" s="4" t="s">
        <v>104</v>
      </c>
    </row>
    <row r="251" spans="5:25" ht="25.95" customHeight="1" x14ac:dyDescent="0.35">
      <c r="E251" s="24" t="s">
        <v>291</v>
      </c>
      <c r="F251" s="18" t="s">
        <v>363</v>
      </c>
      <c r="G251" s="19" t="s">
        <v>227</v>
      </c>
      <c r="H251" s="14" t="s">
        <v>528</v>
      </c>
      <c r="I251" s="64">
        <v>8</v>
      </c>
      <c r="J251" s="64">
        <v>10</v>
      </c>
      <c r="K251" s="64">
        <v>-5</v>
      </c>
      <c r="L251" s="65">
        <f>SUM(Tabla1[[#This Row],[INICIO]:[SALIDA]])</f>
        <v>13</v>
      </c>
      <c r="M251" s="25">
        <v>250</v>
      </c>
      <c r="N251" s="51">
        <f t="shared" si="9"/>
        <v>3250</v>
      </c>
      <c r="T251" s="2"/>
      <c r="Y251" s="4" t="s">
        <v>105</v>
      </c>
    </row>
    <row r="252" spans="5:25" x14ac:dyDescent="0.35">
      <c r="E252" s="24" t="s">
        <v>291</v>
      </c>
      <c r="F252" s="21" t="s">
        <v>465</v>
      </c>
      <c r="G252" s="19" t="s">
        <v>227</v>
      </c>
      <c r="H252" s="14" t="s">
        <v>528</v>
      </c>
      <c r="I252" s="64">
        <v>0</v>
      </c>
      <c r="J252" s="64">
        <v>3</v>
      </c>
      <c r="K252" s="64">
        <v>0</v>
      </c>
      <c r="L252" s="65">
        <f>SUM(Tabla1[[#This Row],[INICIO]:[SALIDA]])</f>
        <v>3</v>
      </c>
      <c r="M252" s="25">
        <v>2655.64</v>
      </c>
      <c r="N252" s="51">
        <f t="shared" si="9"/>
        <v>7966.92</v>
      </c>
      <c r="T252" s="2"/>
      <c r="Y252" s="4" t="s">
        <v>106</v>
      </c>
    </row>
    <row r="253" spans="5:25" x14ac:dyDescent="0.35">
      <c r="E253" s="24" t="s">
        <v>291</v>
      </c>
      <c r="F253" s="21" t="s">
        <v>466</v>
      </c>
      <c r="G253" s="19" t="s">
        <v>227</v>
      </c>
      <c r="H253" s="14" t="s">
        <v>529</v>
      </c>
      <c r="I253" s="64">
        <v>0</v>
      </c>
      <c r="J253" s="64">
        <v>1</v>
      </c>
      <c r="K253" s="64">
        <v>0</v>
      </c>
      <c r="L253" s="65">
        <f>SUM(Tabla1[[#This Row],[INICIO]:[SALIDA]])</f>
        <v>1</v>
      </c>
      <c r="M253" s="25">
        <v>2655.64</v>
      </c>
      <c r="N253" s="51">
        <f t="shared" si="9"/>
        <v>2655.64</v>
      </c>
      <c r="T253" s="2"/>
      <c r="Y253" s="4" t="s">
        <v>107</v>
      </c>
    </row>
    <row r="254" spans="5:25" x14ac:dyDescent="0.35">
      <c r="E254" s="24" t="s">
        <v>291</v>
      </c>
      <c r="F254" s="18" t="s">
        <v>464</v>
      </c>
      <c r="G254" s="19" t="s">
        <v>227</v>
      </c>
      <c r="H254" s="14" t="s">
        <v>529</v>
      </c>
      <c r="I254" s="64">
        <v>6</v>
      </c>
      <c r="J254" s="64">
        <v>2</v>
      </c>
      <c r="K254" s="64">
        <v>0</v>
      </c>
      <c r="L254" s="65">
        <f>SUM(Tabla1[[#This Row],[INICIO]:[SALIDA]])</f>
        <v>8</v>
      </c>
      <c r="M254" s="25">
        <v>2655.64</v>
      </c>
      <c r="N254" s="51">
        <f t="shared" si="9"/>
        <v>21245.119999999999</v>
      </c>
      <c r="T254" s="2"/>
      <c r="Y254" s="4" t="s">
        <v>108</v>
      </c>
    </row>
    <row r="255" spans="5:25" ht="27.6" x14ac:dyDescent="0.35">
      <c r="E255" s="24" t="s">
        <v>291</v>
      </c>
      <c r="F255" s="18" t="s">
        <v>375</v>
      </c>
      <c r="G255" s="19" t="s">
        <v>227</v>
      </c>
      <c r="H255" s="17" t="s">
        <v>549</v>
      </c>
      <c r="I255" s="64">
        <v>0</v>
      </c>
      <c r="J255" s="64">
        <v>25</v>
      </c>
      <c r="K255" s="64">
        <v>-14</v>
      </c>
      <c r="L255" s="65">
        <f>SUM(Tabla1[[#This Row],[INICIO]:[SALIDA]])</f>
        <v>11</v>
      </c>
      <c r="M255" s="25">
        <v>2600</v>
      </c>
      <c r="N255" s="51">
        <f t="shared" si="9"/>
        <v>28600</v>
      </c>
      <c r="T255" s="2"/>
      <c r="Y255" s="4" t="s">
        <v>109</v>
      </c>
    </row>
    <row r="256" spans="5:25" x14ac:dyDescent="0.35">
      <c r="E256" s="24" t="s">
        <v>291</v>
      </c>
      <c r="F256" s="18" t="s">
        <v>377</v>
      </c>
      <c r="G256" s="19" t="s">
        <v>227</v>
      </c>
      <c r="H256" s="14" t="s">
        <v>529</v>
      </c>
      <c r="I256" s="64">
        <v>2</v>
      </c>
      <c r="J256" s="64">
        <v>0</v>
      </c>
      <c r="K256" s="64">
        <v>-2</v>
      </c>
      <c r="L256" s="65">
        <f>SUM(Tabla1[[#This Row],[INICIO]:[SALIDA]])</f>
        <v>0</v>
      </c>
      <c r="M256" s="25">
        <v>3900</v>
      </c>
      <c r="N256" s="51">
        <f t="shared" si="9"/>
        <v>0</v>
      </c>
      <c r="T256" s="2"/>
      <c r="Y256" s="4" t="s">
        <v>110</v>
      </c>
    </row>
    <row r="257" spans="5:25" x14ac:dyDescent="0.35">
      <c r="E257" s="24" t="s">
        <v>291</v>
      </c>
      <c r="F257" s="18" t="s">
        <v>378</v>
      </c>
      <c r="G257" s="19" t="s">
        <v>227</v>
      </c>
      <c r="H257" s="14" t="s">
        <v>528</v>
      </c>
      <c r="I257" s="64">
        <v>2</v>
      </c>
      <c r="J257" s="64">
        <v>0</v>
      </c>
      <c r="K257" s="64">
        <v>-2</v>
      </c>
      <c r="L257" s="65">
        <f>SUM(Tabla1[[#This Row],[INICIO]:[SALIDA]])</f>
        <v>0</v>
      </c>
      <c r="M257" s="25">
        <v>4100</v>
      </c>
      <c r="N257" s="51">
        <f t="shared" si="9"/>
        <v>0</v>
      </c>
      <c r="T257" s="2"/>
      <c r="Y257" s="4" t="s">
        <v>111</v>
      </c>
    </row>
    <row r="258" spans="5:25" x14ac:dyDescent="0.35">
      <c r="E258" s="24" t="s">
        <v>291</v>
      </c>
      <c r="F258" s="18" t="s">
        <v>376</v>
      </c>
      <c r="G258" s="19" t="s">
        <v>227</v>
      </c>
      <c r="H258" s="14" t="s">
        <v>532</v>
      </c>
      <c r="I258" s="64">
        <v>1</v>
      </c>
      <c r="J258" s="64">
        <v>0</v>
      </c>
      <c r="K258" s="64">
        <v>-1</v>
      </c>
      <c r="L258" s="65">
        <f>SUM(Tabla1[[#This Row],[INICIO]:[SALIDA]])</f>
        <v>0</v>
      </c>
      <c r="M258" s="25">
        <v>5275</v>
      </c>
      <c r="N258" s="51">
        <f t="shared" si="9"/>
        <v>0</v>
      </c>
      <c r="T258" s="2"/>
      <c r="Y258" s="4" t="s">
        <v>112</v>
      </c>
    </row>
    <row r="259" spans="5:25" x14ac:dyDescent="0.35">
      <c r="E259" s="24" t="s">
        <v>291</v>
      </c>
      <c r="F259" s="18" t="s">
        <v>496</v>
      </c>
      <c r="G259" s="19" t="s">
        <v>227</v>
      </c>
      <c r="H259" s="17" t="s">
        <v>550</v>
      </c>
      <c r="I259" s="64">
        <v>1</v>
      </c>
      <c r="J259" s="64">
        <v>0</v>
      </c>
      <c r="K259" s="64">
        <v>-1</v>
      </c>
      <c r="L259" s="65">
        <f>SUM(Tabla1[[#This Row],[INICIO]:[SALIDA]])</f>
        <v>0</v>
      </c>
      <c r="M259" s="25">
        <v>4000</v>
      </c>
      <c r="N259" s="51">
        <f t="shared" si="9"/>
        <v>0</v>
      </c>
      <c r="T259" s="2"/>
      <c r="Y259" s="4" t="s">
        <v>113</v>
      </c>
    </row>
    <row r="260" spans="5:25" x14ac:dyDescent="0.35">
      <c r="E260" s="24" t="s">
        <v>291</v>
      </c>
      <c r="F260" s="41" t="s">
        <v>499</v>
      </c>
      <c r="G260" s="19" t="s">
        <v>227</v>
      </c>
      <c r="H260" s="14" t="s">
        <v>523</v>
      </c>
      <c r="I260" s="64">
        <v>0</v>
      </c>
      <c r="J260" s="64">
        <v>3</v>
      </c>
      <c r="K260" s="64">
        <v>-2</v>
      </c>
      <c r="L260" s="65">
        <f>SUM(Tabla1[[#This Row],[INICIO]:[SALIDA]])</f>
        <v>1</v>
      </c>
      <c r="M260" s="22">
        <v>4000</v>
      </c>
      <c r="N260" s="51">
        <f t="shared" si="9"/>
        <v>4000</v>
      </c>
      <c r="T260" s="2"/>
      <c r="Y260" s="4" t="s">
        <v>114</v>
      </c>
    </row>
    <row r="261" spans="5:25" ht="27.6" x14ac:dyDescent="0.35">
      <c r="E261" s="24" t="s">
        <v>291</v>
      </c>
      <c r="F261" s="41" t="s">
        <v>498</v>
      </c>
      <c r="G261" s="19" t="s">
        <v>227</v>
      </c>
      <c r="H261" s="15" t="s">
        <v>517</v>
      </c>
      <c r="I261" s="64">
        <v>0</v>
      </c>
      <c r="J261" s="64">
        <v>3</v>
      </c>
      <c r="K261" s="64">
        <v>-1</v>
      </c>
      <c r="L261" s="65">
        <f>SUM(Tabla1[[#This Row],[INICIO]:[SALIDA]])</f>
        <v>2</v>
      </c>
      <c r="M261" s="22">
        <v>3900</v>
      </c>
      <c r="N261" s="51">
        <f t="shared" si="9"/>
        <v>7800</v>
      </c>
      <c r="T261" s="2"/>
      <c r="Y261" s="4" t="s">
        <v>115</v>
      </c>
    </row>
    <row r="262" spans="5:25" ht="27.6" x14ac:dyDescent="0.35">
      <c r="E262" s="24" t="s">
        <v>291</v>
      </c>
      <c r="F262" s="41" t="s">
        <v>497</v>
      </c>
      <c r="G262" s="19" t="s">
        <v>227</v>
      </c>
      <c r="H262" s="15" t="s">
        <v>517</v>
      </c>
      <c r="I262" s="64">
        <v>0</v>
      </c>
      <c r="J262" s="64">
        <v>3</v>
      </c>
      <c r="K262" s="64">
        <v>-1</v>
      </c>
      <c r="L262" s="65">
        <f>SUM(Tabla1[[#This Row],[INICIO]:[SALIDA]])</f>
        <v>2</v>
      </c>
      <c r="M262" s="22">
        <v>4100</v>
      </c>
      <c r="N262" s="51">
        <f t="shared" si="9"/>
        <v>8200</v>
      </c>
      <c r="T262" s="2"/>
      <c r="Y262" s="4" t="s">
        <v>116</v>
      </c>
    </row>
    <row r="263" spans="5:25" ht="27.6" x14ac:dyDescent="0.35">
      <c r="E263" s="24" t="s">
        <v>291</v>
      </c>
      <c r="F263" s="18" t="s">
        <v>366</v>
      </c>
      <c r="G263" s="19" t="s">
        <v>227</v>
      </c>
      <c r="H263" s="15" t="s">
        <v>517</v>
      </c>
      <c r="I263" s="64">
        <v>5</v>
      </c>
      <c r="J263" s="64">
        <v>0</v>
      </c>
      <c r="K263" s="64">
        <v>0</v>
      </c>
      <c r="L263" s="65">
        <f>SUM(Tabla1[[#This Row],[INICIO]:[SALIDA]])</f>
        <v>5</v>
      </c>
      <c r="M263" s="25">
        <v>2300</v>
      </c>
      <c r="N263" s="51">
        <f t="shared" si="9"/>
        <v>11500</v>
      </c>
      <c r="T263" s="2"/>
      <c r="Y263" s="4" t="s">
        <v>117</v>
      </c>
    </row>
    <row r="264" spans="5:25" ht="27.6" x14ac:dyDescent="0.35">
      <c r="E264" s="24" t="s">
        <v>291</v>
      </c>
      <c r="F264" s="18" t="s">
        <v>367</v>
      </c>
      <c r="G264" s="19" t="s">
        <v>227</v>
      </c>
      <c r="H264" s="15" t="s">
        <v>517</v>
      </c>
      <c r="I264" s="64">
        <v>11</v>
      </c>
      <c r="J264" s="64">
        <v>0</v>
      </c>
      <c r="K264" s="64">
        <v>0</v>
      </c>
      <c r="L264" s="65">
        <f>SUM(Tabla1[[#This Row],[INICIO]:[SALIDA]])</f>
        <v>11</v>
      </c>
      <c r="M264" s="25">
        <v>2567.87</v>
      </c>
      <c r="N264" s="51">
        <f t="shared" si="9"/>
        <v>28246.57</v>
      </c>
      <c r="T264" s="2"/>
      <c r="Y264" s="4" t="s">
        <v>118</v>
      </c>
    </row>
    <row r="265" spans="5:25" x14ac:dyDescent="0.35">
      <c r="E265" s="24" t="s">
        <v>291</v>
      </c>
      <c r="F265" s="18" t="s">
        <v>371</v>
      </c>
      <c r="G265" s="19" t="s">
        <v>227</v>
      </c>
      <c r="H265" s="15" t="s">
        <v>551</v>
      </c>
      <c r="I265" s="64">
        <v>4</v>
      </c>
      <c r="J265" s="64">
        <v>0</v>
      </c>
      <c r="K265" s="64">
        <v>0</v>
      </c>
      <c r="L265" s="65">
        <f>SUM(Tabla1[[#This Row],[INICIO]:[SALIDA]])</f>
        <v>4</v>
      </c>
      <c r="M265" s="25">
        <v>3700</v>
      </c>
      <c r="N265" s="51">
        <f t="shared" si="9"/>
        <v>14800</v>
      </c>
      <c r="T265" s="2"/>
      <c r="Y265" s="4" t="s">
        <v>119</v>
      </c>
    </row>
    <row r="266" spans="5:25" x14ac:dyDescent="0.35">
      <c r="E266" s="24" t="s">
        <v>291</v>
      </c>
      <c r="F266" s="18" t="s">
        <v>372</v>
      </c>
      <c r="G266" s="19" t="s">
        <v>227</v>
      </c>
      <c r="H266" s="15" t="s">
        <v>551</v>
      </c>
      <c r="I266" s="64">
        <v>0</v>
      </c>
      <c r="J266" s="64">
        <v>5</v>
      </c>
      <c r="K266" s="64">
        <v>-1</v>
      </c>
      <c r="L266" s="65">
        <f>SUM(Tabla1[[#This Row],[INICIO]:[SALIDA]])</f>
        <v>4</v>
      </c>
      <c r="M266" s="25">
        <v>4900</v>
      </c>
      <c r="N266" s="51">
        <f t="shared" si="9"/>
        <v>19600</v>
      </c>
      <c r="S266" s="2"/>
      <c r="X266" s="4" t="s">
        <v>120</v>
      </c>
    </row>
    <row r="267" spans="5:25" x14ac:dyDescent="0.35">
      <c r="E267" s="24" t="s">
        <v>291</v>
      </c>
      <c r="F267" s="18" t="s">
        <v>373</v>
      </c>
      <c r="G267" s="19" t="s">
        <v>227</v>
      </c>
      <c r="H267" s="16">
        <v>43374</v>
      </c>
      <c r="I267" s="64">
        <v>1</v>
      </c>
      <c r="J267" s="64">
        <v>0</v>
      </c>
      <c r="K267" s="64">
        <v>-1</v>
      </c>
      <c r="L267" s="65">
        <f>SUM(Tabla1[[#This Row],[INICIO]:[SALIDA]])</f>
        <v>0</v>
      </c>
      <c r="M267" s="25">
        <v>2873.85</v>
      </c>
      <c r="N267" s="51">
        <f t="shared" si="9"/>
        <v>0</v>
      </c>
      <c r="S267" s="2"/>
      <c r="X267" s="3" t="s">
        <v>1</v>
      </c>
    </row>
    <row r="268" spans="5:25" x14ac:dyDescent="0.35">
      <c r="E268" s="24" t="s">
        <v>291</v>
      </c>
      <c r="F268" s="18" t="s">
        <v>369</v>
      </c>
      <c r="G268" s="19" t="s">
        <v>227</v>
      </c>
      <c r="H268" s="14" t="s">
        <v>552</v>
      </c>
      <c r="I268" s="64">
        <v>10</v>
      </c>
      <c r="J268" s="64">
        <v>0</v>
      </c>
      <c r="K268" s="64">
        <v>0</v>
      </c>
      <c r="L268" s="65">
        <f>SUM(Tabla1[[#This Row],[INICIO]:[SALIDA]])</f>
        <v>10</v>
      </c>
      <c r="M268" s="25">
        <v>3800.21</v>
      </c>
      <c r="N268" s="51">
        <f t="shared" si="9"/>
        <v>38002.1</v>
      </c>
      <c r="S268" s="2"/>
      <c r="X268" s="4" t="s">
        <v>121</v>
      </c>
    </row>
    <row r="269" spans="5:25" x14ac:dyDescent="0.35">
      <c r="E269" s="24" t="s">
        <v>291</v>
      </c>
      <c r="F269" s="18" t="s">
        <v>368</v>
      </c>
      <c r="G269" s="19" t="s">
        <v>227</v>
      </c>
      <c r="H269" s="11"/>
      <c r="I269" s="64">
        <v>0</v>
      </c>
      <c r="J269" s="64">
        <v>6</v>
      </c>
      <c r="K269" s="64">
        <v>-3</v>
      </c>
      <c r="L269" s="65">
        <f>SUM(Tabla1[[#This Row],[INICIO]:[SALIDA]])</f>
        <v>3</v>
      </c>
      <c r="M269" s="32">
        <v>2650</v>
      </c>
      <c r="N269" s="51">
        <f t="shared" si="9"/>
        <v>7950</v>
      </c>
      <c r="S269" s="2"/>
      <c r="X269" s="4" t="s">
        <v>122</v>
      </c>
    </row>
    <row r="270" spans="5:25" x14ac:dyDescent="0.35">
      <c r="E270" s="24" t="s">
        <v>291</v>
      </c>
      <c r="F270" s="18" t="s">
        <v>370</v>
      </c>
      <c r="G270" s="19" t="s">
        <v>227</v>
      </c>
      <c r="H270" s="11" t="s">
        <v>522</v>
      </c>
      <c r="I270" s="64">
        <v>0</v>
      </c>
      <c r="J270" s="64">
        <v>10</v>
      </c>
      <c r="K270" s="64">
        <v>-3</v>
      </c>
      <c r="L270" s="65">
        <f>SUM(Tabla1[[#This Row],[INICIO]:[SALIDA]])</f>
        <v>7</v>
      </c>
      <c r="M270" s="25">
        <v>2600</v>
      </c>
      <c r="N270" s="51">
        <f t="shared" si="9"/>
        <v>18200</v>
      </c>
      <c r="S270" s="2"/>
      <c r="X270" s="4" t="s">
        <v>123</v>
      </c>
    </row>
    <row r="271" spans="5:25" x14ac:dyDescent="0.35">
      <c r="E271" s="24" t="s">
        <v>291</v>
      </c>
      <c r="F271" s="18" t="s">
        <v>374</v>
      </c>
      <c r="G271" s="19" t="s">
        <v>227</v>
      </c>
      <c r="H271" s="11" t="s">
        <v>522</v>
      </c>
      <c r="I271" s="64">
        <v>6</v>
      </c>
      <c r="J271" s="64">
        <v>3</v>
      </c>
      <c r="K271" s="64">
        <v>-1</v>
      </c>
      <c r="L271" s="65">
        <f>SUM(Tabla1[[#This Row],[INICIO]:[SALIDA]])</f>
        <v>8</v>
      </c>
      <c r="M271" s="25">
        <v>2800</v>
      </c>
      <c r="N271" s="51">
        <f t="shared" si="9"/>
        <v>22400</v>
      </c>
      <c r="S271" s="2"/>
      <c r="X271" s="4" t="s">
        <v>124</v>
      </c>
    </row>
    <row r="272" spans="5:25" x14ac:dyDescent="0.35">
      <c r="E272" s="24" t="s">
        <v>291</v>
      </c>
      <c r="F272" s="18" t="s">
        <v>386</v>
      </c>
      <c r="G272" s="19" t="s">
        <v>227</v>
      </c>
      <c r="H272" s="12" t="s">
        <v>517</v>
      </c>
      <c r="I272" s="64">
        <v>4</v>
      </c>
      <c r="J272" s="64">
        <v>0</v>
      </c>
      <c r="K272" s="64">
        <v>-1</v>
      </c>
      <c r="L272" s="65">
        <f>SUM(Tabla1[[#This Row],[INICIO]:[SALIDA]])</f>
        <v>3</v>
      </c>
      <c r="M272" s="20">
        <v>6195</v>
      </c>
      <c r="N272" s="51">
        <f t="shared" si="9"/>
        <v>18585</v>
      </c>
      <c r="S272" s="2"/>
      <c r="X272" s="4" t="s">
        <v>125</v>
      </c>
    </row>
    <row r="273" spans="5:24" x14ac:dyDescent="0.35">
      <c r="E273" s="24" t="s">
        <v>291</v>
      </c>
      <c r="F273" s="18" t="s">
        <v>384</v>
      </c>
      <c r="G273" s="19" t="s">
        <v>227</v>
      </c>
      <c r="H273" s="12" t="s">
        <v>517</v>
      </c>
      <c r="I273" s="64">
        <v>2</v>
      </c>
      <c r="J273" s="64">
        <v>2</v>
      </c>
      <c r="K273" s="64">
        <v>-2</v>
      </c>
      <c r="L273" s="65">
        <f>SUM(Tabla1[[#This Row],[INICIO]:[SALIDA]])</f>
        <v>2</v>
      </c>
      <c r="M273" s="31">
        <v>6000</v>
      </c>
      <c r="N273" s="51">
        <f t="shared" ref="N273:N275" si="10">+L273*M273</f>
        <v>12000</v>
      </c>
      <c r="S273" s="2"/>
      <c r="X273" s="4" t="s">
        <v>126</v>
      </c>
    </row>
    <row r="274" spans="5:24" x14ac:dyDescent="0.35">
      <c r="E274" s="24" t="s">
        <v>291</v>
      </c>
      <c r="F274" s="18" t="s">
        <v>385</v>
      </c>
      <c r="G274" s="19" t="s">
        <v>227</v>
      </c>
      <c r="H274" s="12" t="s">
        <v>525</v>
      </c>
      <c r="I274" s="64">
        <v>3</v>
      </c>
      <c r="J274" s="64">
        <v>0</v>
      </c>
      <c r="K274" s="64">
        <v>-2</v>
      </c>
      <c r="L274" s="65">
        <f>SUM(Tabla1[[#This Row],[INICIO]:[SALIDA]])</f>
        <v>1</v>
      </c>
      <c r="M274" s="25">
        <v>2367.5</v>
      </c>
      <c r="N274" s="51">
        <f t="shared" si="10"/>
        <v>2367.5</v>
      </c>
      <c r="S274" s="2"/>
      <c r="X274" s="4" t="s">
        <v>127</v>
      </c>
    </row>
    <row r="275" spans="5:24" x14ac:dyDescent="0.35">
      <c r="E275" s="68" t="s">
        <v>320</v>
      </c>
      <c r="F275" s="21" t="s">
        <v>507</v>
      </c>
      <c r="G275" s="19" t="s">
        <v>479</v>
      </c>
      <c r="H275" s="13" t="s">
        <v>524</v>
      </c>
      <c r="I275" s="64">
        <v>0</v>
      </c>
      <c r="J275" s="64">
        <v>5</v>
      </c>
      <c r="K275" s="64">
        <v>0</v>
      </c>
      <c r="L275" s="65">
        <f>SUM(Tabla1[[#This Row],[INICIO]:[SALIDA]])</f>
        <v>5</v>
      </c>
      <c r="M275" s="28">
        <v>1325.95</v>
      </c>
      <c r="N275" s="55">
        <f t="shared" si="10"/>
        <v>6629.75</v>
      </c>
      <c r="S275" s="2"/>
      <c r="X275" s="4" t="s">
        <v>128</v>
      </c>
    </row>
    <row r="276" spans="5:24" x14ac:dyDescent="0.35">
      <c r="E276" s="68" t="s">
        <v>320</v>
      </c>
      <c r="F276" s="42" t="s">
        <v>504</v>
      </c>
      <c r="G276" s="19" t="s">
        <v>505</v>
      </c>
      <c r="H276" s="13">
        <v>44713</v>
      </c>
      <c r="I276" s="64">
        <v>0</v>
      </c>
      <c r="J276" s="64">
        <v>6</v>
      </c>
      <c r="K276" s="64">
        <v>-6</v>
      </c>
      <c r="L276" s="65">
        <f>SUM(Tabla1[[#This Row],[INICIO]:[SALIDA]])</f>
        <v>0</v>
      </c>
      <c r="M276" s="43">
        <v>1914.88</v>
      </c>
      <c r="N276" s="43">
        <f>1914.88*6</f>
        <v>11489.28</v>
      </c>
      <c r="S276" s="2"/>
      <c r="X276" s="4" t="s">
        <v>129</v>
      </c>
    </row>
    <row r="277" spans="5:24" x14ac:dyDescent="0.35">
      <c r="E277" s="68" t="s">
        <v>320</v>
      </c>
      <c r="F277" s="21" t="s">
        <v>506</v>
      </c>
      <c r="G277" s="19" t="s">
        <v>505</v>
      </c>
      <c r="H277" s="13">
        <v>44713</v>
      </c>
      <c r="I277" s="64">
        <v>0</v>
      </c>
      <c r="J277" s="64">
        <v>6</v>
      </c>
      <c r="K277" s="64">
        <v>-1</v>
      </c>
      <c r="L277" s="65">
        <f>SUM(Tabla1[[#This Row],[INICIO]:[SALIDA]])</f>
        <v>5</v>
      </c>
      <c r="M277" s="28">
        <v>6829.52</v>
      </c>
      <c r="N277" s="51">
        <f t="shared" ref="N277:N291" si="11">+L277*M277</f>
        <v>34147.600000000006</v>
      </c>
      <c r="S277" s="2"/>
      <c r="X277" s="4" t="s">
        <v>130</v>
      </c>
    </row>
    <row r="278" spans="5:24" x14ac:dyDescent="0.35">
      <c r="E278" s="68" t="s">
        <v>320</v>
      </c>
      <c r="F278" s="21" t="s">
        <v>508</v>
      </c>
      <c r="G278" s="19" t="s">
        <v>509</v>
      </c>
      <c r="H278" s="13">
        <v>44713</v>
      </c>
      <c r="I278" s="64">
        <v>0</v>
      </c>
      <c r="J278" s="64">
        <v>50</v>
      </c>
      <c r="K278" s="64"/>
      <c r="L278" s="65">
        <f>SUM(Tabla1[[#This Row],[INICIO]:[SALIDA]])</f>
        <v>50</v>
      </c>
      <c r="M278" s="28">
        <v>169.5</v>
      </c>
      <c r="N278" s="55">
        <f t="shared" si="11"/>
        <v>8475</v>
      </c>
      <c r="S278" s="2"/>
      <c r="X278" s="4" t="s">
        <v>131</v>
      </c>
    </row>
    <row r="279" spans="5:24" x14ac:dyDescent="0.35">
      <c r="E279" s="26" t="s">
        <v>233</v>
      </c>
      <c r="F279" s="18" t="s">
        <v>463</v>
      </c>
      <c r="G279" s="19" t="s">
        <v>227</v>
      </c>
      <c r="H279" s="11" t="s">
        <v>523</v>
      </c>
      <c r="I279" s="64">
        <v>2</v>
      </c>
      <c r="J279" s="64">
        <v>0</v>
      </c>
      <c r="K279" s="64">
        <v>-2</v>
      </c>
      <c r="L279" s="65">
        <f>SUM(Tabla1[[#This Row],[INICIO]:[SALIDA]])</f>
        <v>0</v>
      </c>
      <c r="M279" s="25">
        <v>360</v>
      </c>
      <c r="N279" s="51">
        <f t="shared" si="11"/>
        <v>0</v>
      </c>
      <c r="S279" s="2"/>
      <c r="X279" s="4" t="s">
        <v>132</v>
      </c>
    </row>
    <row r="280" spans="5:24" x14ac:dyDescent="0.35">
      <c r="E280" s="26" t="s">
        <v>233</v>
      </c>
      <c r="F280" s="21" t="s">
        <v>457</v>
      </c>
      <c r="G280" s="19" t="s">
        <v>227</v>
      </c>
      <c r="H280" s="11" t="s">
        <v>522</v>
      </c>
      <c r="I280" s="64">
        <v>2</v>
      </c>
      <c r="J280" s="64">
        <v>0</v>
      </c>
      <c r="K280" s="64">
        <v>0</v>
      </c>
      <c r="L280" s="65">
        <f>SUM(Tabla1[[#This Row],[INICIO]:[SALIDA]])</f>
        <v>2</v>
      </c>
      <c r="M280" s="44">
        <v>765</v>
      </c>
      <c r="N280" s="43">
        <f t="shared" si="11"/>
        <v>1530</v>
      </c>
      <c r="S280" s="2"/>
      <c r="X280" s="4" t="s">
        <v>133</v>
      </c>
    </row>
    <row r="281" spans="5:24" x14ac:dyDescent="0.35">
      <c r="E281" s="24" t="s">
        <v>291</v>
      </c>
      <c r="F281" s="18" t="s">
        <v>321</v>
      </c>
      <c r="G281" s="19" t="s">
        <v>227</v>
      </c>
      <c r="H281" s="11" t="s">
        <v>520</v>
      </c>
      <c r="I281" s="64">
        <v>0</v>
      </c>
      <c r="J281" s="64">
        <v>9</v>
      </c>
      <c r="K281" s="64">
        <v>-9</v>
      </c>
      <c r="L281" s="65">
        <f>SUM(Tabla1[[#This Row],[INICIO]:[SALIDA]])</f>
        <v>0</v>
      </c>
      <c r="M281" s="31">
        <v>4763.6400000000003</v>
      </c>
      <c r="N281" s="51">
        <f t="shared" si="11"/>
        <v>0</v>
      </c>
      <c r="S281" s="2"/>
      <c r="X281" s="4" t="s">
        <v>134</v>
      </c>
    </row>
    <row r="282" spans="5:24" x14ac:dyDescent="0.35">
      <c r="E282" s="47" t="s">
        <v>320</v>
      </c>
      <c r="F282" s="21" t="s">
        <v>558</v>
      </c>
      <c r="G282" s="19" t="s">
        <v>227</v>
      </c>
      <c r="H282" s="77" t="s">
        <v>559</v>
      </c>
      <c r="I282" s="64"/>
      <c r="J282" s="64">
        <v>12</v>
      </c>
      <c r="K282" s="64">
        <v>-11</v>
      </c>
      <c r="L282" s="65">
        <f>SUM(Tabla1[[#This Row],[INICIO]:[SALIDA]])</f>
        <v>1</v>
      </c>
      <c r="M282" s="30">
        <v>2600</v>
      </c>
      <c r="N282" s="51">
        <f>+L282*M282</f>
        <v>2600</v>
      </c>
      <c r="S282" s="2"/>
      <c r="X282" s="4" t="s">
        <v>135</v>
      </c>
    </row>
    <row r="283" spans="5:24" x14ac:dyDescent="0.35">
      <c r="E283" s="26">
        <v>31201502</v>
      </c>
      <c r="F283" s="18" t="s">
        <v>446</v>
      </c>
      <c r="G283" s="19" t="s">
        <v>227</v>
      </c>
      <c r="H283" s="11" t="s">
        <v>521</v>
      </c>
      <c r="I283" s="64">
        <v>2</v>
      </c>
      <c r="J283" s="64">
        <v>0</v>
      </c>
      <c r="K283" s="64">
        <v>0</v>
      </c>
      <c r="L283" s="65">
        <f>SUM(Tabla1[[#This Row],[INICIO]:[SALIDA]])</f>
        <v>2</v>
      </c>
      <c r="M283" s="25">
        <v>75</v>
      </c>
      <c r="N283" s="51">
        <f t="shared" si="11"/>
        <v>150</v>
      </c>
      <c r="S283" s="2"/>
      <c r="X283" s="4" t="s">
        <v>136</v>
      </c>
    </row>
    <row r="284" spans="5:24" x14ac:dyDescent="0.35">
      <c r="E284" s="45" t="s">
        <v>233</v>
      </c>
      <c r="F284" s="18" t="s">
        <v>244</v>
      </c>
      <c r="G284" s="19" t="s">
        <v>473</v>
      </c>
      <c r="H284" s="11" t="s">
        <v>521</v>
      </c>
      <c r="I284" s="64">
        <v>100</v>
      </c>
      <c r="J284" s="64">
        <v>150</v>
      </c>
      <c r="K284" s="64">
        <v>-157</v>
      </c>
      <c r="L284" s="65">
        <f>SUM(Tabla1[[#This Row],[INICIO]:[SALIDA]])</f>
        <v>93</v>
      </c>
      <c r="M284" s="20">
        <v>65</v>
      </c>
      <c r="N284" s="51">
        <f t="shared" si="11"/>
        <v>6045</v>
      </c>
      <c r="S284" s="2"/>
      <c r="X284" s="4" t="s">
        <v>137</v>
      </c>
    </row>
    <row r="285" spans="5:24" x14ac:dyDescent="0.35">
      <c r="E285" s="45" t="s">
        <v>233</v>
      </c>
      <c r="F285" s="18" t="s">
        <v>245</v>
      </c>
      <c r="G285" s="19" t="s">
        <v>473</v>
      </c>
      <c r="H285" s="11" t="s">
        <v>520</v>
      </c>
      <c r="I285" s="64">
        <v>100</v>
      </c>
      <c r="J285" s="64">
        <v>50</v>
      </c>
      <c r="K285" s="64">
        <v>-92</v>
      </c>
      <c r="L285" s="65">
        <f>SUM(Tabla1[[#This Row],[INICIO]:[SALIDA]])</f>
        <v>58</v>
      </c>
      <c r="M285" s="20">
        <v>45</v>
      </c>
      <c r="N285" s="51">
        <f t="shared" si="11"/>
        <v>2610</v>
      </c>
      <c r="S285" s="2"/>
      <c r="X285" s="4" t="s">
        <v>138</v>
      </c>
    </row>
    <row r="286" spans="5:24" x14ac:dyDescent="0.35">
      <c r="E286" s="45" t="s">
        <v>233</v>
      </c>
      <c r="F286" s="18" t="s">
        <v>243</v>
      </c>
      <c r="G286" s="19" t="s">
        <v>473</v>
      </c>
      <c r="H286" s="13">
        <v>41030</v>
      </c>
      <c r="I286" s="64">
        <v>100</v>
      </c>
      <c r="J286" s="64">
        <v>75</v>
      </c>
      <c r="K286" s="64">
        <v>-118</v>
      </c>
      <c r="L286" s="65">
        <f>SUM(Tabla1[[#This Row],[INICIO]:[SALIDA]])</f>
        <v>57</v>
      </c>
      <c r="M286" s="20">
        <v>55</v>
      </c>
      <c r="N286" s="51">
        <f t="shared" si="11"/>
        <v>3135</v>
      </c>
      <c r="S286" s="2"/>
      <c r="X286" s="4" t="s">
        <v>139</v>
      </c>
    </row>
    <row r="287" spans="5:24" x14ac:dyDescent="0.35">
      <c r="E287" s="24" t="s">
        <v>233</v>
      </c>
      <c r="F287" s="18" t="s">
        <v>256</v>
      </c>
      <c r="G287" s="19" t="s">
        <v>227</v>
      </c>
      <c r="H287" s="12" t="s">
        <v>519</v>
      </c>
      <c r="I287" s="64">
        <v>12</v>
      </c>
      <c r="J287" s="64">
        <v>0</v>
      </c>
      <c r="K287" s="64">
        <v>-11</v>
      </c>
      <c r="L287" s="65">
        <f>SUM(Tabla1[[#This Row],[INICIO]:[SALIDA]])</f>
        <v>1</v>
      </c>
      <c r="M287" s="20">
        <v>290</v>
      </c>
      <c r="N287" s="51">
        <f t="shared" si="11"/>
        <v>290</v>
      </c>
      <c r="S287" s="2"/>
      <c r="X287" s="4" t="s">
        <v>140</v>
      </c>
    </row>
    <row r="288" spans="5:24" x14ac:dyDescent="0.35">
      <c r="E288" s="24" t="s">
        <v>233</v>
      </c>
      <c r="F288" s="18" t="s">
        <v>257</v>
      </c>
      <c r="G288" s="19" t="s">
        <v>227</v>
      </c>
      <c r="H288" s="12" t="s">
        <v>518</v>
      </c>
      <c r="I288" s="64">
        <v>3</v>
      </c>
      <c r="J288" s="64">
        <v>0</v>
      </c>
      <c r="K288" s="64">
        <v>0</v>
      </c>
      <c r="L288" s="65">
        <f>SUM(Tabla1[[#This Row],[INICIO]:[SALIDA]])</f>
        <v>3</v>
      </c>
      <c r="M288" s="20">
        <v>1050</v>
      </c>
      <c r="N288" s="51">
        <f t="shared" si="11"/>
        <v>3150</v>
      </c>
      <c r="S288" s="2"/>
      <c r="X288" s="4" t="s">
        <v>141</v>
      </c>
    </row>
    <row r="289" spans="5:24" x14ac:dyDescent="0.35">
      <c r="E289" s="24" t="s">
        <v>233</v>
      </c>
      <c r="F289" s="18" t="s">
        <v>258</v>
      </c>
      <c r="G289" s="19" t="s">
        <v>489</v>
      </c>
      <c r="H289" s="12" t="s">
        <v>517</v>
      </c>
      <c r="I289" s="64">
        <v>1</v>
      </c>
      <c r="J289" s="64">
        <v>0</v>
      </c>
      <c r="K289" s="64">
        <v>0</v>
      </c>
      <c r="L289" s="65">
        <f>SUM(Tabla1[[#This Row],[INICIO]:[SALIDA]])</f>
        <v>1</v>
      </c>
      <c r="M289" s="20">
        <v>215</v>
      </c>
      <c r="N289" s="51">
        <f t="shared" si="11"/>
        <v>215</v>
      </c>
      <c r="S289" s="2"/>
      <c r="X289" s="4" t="s">
        <v>142</v>
      </c>
    </row>
    <row r="290" spans="5:24" ht="31.2" x14ac:dyDescent="0.35">
      <c r="E290" s="24" t="s">
        <v>307</v>
      </c>
      <c r="F290" s="18" t="s">
        <v>501</v>
      </c>
      <c r="G290" s="19" t="s">
        <v>227</v>
      </c>
      <c r="H290" s="11" t="s">
        <v>516</v>
      </c>
      <c r="I290" s="64">
        <v>11</v>
      </c>
      <c r="J290" s="64">
        <v>0</v>
      </c>
      <c r="K290" s="64">
        <v>-1</v>
      </c>
      <c r="L290" s="65">
        <f>SUM(Tabla1[[#This Row],[INICIO]:[SALIDA]])</f>
        <v>10</v>
      </c>
      <c r="M290" s="20">
        <v>357.34</v>
      </c>
      <c r="N290" s="51">
        <f t="shared" si="11"/>
        <v>3573.3999999999996</v>
      </c>
      <c r="S290" s="2"/>
      <c r="X290" s="4" t="s">
        <v>143</v>
      </c>
    </row>
    <row r="291" spans="5:24" ht="31.2" x14ac:dyDescent="0.35">
      <c r="E291" s="24" t="s">
        <v>307</v>
      </c>
      <c r="F291" s="18" t="s">
        <v>308</v>
      </c>
      <c r="G291" s="19" t="s">
        <v>227</v>
      </c>
      <c r="H291" s="11" t="s">
        <v>516</v>
      </c>
      <c r="I291" s="64">
        <v>1</v>
      </c>
      <c r="J291" s="64">
        <v>0</v>
      </c>
      <c r="K291" s="64">
        <v>0</v>
      </c>
      <c r="L291" s="65">
        <f>SUM(Tabla1[[#This Row],[INICIO]:[SALIDA]])</f>
        <v>1</v>
      </c>
      <c r="M291" s="32">
        <v>450</v>
      </c>
      <c r="N291" s="51">
        <f t="shared" si="11"/>
        <v>450</v>
      </c>
      <c r="S291" s="2"/>
      <c r="X291" s="4" t="s">
        <v>144</v>
      </c>
    </row>
    <row r="292" spans="5:24" ht="23.4" x14ac:dyDescent="0.45">
      <c r="E292" s="46"/>
      <c r="F292" s="19"/>
      <c r="G292" s="19"/>
      <c r="H292" s="19"/>
      <c r="I292" s="64"/>
      <c r="J292" s="64"/>
      <c r="K292" s="64"/>
      <c r="L292" s="65"/>
      <c r="M292" s="91" t="s">
        <v>598</v>
      </c>
      <c r="N292" s="88">
        <f>SUBTOTAL(109,Tabla1[VALOR])</f>
        <v>2337950.9799999995</v>
      </c>
      <c r="S292" s="2"/>
      <c r="X292" s="4" t="s">
        <v>145</v>
      </c>
    </row>
    <row r="293" spans="5:24" x14ac:dyDescent="0.35">
      <c r="S293" s="2"/>
      <c r="X293" s="4" t="s">
        <v>146</v>
      </c>
    </row>
    <row r="294" spans="5:24" x14ac:dyDescent="0.35">
      <c r="E294" s="87"/>
      <c r="F294" s="10"/>
      <c r="S294" s="2"/>
      <c r="X294" s="4" t="s">
        <v>147</v>
      </c>
    </row>
    <row r="295" spans="5:24" x14ac:dyDescent="0.35">
      <c r="E295" s="1" t="s">
        <v>595</v>
      </c>
      <c r="S295" s="2"/>
      <c r="X295" s="4" t="s">
        <v>148</v>
      </c>
    </row>
    <row r="296" spans="5:24" x14ac:dyDescent="0.35">
      <c r="S296" s="2"/>
      <c r="X296" s="4" t="s">
        <v>149</v>
      </c>
    </row>
    <row r="297" spans="5:24" x14ac:dyDescent="0.35">
      <c r="E297" s="1" t="s">
        <v>596</v>
      </c>
      <c r="S297" s="2"/>
      <c r="X297" s="4" t="s">
        <v>150</v>
      </c>
    </row>
    <row r="298" spans="5:24" x14ac:dyDescent="0.35">
      <c r="E298" s="1" t="s">
        <v>597</v>
      </c>
      <c r="S298" s="2"/>
      <c r="X298" s="4" t="s">
        <v>151</v>
      </c>
    </row>
    <row r="299" spans="5:24" x14ac:dyDescent="0.35">
      <c r="S299" s="2"/>
      <c r="X299" s="4" t="s">
        <v>152</v>
      </c>
    </row>
    <row r="300" spans="5:24" x14ac:dyDescent="0.35">
      <c r="S300" s="2"/>
      <c r="X300" s="4" t="s">
        <v>153</v>
      </c>
    </row>
    <row r="301" spans="5:24" x14ac:dyDescent="0.35">
      <c r="S301" s="2"/>
      <c r="X301" s="4" t="s">
        <v>154</v>
      </c>
    </row>
    <row r="302" spans="5:24" x14ac:dyDescent="0.35">
      <c r="S302" s="2"/>
      <c r="X302" s="4" t="s">
        <v>155</v>
      </c>
    </row>
    <row r="303" spans="5:24" x14ac:dyDescent="0.35">
      <c r="S303" s="2"/>
      <c r="X303" s="4" t="s">
        <v>156</v>
      </c>
    </row>
    <row r="304" spans="5:24" x14ac:dyDescent="0.35">
      <c r="S304" s="2"/>
      <c r="X304" s="4" t="s">
        <v>157</v>
      </c>
    </row>
    <row r="305" spans="19:24" x14ac:dyDescent="0.35">
      <c r="S305" s="2"/>
      <c r="X305" s="4" t="s">
        <v>158</v>
      </c>
    </row>
    <row r="306" spans="19:24" x14ac:dyDescent="0.35">
      <c r="S306" s="2"/>
      <c r="X306" s="4" t="s">
        <v>159</v>
      </c>
    </row>
    <row r="307" spans="19:24" x14ac:dyDescent="0.35">
      <c r="S307" s="2"/>
      <c r="X307" s="4" t="s">
        <v>160</v>
      </c>
    </row>
    <row r="308" spans="19:24" x14ac:dyDescent="0.35">
      <c r="S308" s="2"/>
      <c r="X308" s="4" t="s">
        <v>161</v>
      </c>
    </row>
    <row r="309" spans="19:24" x14ac:dyDescent="0.35">
      <c r="S309" s="2"/>
      <c r="X309" s="4" t="s">
        <v>162</v>
      </c>
    </row>
    <row r="310" spans="19:24" x14ac:dyDescent="0.35">
      <c r="S310" s="2"/>
      <c r="X310" s="4" t="s">
        <v>163</v>
      </c>
    </row>
    <row r="311" spans="19:24" x14ac:dyDescent="0.35">
      <c r="S311" s="2"/>
      <c r="X311" s="4" t="s">
        <v>164</v>
      </c>
    </row>
    <row r="312" spans="19:24" x14ac:dyDescent="0.35">
      <c r="S312" s="2"/>
      <c r="X312" s="4" t="s">
        <v>165</v>
      </c>
    </row>
    <row r="313" spans="19:24" x14ac:dyDescent="0.35">
      <c r="S313" s="2"/>
      <c r="X313" s="4" t="s">
        <v>166</v>
      </c>
    </row>
    <row r="314" spans="19:24" x14ac:dyDescent="0.35">
      <c r="S314" s="2"/>
      <c r="X314" s="4" t="s">
        <v>167</v>
      </c>
    </row>
    <row r="315" spans="19:24" x14ac:dyDescent="0.35">
      <c r="S315" s="2"/>
      <c r="X315" s="4" t="s">
        <v>168</v>
      </c>
    </row>
    <row r="316" spans="19:24" x14ac:dyDescent="0.35">
      <c r="S316" s="2"/>
      <c r="X316" s="4" t="s">
        <v>169</v>
      </c>
    </row>
    <row r="317" spans="19:24" x14ac:dyDescent="0.35">
      <c r="S317" s="2"/>
      <c r="X317" s="4" t="s">
        <v>170</v>
      </c>
    </row>
    <row r="318" spans="19:24" x14ac:dyDescent="0.35">
      <c r="S318" s="2"/>
      <c r="X318" s="4" t="s">
        <v>171</v>
      </c>
    </row>
    <row r="319" spans="19:24" x14ac:dyDescent="0.35">
      <c r="S319" s="2"/>
      <c r="X319" s="4" t="s">
        <v>172</v>
      </c>
    </row>
    <row r="320" spans="19:24" x14ac:dyDescent="0.35">
      <c r="S320" s="2"/>
      <c r="X320" s="4" t="s">
        <v>173</v>
      </c>
    </row>
    <row r="321" spans="19:24" x14ac:dyDescent="0.35">
      <c r="S321" s="2"/>
      <c r="X321" s="4" t="s">
        <v>174</v>
      </c>
    </row>
    <row r="322" spans="19:24" x14ac:dyDescent="0.35">
      <c r="S322" s="2"/>
      <c r="X322" s="4" t="s">
        <v>175</v>
      </c>
    </row>
    <row r="323" spans="19:24" x14ac:dyDescent="0.35">
      <c r="S323" s="2"/>
      <c r="X323" s="4" t="s">
        <v>176</v>
      </c>
    </row>
    <row r="324" spans="19:24" x14ac:dyDescent="0.35">
      <c r="S324" s="2"/>
      <c r="X324" s="4" t="s">
        <v>177</v>
      </c>
    </row>
    <row r="325" spans="19:24" x14ac:dyDescent="0.35">
      <c r="S325" s="2"/>
      <c r="X325" s="4" t="s">
        <v>178</v>
      </c>
    </row>
    <row r="326" spans="19:24" x14ac:dyDescent="0.35">
      <c r="S326" s="2"/>
      <c r="X326" s="4" t="s">
        <v>179</v>
      </c>
    </row>
    <row r="327" spans="19:24" x14ac:dyDescent="0.35">
      <c r="S327" s="2"/>
      <c r="X327" s="4" t="s">
        <v>180</v>
      </c>
    </row>
    <row r="328" spans="19:24" x14ac:dyDescent="0.35">
      <c r="S328" s="2"/>
      <c r="X328" s="4" t="s">
        <v>181</v>
      </c>
    </row>
    <row r="329" spans="19:24" x14ac:dyDescent="0.35">
      <c r="S329" s="2"/>
      <c r="X329" s="4" t="s">
        <v>182</v>
      </c>
    </row>
    <row r="330" spans="19:24" x14ac:dyDescent="0.35">
      <c r="S330" s="2"/>
      <c r="X330" s="4" t="s">
        <v>183</v>
      </c>
    </row>
    <row r="331" spans="19:24" x14ac:dyDescent="0.35">
      <c r="S331" s="2"/>
      <c r="X331" s="4" t="s">
        <v>184</v>
      </c>
    </row>
    <row r="332" spans="19:24" x14ac:dyDescent="0.35">
      <c r="S332" s="2"/>
      <c r="X332" s="4" t="s">
        <v>185</v>
      </c>
    </row>
    <row r="333" spans="19:24" x14ac:dyDescent="0.35">
      <c r="S333" s="2"/>
      <c r="X333" s="4" t="s">
        <v>186</v>
      </c>
    </row>
    <row r="334" spans="19:24" x14ac:dyDescent="0.35">
      <c r="S334" s="2"/>
      <c r="X334" s="4" t="s">
        <v>187</v>
      </c>
    </row>
    <row r="335" spans="19:24" x14ac:dyDescent="0.35">
      <c r="S335" s="2"/>
      <c r="X335" s="4" t="s">
        <v>188</v>
      </c>
    </row>
    <row r="336" spans="19:24" x14ac:dyDescent="0.35">
      <c r="S336" s="2"/>
      <c r="X336" s="4" t="s">
        <v>189</v>
      </c>
    </row>
    <row r="337" spans="19:24" x14ac:dyDescent="0.35">
      <c r="S337" s="2"/>
      <c r="X337" s="4" t="s">
        <v>190</v>
      </c>
    </row>
    <row r="338" spans="19:24" x14ac:dyDescent="0.35">
      <c r="S338" s="2"/>
      <c r="X338" s="4" t="s">
        <v>191</v>
      </c>
    </row>
    <row r="339" spans="19:24" x14ac:dyDescent="0.35">
      <c r="S339" s="2"/>
      <c r="X339" s="4" t="s">
        <v>192</v>
      </c>
    </row>
    <row r="340" spans="19:24" x14ac:dyDescent="0.35">
      <c r="S340" s="2"/>
      <c r="X340" s="4" t="s">
        <v>193</v>
      </c>
    </row>
    <row r="341" spans="19:24" x14ac:dyDescent="0.35">
      <c r="S341" s="2"/>
      <c r="X341" s="4" t="s">
        <v>194</v>
      </c>
    </row>
    <row r="342" spans="19:24" x14ac:dyDescent="0.35">
      <c r="S342" s="2"/>
      <c r="X342" s="4" t="s">
        <v>195</v>
      </c>
    </row>
    <row r="343" spans="19:24" x14ac:dyDescent="0.35">
      <c r="S343" s="2"/>
      <c r="X343" s="4" t="s">
        <v>196</v>
      </c>
    </row>
    <row r="344" spans="19:24" x14ac:dyDescent="0.35">
      <c r="S344" s="2"/>
      <c r="X344" s="4" t="s">
        <v>197</v>
      </c>
    </row>
    <row r="345" spans="19:24" x14ac:dyDescent="0.35">
      <c r="S345" s="2"/>
      <c r="X345" s="4" t="s">
        <v>198</v>
      </c>
    </row>
    <row r="346" spans="19:24" x14ac:dyDescent="0.35">
      <c r="S346" s="2"/>
      <c r="X346" s="4" t="s">
        <v>199</v>
      </c>
    </row>
    <row r="347" spans="19:24" x14ac:dyDescent="0.35">
      <c r="S347" s="2"/>
      <c r="X347" s="4" t="s">
        <v>200</v>
      </c>
    </row>
    <row r="348" spans="19:24" x14ac:dyDescent="0.35">
      <c r="S348" s="2"/>
      <c r="X348" s="4" t="s">
        <v>201</v>
      </c>
    </row>
    <row r="349" spans="19:24" x14ac:dyDescent="0.35">
      <c r="S349" s="2"/>
      <c r="X349" s="4" t="s">
        <v>202</v>
      </c>
    </row>
    <row r="350" spans="19:24" x14ac:dyDescent="0.35">
      <c r="S350" s="2"/>
      <c r="X350" s="4" t="s">
        <v>203</v>
      </c>
    </row>
    <row r="351" spans="19:24" x14ac:dyDescent="0.35">
      <c r="S351" s="2"/>
      <c r="X351" s="4" t="s">
        <v>204</v>
      </c>
    </row>
    <row r="352" spans="19:24" x14ac:dyDescent="0.35">
      <c r="S352" s="2"/>
      <c r="X352" s="4" t="s">
        <v>205</v>
      </c>
    </row>
    <row r="353" spans="19:24" x14ac:dyDescent="0.35">
      <c r="S353" s="2"/>
      <c r="X353" s="4" t="s">
        <v>206</v>
      </c>
    </row>
    <row r="354" spans="19:24" x14ac:dyDescent="0.35">
      <c r="S354" s="2"/>
      <c r="X354" s="4" t="s">
        <v>207</v>
      </c>
    </row>
    <row r="355" spans="19:24" x14ac:dyDescent="0.35">
      <c r="S355" s="2"/>
      <c r="X355" s="4" t="s">
        <v>208</v>
      </c>
    </row>
    <row r="356" spans="19:24" x14ac:dyDescent="0.35">
      <c r="S356" s="2"/>
      <c r="X356" s="4" t="s">
        <v>209</v>
      </c>
    </row>
    <row r="357" spans="19:24" x14ac:dyDescent="0.35">
      <c r="S357" s="2"/>
      <c r="X357" s="4" t="s">
        <v>210</v>
      </c>
    </row>
    <row r="358" spans="19:24" x14ac:dyDescent="0.35">
      <c r="S358" s="2"/>
      <c r="X358" s="4" t="s">
        <v>211</v>
      </c>
    </row>
    <row r="359" spans="19:24" x14ac:dyDescent="0.35">
      <c r="S359" s="2"/>
      <c r="X359" s="4" t="s">
        <v>212</v>
      </c>
    </row>
    <row r="360" spans="19:24" x14ac:dyDescent="0.35">
      <c r="S360" s="2"/>
      <c r="X360" s="4" t="s">
        <v>213</v>
      </c>
    </row>
    <row r="361" spans="19:24" x14ac:dyDescent="0.35">
      <c r="S361" s="2"/>
      <c r="X361" s="4" t="s">
        <v>214</v>
      </c>
    </row>
    <row r="362" spans="19:24" x14ac:dyDescent="0.35">
      <c r="S362" s="2"/>
      <c r="X362" s="4" t="s">
        <v>215</v>
      </c>
    </row>
    <row r="363" spans="19:24" x14ac:dyDescent="0.35">
      <c r="S363" s="2"/>
      <c r="X363" s="4" t="s">
        <v>216</v>
      </c>
    </row>
    <row r="364" spans="19:24" x14ac:dyDescent="0.35">
      <c r="S364" s="2"/>
    </row>
    <row r="365" spans="19:24" x14ac:dyDescent="0.35">
      <c r="S365" s="2"/>
    </row>
    <row r="366" spans="19:24" x14ac:dyDescent="0.35">
      <c r="S366" s="2"/>
    </row>
    <row r="367" spans="19:24" x14ac:dyDescent="0.35">
      <c r="S367" s="2"/>
    </row>
    <row r="368" spans="19:24" x14ac:dyDescent="0.35">
      <c r="S368" s="2"/>
    </row>
    <row r="369" spans="19:19" x14ac:dyDescent="0.35">
      <c r="S369" s="2"/>
    </row>
    <row r="370" spans="19:19" x14ac:dyDescent="0.35">
      <c r="S370" s="2"/>
    </row>
    <row r="371" spans="19:19" x14ac:dyDescent="0.35">
      <c r="S371" s="2"/>
    </row>
    <row r="372" spans="19:19" x14ac:dyDescent="0.35">
      <c r="S372" s="2"/>
    </row>
  </sheetData>
  <mergeCells count="3">
    <mergeCell ref="H9:K9"/>
    <mergeCell ref="E4:E6"/>
    <mergeCell ref="E8:S8"/>
  </mergeCells>
  <conditionalFormatting sqref="E18:F19 F245:F246 F249 F285:F290 M249:M283 F255:F283 M163:M246 H154:H230 F20:F48 E79:F109 E163:F212 E136:F143 E145:F146 F144 F13:F17 E66:F76 F77:F78 M13:M155 H66:H151 F57:F59 E63:F63 E60:F61 F64:F65 E243 F110 F124:F135 E223:F223 F227:F234 E218:F219 F213:F217 E226:F226 E250:F254 F224:F225 F220:F222 E240:F242 E235:F235 F236:F239 E49:F56 E111:F123 E148:F155 F147 H45 H22:H24 H233:H268">
    <cfRule type="expression" dxfId="92" priority="90">
      <formula>$F13=1</formula>
    </cfRule>
    <cfRule type="expression" dxfId="91" priority="91">
      <formula>#REF!="Sí"</formula>
    </cfRule>
  </conditionalFormatting>
  <conditionalFormatting sqref="F62">
    <cfRule type="expression" dxfId="90" priority="82">
      <formula>$F62=1</formula>
    </cfRule>
    <cfRule type="expression" dxfId="89" priority="83">
      <formula>#REF!="Sí"</formula>
    </cfRule>
  </conditionalFormatting>
  <conditionalFormatting sqref="E220">
    <cfRule type="expression" dxfId="88" priority="80">
      <formula>$F220=1</formula>
    </cfRule>
    <cfRule type="expression" dxfId="87" priority="81">
      <formula>#REF!="Sí"</formula>
    </cfRule>
  </conditionalFormatting>
  <conditionalFormatting sqref="E217">
    <cfRule type="expression" dxfId="86" priority="78">
      <formula>$F217=1</formula>
    </cfRule>
    <cfRule type="expression" dxfId="85" priority="79">
      <formula>#REF!="Sí"</formula>
    </cfRule>
  </conditionalFormatting>
  <conditionalFormatting sqref="E249">
    <cfRule type="expression" dxfId="84" priority="75">
      <formula>"If(blnBinNo=""True"")"</formula>
    </cfRule>
  </conditionalFormatting>
  <conditionalFormatting sqref="E233">
    <cfRule type="expression" dxfId="83" priority="74">
      <formula>"If(blnBinNo=""True"")"</formula>
    </cfRule>
  </conditionalFormatting>
  <conditionalFormatting sqref="M156:M162 E156:F162">
    <cfRule type="expression" dxfId="82" priority="84">
      <formula>$G156=1</formula>
    </cfRule>
    <cfRule type="expression" dxfId="81" priority="85">
      <formula>#REF!="Sí"</formula>
    </cfRule>
  </conditionalFormatting>
  <conditionalFormatting sqref="E224:E225">
    <cfRule type="expression" dxfId="80" priority="72">
      <formula>$F224=1</formula>
    </cfRule>
    <cfRule type="expression" dxfId="79" priority="73">
      <formula>#REF!="Sí"</formula>
    </cfRule>
  </conditionalFormatting>
  <conditionalFormatting sqref="E221">
    <cfRule type="expression" dxfId="78" priority="70">
      <formula>$F221=1</formula>
    </cfRule>
    <cfRule type="expression" dxfId="77" priority="71">
      <formula>#REF!="Sí"</formula>
    </cfRule>
  </conditionalFormatting>
  <conditionalFormatting sqref="E216">
    <cfRule type="expression" dxfId="76" priority="68">
      <formula>$F216=1</formula>
    </cfRule>
    <cfRule type="expression" dxfId="75" priority="69">
      <formula>#REF!="Sí"</formula>
    </cfRule>
  </conditionalFormatting>
  <conditionalFormatting sqref="E215">
    <cfRule type="expression" dxfId="74" priority="66">
      <formula>$F215=1</formula>
    </cfRule>
    <cfRule type="expression" dxfId="73" priority="67">
      <formula>#REF!="Sí"</formula>
    </cfRule>
  </conditionalFormatting>
  <conditionalFormatting sqref="E214">
    <cfRule type="expression" dxfId="72" priority="64">
      <formula>$F214=1</formula>
    </cfRule>
    <cfRule type="expression" dxfId="71" priority="65">
      <formula>#REF!="Sí"</formula>
    </cfRule>
  </conditionalFormatting>
  <conditionalFormatting sqref="E213">
    <cfRule type="expression" dxfId="70" priority="62">
      <formula>$F213=1</formula>
    </cfRule>
    <cfRule type="expression" dxfId="69" priority="63">
      <formula>#REF!="Sí"</formula>
    </cfRule>
  </conditionalFormatting>
  <conditionalFormatting sqref="E239">
    <cfRule type="expression" dxfId="68" priority="60">
      <formula>$F239=1</formula>
    </cfRule>
    <cfRule type="expression" dxfId="67" priority="61">
      <formula>#REF!="Sí"</formula>
    </cfRule>
  </conditionalFormatting>
  <conditionalFormatting sqref="E238">
    <cfRule type="expression" dxfId="66" priority="58">
      <formula>$F238=1</formula>
    </cfRule>
    <cfRule type="expression" dxfId="65" priority="59">
      <formula>#REF!="Sí"</formula>
    </cfRule>
  </conditionalFormatting>
  <conditionalFormatting sqref="E237">
    <cfRule type="expression" dxfId="64" priority="56">
      <formula>$F237=1</formula>
    </cfRule>
    <cfRule type="expression" dxfId="63" priority="57">
      <formula>#REF!="Sí"</formula>
    </cfRule>
  </conditionalFormatting>
  <conditionalFormatting sqref="E236">
    <cfRule type="expression" dxfId="62" priority="54">
      <formula>$F236=1</formula>
    </cfRule>
    <cfRule type="expression" dxfId="61" priority="55">
      <formula>#REF!="Sí"</formula>
    </cfRule>
  </conditionalFormatting>
  <conditionalFormatting sqref="E255">
    <cfRule type="expression" dxfId="60" priority="52">
      <formula>$F255=1</formula>
    </cfRule>
    <cfRule type="expression" dxfId="59" priority="53">
      <formula>#REF!="Sí"</formula>
    </cfRule>
  </conditionalFormatting>
  <conditionalFormatting sqref="E232">
    <cfRule type="expression" dxfId="58" priority="50">
      <formula>$F232=1</formula>
    </cfRule>
    <cfRule type="expression" dxfId="57" priority="51">
      <formula>#REF!="Sí"</formula>
    </cfRule>
  </conditionalFormatting>
  <conditionalFormatting sqref="E244">
    <cfRule type="expression" dxfId="56" priority="49">
      <formula>"If(blnBinNo=""True"")"</formula>
    </cfRule>
  </conditionalFormatting>
  <conditionalFormatting sqref="E245">
    <cfRule type="expression" dxfId="55" priority="48">
      <formula>"If(blnBinNo=""True"")"</formula>
    </cfRule>
  </conditionalFormatting>
  <conditionalFormatting sqref="E256">
    <cfRule type="expression" dxfId="54" priority="47">
      <formula>"If(blnBinNo=""True"")"</formula>
    </cfRule>
  </conditionalFormatting>
  <conditionalFormatting sqref="F247:F248">
    <cfRule type="expression" dxfId="53" priority="41">
      <formula>$F247=1</formula>
    </cfRule>
    <cfRule type="expression" dxfId="52" priority="42">
      <formula>#REF!="Sí"</formula>
    </cfRule>
  </conditionalFormatting>
  <conditionalFormatting sqref="M247:M248">
    <cfRule type="expression" dxfId="51" priority="39">
      <formula>$F247=1</formula>
    </cfRule>
    <cfRule type="expression" dxfId="50" priority="40">
      <formula>#REF!="Sí"</formula>
    </cfRule>
  </conditionalFormatting>
  <conditionalFormatting sqref="F284">
    <cfRule type="expression" dxfId="49" priority="37">
      <formula>$F284=1</formula>
    </cfRule>
    <cfRule type="expression" dxfId="48" priority="38">
      <formula>#REF!="Sí"</formula>
    </cfRule>
  </conditionalFormatting>
  <conditionalFormatting sqref="H269">
    <cfRule type="expression" dxfId="47" priority="35">
      <formula>$F269=1</formula>
    </cfRule>
    <cfRule type="expression" dxfId="46" priority="36">
      <formula>#REF!="Sí"</formula>
    </cfRule>
  </conditionalFormatting>
  <conditionalFormatting sqref="H19">
    <cfRule type="expression" dxfId="45" priority="23">
      <formula>$F19=1</formula>
    </cfRule>
    <cfRule type="expression" dxfId="44" priority="24">
      <formula>#REF!="Sí"</formula>
    </cfRule>
  </conditionalFormatting>
  <conditionalFormatting sqref="H152">
    <cfRule type="expression" dxfId="43" priority="21">
      <formula>$F152=1</formula>
    </cfRule>
    <cfRule type="expression" dxfId="42" priority="22">
      <formula>#REF!="Sí"</formula>
    </cfRule>
  </conditionalFormatting>
  <conditionalFormatting sqref="H153">
    <cfRule type="expression" dxfId="41" priority="19">
      <formula>$F153=1</formula>
    </cfRule>
    <cfRule type="expression" dxfId="40" priority="20">
      <formula>#REF!="Sí"</formula>
    </cfRule>
  </conditionalFormatting>
  <conditionalFormatting sqref="H231">
    <cfRule type="expression" dxfId="39" priority="17">
      <formula>$F231=1</formula>
    </cfRule>
    <cfRule type="expression" dxfId="38" priority="18">
      <formula>#REF!="Sí"</formula>
    </cfRule>
  </conditionalFormatting>
  <conditionalFormatting sqref="H232">
    <cfRule type="expression" dxfId="37" priority="15">
      <formula>$F232=1</formula>
    </cfRule>
    <cfRule type="expression" dxfId="36" priority="16">
      <formula>#REF!="Sí"</formula>
    </cfRule>
  </conditionalFormatting>
  <conditionalFormatting sqref="H54">
    <cfRule type="expression" dxfId="35" priority="13">
      <formula>$F54=1</formula>
    </cfRule>
    <cfRule type="expression" dxfId="34" priority="14">
      <formula>#REF!="Sí"</formula>
    </cfRule>
  </conditionalFormatting>
  <conditionalFormatting sqref="E222">
    <cfRule type="expression" dxfId="33" priority="11">
      <formula>$F222=1</formula>
    </cfRule>
    <cfRule type="expression" dxfId="32" priority="12">
      <formula>#REF!="Sí"</formula>
    </cfRule>
  </conditionalFormatting>
  <conditionalFormatting sqref="E130">
    <cfRule type="expression" dxfId="31" priority="9">
      <formula>$F130=1</formula>
    </cfRule>
    <cfRule type="expression" dxfId="30" priority="10">
      <formula>#REF!="Sí"</formula>
    </cfRule>
  </conditionalFormatting>
  <conditionalFormatting sqref="E127">
    <cfRule type="expression" dxfId="29" priority="7">
      <formula>$F127=1</formula>
    </cfRule>
    <cfRule type="expression" dxfId="28" priority="8">
      <formula>#REF!="Sí"</formula>
    </cfRule>
  </conditionalFormatting>
  <conditionalFormatting sqref="E129">
    <cfRule type="expression" dxfId="27" priority="5">
      <formula>$F129=1</formula>
    </cfRule>
    <cfRule type="expression" dxfId="26" priority="6">
      <formula>#REF!="Sí"</formula>
    </cfRule>
  </conditionalFormatting>
  <conditionalFormatting sqref="E128">
    <cfRule type="expression" dxfId="25" priority="3">
      <formula>$F128=1</formula>
    </cfRule>
    <cfRule type="expression" dxfId="24" priority="4">
      <formula>#REF!="Sí"</formula>
    </cfRule>
  </conditionalFormatting>
  <conditionalFormatting sqref="E126">
    <cfRule type="expression" dxfId="23" priority="1">
      <formula>$F126=1</formula>
    </cfRule>
    <cfRule type="expression" dxfId="22" priority="2">
      <formula>#REF!="Sí"</formula>
    </cfRule>
  </conditionalFormatting>
  <dataValidations xWindow="737" yWindow="459" count="6">
    <dataValidation allowBlank="1" showInputMessage="1" showErrorMessage="1" prompt="Escribe la descripción del elemento en esta columna" sqref="F11:F12 H21 H46:H53 H55:H65 H25:H44 H10:H18"/>
    <dataValidation allowBlank="1" showInputMessage="1" showErrorMessage="1" prompt="Escribe el precio unitario de cada elemento en esta columna" sqref="M11:M12"/>
    <dataValidation allowBlank="1" showInputMessage="1" showErrorMessage="1" promptTitle="PACC" prompt="Digite la cantidad requerida en este período._x000a_" sqref="J88 I11:J87 I89:J291 K11:K291"/>
    <dataValidation allowBlank="1" showInputMessage="1" showErrorMessage="1" promptTitle="PACC" prompt="Digite la unidad de medida._x000a__x000a_" sqref="H270:H282 G11:G282 G283:H291"/>
    <dataValidation allowBlank="1" showInputMessage="1" showErrorMessage="1" promptTitle="PACC" prompt="Este valor se calculará automáticamente, resultado de la multiplicación de la cantidad total por el precio unitario estimado." sqref="N11:N291"/>
    <dataValidation allowBlank="1" showInputMessage="1" showErrorMessage="1" promptTitle="PACC" prompt="La cantidad total resultará de la suma de las cantidades requeridas en cada trimestre. " sqref="L11:L291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5" scale="4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PACC - SNCC.F.053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Usuario</cp:lastModifiedBy>
  <cp:lastPrinted>2022-07-13T13:57:07Z</cp:lastPrinted>
  <dcterms:created xsi:type="dcterms:W3CDTF">2010-12-13T15:49:00Z</dcterms:created>
  <dcterms:modified xsi:type="dcterms:W3CDTF">2022-07-13T15:37:30Z</dcterms:modified>
</cp:coreProperties>
</file>