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cer\Downloads\"/>
    </mc:Choice>
  </mc:AlternateContent>
  <bookViews>
    <workbookView xWindow="0" yWindow="0" windowWidth="14664" windowHeight="9312"/>
  </bookViews>
  <sheets>
    <sheet name="Lista de inventario de almacén" sheetId="2" r:id="rId1"/>
    <sheet name="Lista de selector de inventario" sheetId="11" r:id="rId2"/>
    <sheet name="Búsqueda de clase" sheetId="9" r:id="rId3"/>
  </sheets>
  <definedNames>
    <definedName name="BúsquedaDeSKU">ListaDeInventario[CODIGO]</definedName>
    <definedName name="NúmeroDeClase">BúsquedaDeClase[N.º DE CLASE]</definedName>
    <definedName name="TítuloDeColumna1">ListaDeInventario[[#Headers],[CODIGO]]</definedName>
    <definedName name="TítuloDeColumna2">ListaDeSelectorDeInventario[[#Headers],[N.º DE PEDIDO]]</definedName>
    <definedName name="TítuloDeColumna3">BúsquedaDeClase[[#Headers],[N.º DE CLASE]]</definedName>
    <definedName name="_xlnm.Print_Titles" localSheetId="2">'Búsqueda de clase'!$4:$4</definedName>
    <definedName name="_xlnm.Print_Titles" localSheetId="0">'Lista de inventario de almacén'!$4:$4</definedName>
    <definedName name="_xlnm.Print_Titles" localSheetId="1">'Lista de selector de inventario'!$4:$4</definedName>
  </definedNames>
  <calcPr calcId="152511"/>
</workbook>
</file>

<file path=xl/calcChain.xml><?xml version="1.0" encoding="utf-8"?>
<calcChain xmlns="http://schemas.openxmlformats.org/spreadsheetml/2006/main">
  <c r="J16" i="2" l="1"/>
  <c r="J64" i="2"/>
  <c r="J106" i="2" l="1"/>
  <c r="J148" i="2"/>
  <c r="J133" i="2"/>
  <c r="J150" i="2"/>
  <c r="J127" i="2"/>
  <c r="J126" i="2"/>
  <c r="J125" i="2"/>
  <c r="E215" i="2" l="1"/>
  <c r="E214" i="2"/>
  <c r="E213" i="2"/>
  <c r="E212" i="2"/>
  <c r="E211" i="2"/>
  <c r="J60" i="2"/>
  <c r="J53" i="2"/>
  <c r="J72" i="2"/>
  <c r="J210" i="2" l="1"/>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3" i="2"/>
  <c r="J139" i="2"/>
  <c r="J140" i="2"/>
  <c r="J141" i="2"/>
  <c r="J142" i="2"/>
  <c r="J143" i="2"/>
  <c r="J144" i="2"/>
  <c r="J145" i="2"/>
  <c r="J146" i="2"/>
  <c r="J147" i="2"/>
  <c r="J149" i="2"/>
  <c r="J151" i="2"/>
  <c r="J152" i="2"/>
  <c r="J153" i="2"/>
  <c r="J154" i="2"/>
  <c r="J155" i="2"/>
  <c r="J156" i="2"/>
  <c r="J157" i="2"/>
  <c r="J158" i="2"/>
  <c r="J159" i="2"/>
  <c r="J160" i="2"/>
  <c r="J161" i="2"/>
  <c r="J162" i="2"/>
  <c r="J163" i="2"/>
  <c r="J164" i="2"/>
  <c r="J165" i="2"/>
  <c r="J166" i="2"/>
  <c r="J167" i="2"/>
  <c r="J168" i="2"/>
  <c r="J169" i="2"/>
  <c r="J170" i="2"/>
  <c r="J171" i="2"/>
  <c r="J172" i="2"/>
  <c r="J138" i="2"/>
  <c r="J137" i="2"/>
  <c r="J136" i="2"/>
  <c r="J135" i="2"/>
  <c r="J134" i="2"/>
  <c r="J132" i="2"/>
  <c r="J131" i="2"/>
  <c r="J130" i="2"/>
  <c r="J129" i="2"/>
  <c r="J128" i="2"/>
  <c r="J124" i="2"/>
  <c r="J123" i="2"/>
  <c r="J122" i="2"/>
  <c r="J121" i="2"/>
  <c r="J120" i="2"/>
  <c r="J119" i="2"/>
  <c r="J118" i="2"/>
  <c r="J117" i="2"/>
  <c r="J116" i="2"/>
  <c r="J115" i="2"/>
  <c r="J114" i="2"/>
  <c r="J113" i="2"/>
  <c r="J112" i="2"/>
  <c r="J111" i="2"/>
  <c r="J110" i="2"/>
  <c r="J109" i="2"/>
  <c r="J108" i="2"/>
  <c r="J107" i="2"/>
  <c r="J105" i="2"/>
  <c r="J84" i="2"/>
  <c r="J85" i="2"/>
  <c r="J86" i="2"/>
  <c r="J87" i="2"/>
  <c r="J88" i="2"/>
  <c r="J89" i="2"/>
  <c r="J90" i="2"/>
  <c r="J91" i="2"/>
  <c r="J92" i="2"/>
  <c r="J93" i="2"/>
  <c r="J94" i="2"/>
  <c r="J95" i="2"/>
  <c r="J96" i="2"/>
  <c r="J97" i="2"/>
  <c r="J98" i="2"/>
  <c r="J99" i="2"/>
  <c r="J100" i="2"/>
  <c r="J101" i="2"/>
  <c r="J102" i="2"/>
  <c r="J103" i="2"/>
  <c r="J104" i="2"/>
  <c r="J14" i="2" l="1"/>
  <c r="J15" i="2"/>
  <c r="J17" i="2"/>
  <c r="J18" i="2"/>
  <c r="J19" i="2"/>
  <c r="J83" i="2"/>
  <c r="J82" i="2"/>
  <c r="J26" i="2"/>
  <c r="J62" i="2"/>
  <c r="J81" i="2"/>
  <c r="J80" i="2"/>
  <c r="J79" i="2"/>
  <c r="J78" i="2"/>
  <c r="J77" i="2"/>
  <c r="J76" i="2"/>
  <c r="J75" i="2"/>
  <c r="J74" i="2"/>
  <c r="J73" i="2"/>
  <c r="J71" i="2"/>
  <c r="J70" i="2"/>
  <c r="J69" i="2"/>
  <c r="J68" i="2"/>
  <c r="J67" i="2"/>
  <c r="J66" i="2"/>
  <c r="J42" i="2"/>
  <c r="J43" i="2"/>
  <c r="J44" i="2"/>
  <c r="J45" i="2"/>
  <c r="J46" i="2"/>
  <c r="J36" i="2"/>
  <c r="J37" i="2"/>
  <c r="J38" i="2"/>
  <c r="J39" i="2"/>
  <c r="J65" i="2"/>
  <c r="J33" i="2"/>
  <c r="J34" i="2"/>
  <c r="J35" i="2"/>
  <c r="J40" i="2"/>
  <c r="J32" i="2"/>
  <c r="J41" i="2"/>
  <c r="J27" i="2"/>
  <c r="J28" i="2"/>
  <c r="J29" i="2"/>
  <c r="J30" i="2"/>
  <c r="J31" i="2"/>
  <c r="J20" i="2"/>
  <c r="J21" i="2"/>
  <c r="J22" i="2"/>
  <c r="J23" i="2"/>
  <c r="J24" i="2"/>
  <c r="J25" i="2"/>
  <c r="J9" i="2"/>
  <c r="J10" i="2"/>
  <c r="J11" i="2"/>
  <c r="J12" i="2"/>
  <c r="J13" i="2"/>
  <c r="J6" i="2"/>
  <c r="J7" i="2"/>
  <c r="J8" i="2"/>
  <c r="J63" i="2"/>
  <c r="J61" i="2"/>
  <c r="J59" i="2"/>
  <c r="J58" i="2"/>
  <c r="J48" i="2" l="1"/>
  <c r="J49" i="2"/>
  <c r="J50" i="2"/>
  <c r="J51" i="2"/>
  <c r="J52" i="2"/>
  <c r="J54" i="2"/>
  <c r="J55" i="2"/>
  <c r="J56" i="2"/>
  <c r="J57" i="2"/>
  <c r="J5" i="2"/>
  <c r="I9" i="11"/>
  <c r="I6" i="11"/>
  <c r="I7" i="11"/>
  <c r="I8" i="11"/>
  <c r="I5" i="11"/>
  <c r="H6" i="11"/>
  <c r="H7" i="11"/>
  <c r="H8" i="11"/>
  <c r="H9" i="11"/>
  <c r="H5" i="11"/>
  <c r="G7" i="11"/>
  <c r="G9" i="11"/>
  <c r="G5" i="11"/>
  <c r="F6" i="11"/>
  <c r="F7" i="11"/>
  <c r="F8" i="11"/>
  <c r="F9" i="11"/>
  <c r="F5" i="11"/>
  <c r="E9" i="11"/>
  <c r="E6" i="11"/>
  <c r="E7" i="11"/>
  <c r="E8" i="11"/>
  <c r="E5" i="11"/>
  <c r="G8" i="11" l="1"/>
  <c r="G6" i="11"/>
</calcChain>
</file>

<file path=xl/sharedStrings.xml><?xml version="1.0" encoding="utf-8"?>
<sst xmlns="http://schemas.openxmlformats.org/spreadsheetml/2006/main" count="573" uniqueCount="396">
  <si>
    <t>VALOR DEL INVENTARIO TOTAL:</t>
  </si>
  <si>
    <t>SKU</t>
  </si>
  <si>
    <t>SP7875</t>
  </si>
  <si>
    <t>MK676554</t>
  </si>
  <si>
    <t>YE98767</t>
  </si>
  <si>
    <t>BM87684</t>
  </si>
  <si>
    <t>TS3456</t>
  </si>
  <si>
    <t>DESCRIPCIÓN</t>
  </si>
  <si>
    <t>RECUENTO DE CLASE:</t>
  </si>
  <si>
    <t>N.º DE CLASE</t>
  </si>
  <si>
    <t>T345</t>
  </si>
  <si>
    <t>T5789</t>
  </si>
  <si>
    <t>T9876</t>
  </si>
  <si>
    <t>T098</t>
  </si>
  <si>
    <t>T349</t>
  </si>
  <si>
    <t>T9875</t>
  </si>
  <si>
    <t>LISTA DE SELECTOR DE INVENTARIO</t>
  </si>
  <si>
    <t>UBICACIÓN</t>
  </si>
  <si>
    <t>BÚSQUEDA DE CLASE</t>
  </si>
  <si>
    <t>UNIDAD</t>
  </si>
  <si>
    <t>COSTO</t>
  </si>
  <si>
    <t>VALOR DEL INVENTARIO</t>
  </si>
  <si>
    <t>N.º DE PEDIDO</t>
  </si>
  <si>
    <t>TP001-1</t>
  </si>
  <si>
    <t>LISTA DE INVENTARIO</t>
  </si>
  <si>
    <t>CANT SELECCIONADA</t>
  </si>
  <si>
    <t>CANT DISPONIBLE</t>
  </si>
  <si>
    <t>DESCRIPCIÓN DEL ELEMENTO</t>
  </si>
  <si>
    <t>Clase de gran tamaño</t>
  </si>
  <si>
    <t>Clase pequeña</t>
  </si>
  <si>
    <t>Clase mediana</t>
  </si>
  <si>
    <t>Fila 2, ranura 1</t>
  </si>
  <si>
    <t>Fila 1, ranura 1</t>
  </si>
  <si>
    <t>Fila 3, ranura 2</t>
  </si>
  <si>
    <t>Fila 3, ranura 1</t>
  </si>
  <si>
    <t>Fila 1, ranura 2</t>
  </si>
  <si>
    <t>Fila 4, ranura 5</t>
  </si>
  <si>
    <t>Fila 2, ranura 2</t>
  </si>
  <si>
    <t>ANCHO</t>
  </si>
  <si>
    <t>ALTO</t>
  </si>
  <si>
    <t>LONGITUD</t>
  </si>
  <si>
    <t>CODIGO</t>
  </si>
  <si>
    <t>ENTRADA</t>
  </si>
  <si>
    <t>SALIDA</t>
  </si>
  <si>
    <t>EXISTENCIA</t>
  </si>
  <si>
    <t>CANTIDAD NECESARIA TRIMESTRE</t>
  </si>
  <si>
    <t xml:space="preserve">ELEMENTOS </t>
  </si>
  <si>
    <t>MASILLA</t>
  </si>
  <si>
    <t>01 CUBETA 5 GLS</t>
  </si>
  <si>
    <t>ESPATULA DE EXTENSION</t>
  </si>
  <si>
    <t>03 UNDS</t>
  </si>
  <si>
    <t>ESPATULA DE METAL #2</t>
  </si>
  <si>
    <t>4 UNDS</t>
  </si>
  <si>
    <t>ESPATULA DE METAL #3</t>
  </si>
  <si>
    <t>BARRA EXTENCION P20 PIES</t>
  </si>
  <si>
    <t>MASKING TAPE 1/4 VERDE</t>
  </si>
  <si>
    <t>BROCHAS 2"</t>
  </si>
  <si>
    <t>BROCHAS 3"</t>
  </si>
  <si>
    <t>MOTA ANTIGOTA</t>
  </si>
  <si>
    <t>ROLO P/PINTAR</t>
  </si>
  <si>
    <t>10 UNDS</t>
  </si>
  <si>
    <t>PORTA ROLO</t>
  </si>
  <si>
    <t>02 UNDS</t>
  </si>
  <si>
    <t>LONA AZUL 12X14</t>
  </si>
  <si>
    <t>0LEO #3 WILTON</t>
  </si>
  <si>
    <t>PINTURA  ACR. BLANCO 00 5GLS</t>
  </si>
  <si>
    <t>12 GLS</t>
  </si>
  <si>
    <t xml:space="preserve">PINTURA GRIS EXPOSICA </t>
  </si>
  <si>
    <t>PINTURA MARFIL SEMIGLOSS</t>
  </si>
  <si>
    <t>03 CUBETAS/ 05 GLS</t>
  </si>
  <si>
    <t>PINT. AMARILLO SOL CELESTIAL</t>
  </si>
  <si>
    <t>Pintura AV 2000, Marfil Piedra</t>
  </si>
  <si>
    <t>Pintura AV 2000, acrílica Amarillo Sol/exterior</t>
  </si>
  <si>
    <t>Pintura Popular Esmalte negro</t>
  </si>
  <si>
    <t>2 GLS</t>
  </si>
  <si>
    <t>2 CUBETAS</t>
  </si>
  <si>
    <t>7 CUBETAS</t>
  </si>
  <si>
    <t>Pintura acril. Mate Paja</t>
  </si>
  <si>
    <t>20 GLS</t>
  </si>
  <si>
    <t>Pintura tropical esmalte blanco 00</t>
  </si>
  <si>
    <t>01 GALON</t>
  </si>
  <si>
    <t>Anticorrosivo Rojo/Pimco</t>
  </si>
  <si>
    <t>02 GLS</t>
  </si>
  <si>
    <t>Removedor Domastur</t>
  </si>
  <si>
    <t>Retardador p/pintar</t>
  </si>
  <si>
    <t>3 LITR</t>
  </si>
  <si>
    <t>Laca natural</t>
  </si>
  <si>
    <t>Clear</t>
  </si>
  <si>
    <t>Pasta acrílica</t>
  </si>
  <si>
    <t>1 CUBETA 1/4</t>
  </si>
  <si>
    <t>Sellantes de silicon</t>
  </si>
  <si>
    <t>Motas p/pintar</t>
  </si>
  <si>
    <t>Estopa p/pintar</t>
  </si>
  <si>
    <t xml:space="preserve">Lijas  p/disco P720 </t>
  </si>
  <si>
    <t xml:space="preserve">Lija d/agua P220/hoja 8 ½ x 11  </t>
  </si>
  <si>
    <t xml:space="preserve">Lija d/agua P150/hoja8 ½ x 11  </t>
  </si>
  <si>
    <t xml:space="preserve">Lija d/agua P100/hoja8 ½ x 11  </t>
  </si>
  <si>
    <t xml:space="preserve">Lija d/agua P120/hoja8 ½ x 11  </t>
  </si>
  <si>
    <t>Thinner Tropical Th-100</t>
  </si>
  <si>
    <t>26 GLS</t>
  </si>
  <si>
    <t xml:space="preserve">                                                DIRECCION GENERAL DE BELLAS ARTES</t>
  </si>
  <si>
    <t>18 UNDS</t>
  </si>
  <si>
    <t>LLAVE P/LAVAMANOS</t>
  </si>
  <si>
    <t>15 UNDS</t>
  </si>
  <si>
    <t>MASETA DE 6 LBS. M/MADERA TRUPER</t>
  </si>
  <si>
    <t>CODOS PVC 3X 45 SCH-80 (GRIS)</t>
  </si>
  <si>
    <t>CODOS PVC 2X90 SCH-80 (GRIS)</t>
  </si>
  <si>
    <t>CODOS PVC1-1/2 X 90 SCH-80 (GRIS)</t>
  </si>
  <si>
    <t>CODOS PVC 1X90 SCH-80 (GRIS)</t>
  </si>
  <si>
    <t>CODOS PVC 3/4X90”SCH-80 (GRIS)</t>
  </si>
  <si>
    <t>CODOS PVC 1/2X90”SCH-80 (GRIS)</t>
  </si>
  <si>
    <t>10 UNDS.</t>
  </si>
  <si>
    <t>10 UND.</t>
  </si>
  <si>
    <t>TEE PVC DE 4”SCH-80 (GRIS)</t>
  </si>
  <si>
    <t>CODO PVC 4X90 SCH-80 (GRIS)</t>
  </si>
  <si>
    <t>REDUCCION BUSHING PVC DE 4 A 2 SCH-80 (GRIS)</t>
  </si>
  <si>
    <t xml:space="preserve">COUPLING PVC DE 2 SCH-80 </t>
  </si>
  <si>
    <t>05 UNDS.</t>
  </si>
  <si>
    <t>01 unds</t>
  </si>
  <si>
    <t>2.3.5.5.01</t>
  </si>
  <si>
    <t>2.3.6.3.04</t>
  </si>
  <si>
    <t>LINTERNA RECARGABLE 11 LED TRUPER</t>
  </si>
  <si>
    <t>PANEL LED 18W EMO. CIRCULAR 6500K BCA SL p/plafón</t>
  </si>
  <si>
    <t>PANEL LED 18W REDONDA SUP. BCA SL</t>
  </si>
  <si>
    <t>200 UNDS</t>
  </si>
  <si>
    <t>300 UNDS</t>
  </si>
  <si>
    <t>INTERRUPTOR SENCILLO C/TAPA BCO CIEN LEVITON</t>
  </si>
  <si>
    <t>50 UNDS</t>
  </si>
  <si>
    <t>PLAFON MINERA 2X2 TOP BISELADO</t>
  </si>
  <si>
    <t>JUNTA CERA P/INODORO</t>
  </si>
  <si>
    <t>LLAVEP/FREGADERO</t>
  </si>
  <si>
    <t>Sealer</t>
  </si>
  <si>
    <t xml:space="preserve">Pint. Semigloss gris </t>
  </si>
  <si>
    <t>2 cubetas</t>
  </si>
  <si>
    <t>Pint. Blanca Satin 00</t>
  </si>
  <si>
    <t>8 cubetas 5gls</t>
  </si>
  <si>
    <t>Pint. Acrilica azul</t>
  </si>
  <si>
    <t>2 cubetas 5gls</t>
  </si>
  <si>
    <t>06 CUBETAS /5 GLS</t>
  </si>
  <si>
    <t xml:space="preserve">Pintura semigloss amarillo </t>
  </si>
  <si>
    <t>15 unds</t>
  </si>
  <si>
    <t>COLA BLANCA P/MADERA</t>
  </si>
  <si>
    <t>Papel higiénico jumbo Niveo</t>
  </si>
  <si>
    <t>Papel higiénico toalla p/manos</t>
  </si>
  <si>
    <t>Servilletas Confort/ Paq. jumbo/500/1</t>
  </si>
  <si>
    <t>Papel higienico rollo pequeño</t>
  </si>
  <si>
    <t>Limpiador cerámica (Descalin)</t>
  </si>
  <si>
    <t>Cera p/ piso</t>
  </si>
  <si>
    <t>Desinfectante</t>
  </si>
  <si>
    <t>Cloro</t>
  </si>
  <si>
    <t>Alcohol 70%</t>
  </si>
  <si>
    <t>Gel antibacterial</t>
  </si>
  <si>
    <t>Jabón liquido antibacterial Scott</t>
  </si>
  <si>
    <t>Sanitizante Scott p/manos</t>
  </si>
  <si>
    <t>Fundas p/basura/55 gls.</t>
  </si>
  <si>
    <t>Fundas p/basura/30 gls.</t>
  </si>
  <si>
    <t>Desodorante p/inodoro (piedra perfumada)</t>
  </si>
  <si>
    <t>Ambientador Spray</t>
  </si>
  <si>
    <t>Vasos 10 onzas</t>
  </si>
  <si>
    <t>Vasos 7 onzas</t>
  </si>
  <si>
    <t>Guantes de goma</t>
  </si>
  <si>
    <t>Detergente en polvo</t>
  </si>
  <si>
    <t>Cepillo p/ inodoro</t>
  </si>
  <si>
    <t>Escobas plásticas c/palo</t>
  </si>
  <si>
    <t>Cepillo de manos</t>
  </si>
  <si>
    <t>Suaper #32</t>
  </si>
  <si>
    <t>Palas plásticas p/basura</t>
  </si>
  <si>
    <t>Brillos verdes</t>
  </si>
  <si>
    <t>Axion/jabón solido p/fregar</t>
  </si>
  <si>
    <t>Jabón liquido/lava platos</t>
  </si>
  <si>
    <t>Baygón/ insecticida</t>
  </si>
  <si>
    <t>Atomizador (rociador)</t>
  </si>
  <si>
    <t>Lysol/ spray antibacterial p/baño</t>
  </si>
  <si>
    <t>2.3.3.2.01</t>
  </si>
  <si>
    <t>60 cajas 6/1</t>
  </si>
  <si>
    <t>50 fardo 10/1</t>
  </si>
  <si>
    <t>2.3.7.2.99</t>
  </si>
  <si>
    <t>162 gls</t>
  </si>
  <si>
    <t>35 fardo 48/1</t>
  </si>
  <si>
    <t>20 gls</t>
  </si>
  <si>
    <t>102 gls</t>
  </si>
  <si>
    <t>137 gls</t>
  </si>
  <si>
    <t>30 gls</t>
  </si>
  <si>
    <t>15 gls</t>
  </si>
  <si>
    <t>12 cajas 12/1</t>
  </si>
  <si>
    <t>200 fardos</t>
  </si>
  <si>
    <t>59 fardos</t>
  </si>
  <si>
    <t>240 unds</t>
  </si>
  <si>
    <t>96 unds.</t>
  </si>
  <si>
    <t>83 pares</t>
  </si>
  <si>
    <t>15 sacos 30lb</t>
  </si>
  <si>
    <t>25 unds.</t>
  </si>
  <si>
    <t>76 unds</t>
  </si>
  <si>
    <t>70 unds.</t>
  </si>
  <si>
    <t>70 paq. 12/1</t>
  </si>
  <si>
    <t>33 gls</t>
  </si>
  <si>
    <t>74 unds.</t>
  </si>
  <si>
    <t>Pandaflex p/archivo</t>
  </si>
  <si>
    <t>Folder 8 ½ x11</t>
  </si>
  <si>
    <t>Postit colores Artesco/3x3</t>
  </si>
  <si>
    <t>Stiker p/folder/archivo</t>
  </si>
  <si>
    <t>Papel bond 8 ½ x14</t>
  </si>
  <si>
    <t>Papel bond 8 ½ x 11</t>
  </si>
  <si>
    <t>Papel bond 8 ½ x 13</t>
  </si>
  <si>
    <t>Papel p/sumadora</t>
  </si>
  <si>
    <t>Papel Carbon Korex/hojas</t>
  </si>
  <si>
    <t>Papel fax</t>
  </si>
  <si>
    <t>Sobres blancos p/cartas#10</t>
  </si>
  <si>
    <t>Sobres de pago 3x3</t>
  </si>
  <si>
    <t>Sobres manila 6x9</t>
  </si>
  <si>
    <t>Sobres manila 9 x 12 amar.</t>
  </si>
  <si>
    <t>Sobres manila 10x13</t>
  </si>
  <si>
    <t>Libretas rayadas/blanca 8 ½ x 13</t>
  </si>
  <si>
    <t>Libretas rayada/bca. 5x8</t>
  </si>
  <si>
    <t>Marcador negro Evermark</t>
  </si>
  <si>
    <t>Marcador azul Evermark perm.</t>
  </si>
  <si>
    <t>Marcador p/pizarra azul</t>
  </si>
  <si>
    <t>Marcador p/pizarra rojo</t>
  </si>
  <si>
    <t>Marcador p/pizarra negro</t>
  </si>
  <si>
    <t>Lapiz de carbón</t>
  </si>
  <si>
    <t>CD vacio</t>
  </si>
  <si>
    <t>DVD vacio</t>
  </si>
  <si>
    <t>Reglas plásticas</t>
  </si>
  <si>
    <t>Tarjeteros plast.</t>
  </si>
  <si>
    <t>Porta clip plástico</t>
  </si>
  <si>
    <t>Perforadora 2 hoyos</t>
  </si>
  <si>
    <t>Perforadora 3 hoyos</t>
  </si>
  <si>
    <t>Grapadora/metal</t>
  </si>
  <si>
    <t>Dispensador cinta adhesiva</t>
  </si>
  <si>
    <t>Sacapuntas en metal</t>
  </si>
  <si>
    <t>Saca grapa</t>
  </si>
  <si>
    <t>Porta lápices</t>
  </si>
  <si>
    <t>Bandeja de metal p/escritorio, 2 niv. Negra</t>
  </si>
  <si>
    <t>Tijeras</t>
  </si>
  <si>
    <t>Clip Mariposa mediano</t>
  </si>
  <si>
    <t>Clip Mariposa pequeño #1</t>
  </si>
  <si>
    <t>Grapas</t>
  </si>
  <si>
    <t>Binder Clip 51 mm</t>
  </si>
  <si>
    <t>Binder clip 32 mm</t>
  </si>
  <si>
    <t>Binder clip 25 mm</t>
  </si>
  <si>
    <t>Binder clip 19 mm</t>
  </si>
  <si>
    <t>Binder clip 15 mm</t>
  </si>
  <si>
    <t>Silicon Glue Merletto 250 ml</t>
  </si>
  <si>
    <t>Silicon en barra/ Uhu Stic</t>
  </si>
  <si>
    <t>Silicon Tubo/Uhu 35 Gr.</t>
  </si>
  <si>
    <t>Cera p/contar</t>
  </si>
  <si>
    <t>Corrector liquido Paper Mate</t>
  </si>
  <si>
    <t>Banditas de goma</t>
  </si>
  <si>
    <t>Cintas adhesivas p/dispensador escritorio</t>
  </si>
  <si>
    <t>Cintas de empaque 3m/plast.</t>
  </si>
  <si>
    <t>Cintas empaque 2”40 Tan 3M/plastica</t>
  </si>
  <si>
    <t>Tinta Hp 60 Negro</t>
  </si>
  <si>
    <t>Tinta HP 60 Color</t>
  </si>
  <si>
    <t>Tinta HP 662 Negro</t>
  </si>
  <si>
    <t>Tinta Hp 21 Negro</t>
  </si>
  <si>
    <t>Tinta Hp 22 Color</t>
  </si>
  <si>
    <t>Toner Canon 128</t>
  </si>
  <si>
    <t>Toner Canon 137</t>
  </si>
  <si>
    <t>Toner Canon Image Runner1430i GPR 54</t>
  </si>
  <si>
    <t>Toner Canon 119</t>
  </si>
  <si>
    <t>Toner Canon 104</t>
  </si>
  <si>
    <t>Toner Canon 145 Negro</t>
  </si>
  <si>
    <t>Toner Canon 146 Color</t>
  </si>
  <si>
    <t>Toner Canon 40 Negro</t>
  </si>
  <si>
    <t>Toner Canon 41 Color</t>
  </si>
  <si>
    <t>Toner Canon 245 negro</t>
  </si>
  <si>
    <t>Toner canon 246 color</t>
  </si>
  <si>
    <t>Tinta Hp 122 color</t>
  </si>
  <si>
    <t>Tinta HP 122 negro</t>
  </si>
  <si>
    <t>Tinta Epson 664 Yellow</t>
  </si>
  <si>
    <t>Tinta Epson 664 Magenta</t>
  </si>
  <si>
    <t>Tinta Epson 664 Cyan</t>
  </si>
  <si>
    <t>Tinta Epson 664 Black</t>
  </si>
  <si>
    <t xml:space="preserve">Toner HP 85 A </t>
  </si>
  <si>
    <t>Toner HP 53 A</t>
  </si>
  <si>
    <t>Toner HP 83 A</t>
  </si>
  <si>
    <t>Toner HP 36 A</t>
  </si>
  <si>
    <t>Toner HP 80 A</t>
  </si>
  <si>
    <t>Toner HP Q 12 A</t>
  </si>
  <si>
    <t>Toner Hp 49 A</t>
  </si>
  <si>
    <t>Toner HP 78 A</t>
  </si>
  <si>
    <t>Toner Hp 125 A/40 A</t>
  </si>
  <si>
    <t xml:space="preserve">Toner HP 201-A Cyan </t>
  </si>
  <si>
    <t>Toner HP 201 –A Negro</t>
  </si>
  <si>
    <t>Toner HP 201-A Magenta</t>
  </si>
  <si>
    <t>Toner HP 201 –A Yellow</t>
  </si>
  <si>
    <t>Toner HP 17 A</t>
  </si>
  <si>
    <t>25 cajas</t>
  </si>
  <si>
    <t>06 paq. 200/1</t>
  </si>
  <si>
    <t>-</t>
  </si>
  <si>
    <t>02 cajas 500/1</t>
  </si>
  <si>
    <t>01  caja 500/1</t>
  </si>
  <si>
    <t>03 cajas 500/1</t>
  </si>
  <si>
    <t>03 cajas</t>
  </si>
  <si>
    <t>1 caja 500/1</t>
  </si>
  <si>
    <t>200 unds.</t>
  </si>
  <si>
    <t>01 caja 500/1</t>
  </si>
  <si>
    <t>Sharp l100 TD</t>
  </si>
  <si>
    <t>2.3.9.2.01</t>
  </si>
  <si>
    <t>2.3.7.2.05</t>
  </si>
  <si>
    <t>2.3.9.1.01</t>
  </si>
  <si>
    <t>2.3.5.4.01</t>
  </si>
  <si>
    <t>2.3.4.1.01</t>
  </si>
  <si>
    <t>2.3.7.2.06</t>
  </si>
  <si>
    <t>TAPE DE GOMA 23</t>
  </si>
  <si>
    <t>40 cajas 10/1</t>
  </si>
  <si>
    <t>132 unds.</t>
  </si>
  <si>
    <t xml:space="preserve">1 galon </t>
  </si>
  <si>
    <t>2 UNDS</t>
  </si>
  <si>
    <t>1UNDS</t>
  </si>
  <si>
    <t xml:space="preserve">LLAVIN DOBLE PUÑO </t>
  </si>
  <si>
    <t>50 UND.</t>
  </si>
  <si>
    <t>12 UNDS</t>
  </si>
  <si>
    <t>16 UNDS.</t>
  </si>
  <si>
    <t>15 UNDS.</t>
  </si>
  <si>
    <t>30 UNDS</t>
  </si>
  <si>
    <t>5 UNDS.</t>
  </si>
  <si>
    <t>350 PAQUETES</t>
  </si>
  <si>
    <t>226 PAQ.</t>
  </si>
  <si>
    <t>12 UNDS.</t>
  </si>
  <si>
    <t>89 ROLLO UNDS</t>
  </si>
  <si>
    <t>150 ROLLO UNDS</t>
  </si>
  <si>
    <t>48 ROLLO UNDS</t>
  </si>
  <si>
    <t>2 CAJAS 12/1</t>
  </si>
  <si>
    <t>2 cajas 12/1</t>
  </si>
  <si>
    <t>60 UNDS</t>
  </si>
  <si>
    <t>80 UNDS</t>
  </si>
  <si>
    <t>20 UNDS</t>
  </si>
  <si>
    <t>19 UNDS</t>
  </si>
  <si>
    <t>3 UNDS</t>
  </si>
  <si>
    <t>9 UNDS</t>
  </si>
  <si>
    <t>37 UNDS</t>
  </si>
  <si>
    <t>30 CAJAS 1000 UNDS</t>
  </si>
  <si>
    <t>14 UNDS</t>
  </si>
  <si>
    <t>6 UNDS</t>
  </si>
  <si>
    <t>8 UNDS</t>
  </si>
  <si>
    <t>32 UNDS</t>
  </si>
  <si>
    <t>24 UNDS</t>
  </si>
  <si>
    <t>42 UNDS</t>
  </si>
  <si>
    <t>7 UNDS</t>
  </si>
  <si>
    <t>11 UNDS</t>
  </si>
  <si>
    <t>Preparado por:</t>
  </si>
  <si>
    <t>Kirsy C. Moreta De La Rosa Encargada de Almacén y Suministro DGBA</t>
  </si>
  <si>
    <t>150 unds</t>
  </si>
  <si>
    <t>200 unds</t>
  </si>
  <si>
    <t>Lapicero azul Artesco</t>
  </si>
  <si>
    <t>1,200 unds</t>
  </si>
  <si>
    <t xml:space="preserve">Lapicero negro </t>
  </si>
  <si>
    <t>620 unds</t>
  </si>
  <si>
    <t>Lapicero Rojo Artesco</t>
  </si>
  <si>
    <t>240 unds.</t>
  </si>
  <si>
    <t>1,212 unds</t>
  </si>
  <si>
    <t>Resaltador amarillo</t>
  </si>
  <si>
    <t>180 unds.</t>
  </si>
  <si>
    <t>Resaltador rosado</t>
  </si>
  <si>
    <t>36 unds.</t>
  </si>
  <si>
    <t>16 UNDS</t>
  </si>
  <si>
    <t>Clip  #2 /metal 100/1</t>
  </si>
  <si>
    <t>50 cajas</t>
  </si>
  <si>
    <t>Clip  #1 /metal 100/1</t>
  </si>
  <si>
    <t>Felpa azul</t>
  </si>
  <si>
    <t>24 unds</t>
  </si>
  <si>
    <t>475 und</t>
  </si>
  <si>
    <t>Goma p/borrar</t>
  </si>
  <si>
    <t>50 unds</t>
  </si>
  <si>
    <t>Folder colores 8 1/2x11</t>
  </si>
  <si>
    <t>500 unds</t>
  </si>
  <si>
    <t>20 CAJAS 12/1</t>
  </si>
  <si>
    <t>15 CAJAS 12/1</t>
  </si>
  <si>
    <t>432 unds</t>
  </si>
  <si>
    <t>Tinta  verde p/sello 2 oz</t>
  </si>
  <si>
    <t>Tinta neg. p/sello 2 oz</t>
  </si>
  <si>
    <t>Tinta roja p/sello 2 oz</t>
  </si>
  <si>
    <t>Tinta azul p/sello 2 oz</t>
  </si>
  <si>
    <t>Candados 50mm 110-50</t>
  </si>
  <si>
    <t>19 CUBETAS, 5 GLS</t>
  </si>
  <si>
    <t>27 cubetas 5 gls</t>
  </si>
  <si>
    <t>Pintura semigloss azul Glacial</t>
  </si>
  <si>
    <t>08 UNDS</t>
  </si>
  <si>
    <t>04 UND.</t>
  </si>
  <si>
    <t>04 Und.</t>
  </si>
  <si>
    <t>3,600 und rollos</t>
  </si>
  <si>
    <t xml:space="preserve">FLUXOMETRO </t>
  </si>
  <si>
    <t>60 cajas</t>
  </si>
  <si>
    <t>Pintura semi gloss azul cielo</t>
  </si>
  <si>
    <t>12 gls</t>
  </si>
  <si>
    <t>600 Unds</t>
  </si>
  <si>
    <t>170 UNDS</t>
  </si>
  <si>
    <t>250 UNDS</t>
  </si>
  <si>
    <t>61 UNDS</t>
  </si>
  <si>
    <t>62 UNDS</t>
  </si>
  <si>
    <t>Tinta HP 662 color</t>
  </si>
  <si>
    <t>35 UNDS</t>
  </si>
  <si>
    <t>58 UNDS</t>
  </si>
  <si>
    <t>59 UNDS</t>
  </si>
  <si>
    <t xml:space="preserve">                             INVENTARIO BIENES CONSUMO ALMACÉN ENERO-AGOSTO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</si>
</sst>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eorder&quot;;&quot;&quot;;&quot;&quot;"/>
    <numFmt numFmtId="165" formatCode="&quot;&quot;;&quot;&quot;;&quot;Clear Pick List Selected in B2&quot;"/>
    <numFmt numFmtId="166" formatCode="&quot;Pick List was cleared&quot;;&quot;&quot;;&quot;Pick List was not cleared&quot;"/>
    <numFmt numFmtId="167" formatCode="[$$-80A]#,##0.00;\-[$$-80A]#,##0.00"/>
  </numFmts>
  <fonts count="31" x14ac:knownFonts="1">
    <font>
      <sz val="11"/>
      <color theme="3" tint="0.14993743705557422"/>
      <name val="Franklin Gothic Medium"/>
      <family val="2"/>
      <scheme val="minor"/>
    </font>
    <font>
      <i/>
      <sz val="10"/>
      <color theme="1"/>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
      <b/>
      <sz val="26"/>
      <color theme="3" tint="0.14996795556505021"/>
      <name val="Franklin Gothic Medium"/>
      <family val="2"/>
      <scheme val="major"/>
    </font>
    <font>
      <sz val="11"/>
      <color theme="3" tint="0.14993743705557422"/>
      <name val="Franklin Gothic Medium"/>
      <family val="2"/>
      <scheme val="minor"/>
    </font>
    <font>
      <sz val="11"/>
      <color theme="3"/>
      <name val="Franklin Gothic Medium"/>
      <family val="2"/>
      <scheme val="major"/>
    </font>
    <font>
      <sz val="11"/>
      <color theme="4" tint="-0.499984740745262"/>
      <name val="Franklin Gothic Medium"/>
      <family val="2"/>
      <scheme val="minor"/>
    </font>
    <font>
      <sz val="11"/>
      <color theme="0"/>
      <name val="Franklin Gothic Medium"/>
      <family val="2"/>
      <scheme val="major"/>
    </font>
    <font>
      <b/>
      <sz val="26"/>
      <color theme="3" tint="0.14996795556505021"/>
      <name val="Franklin Gothic Medium"/>
      <family val="2"/>
      <scheme val="major"/>
    </font>
    <font>
      <sz val="11"/>
      <color theme="3" tint="0.14993743705557422"/>
      <name val="Franklin Gothic Medium"/>
      <family val="2"/>
      <scheme val="minor"/>
    </font>
    <font>
      <sz val="11"/>
      <color theme="4" tint="-0.499984740745262"/>
      <name val="Franklin Gothic Medium"/>
      <family val="2"/>
      <scheme val="minor"/>
    </font>
    <font>
      <sz val="11"/>
      <color theme="0"/>
      <name val="Franklin Gothic Medium"/>
      <family val="2"/>
      <scheme val="major"/>
    </font>
    <font>
      <sz val="22"/>
      <color theme="3" tint="0.14993743705557422"/>
      <name val="Franklin Gothic Medium"/>
      <family val="2"/>
      <scheme val="minor"/>
    </font>
    <font>
      <b/>
      <sz val="18"/>
      <color theme="3" tint="0.14996795556505021"/>
      <name val="Franklin Gothic Medium"/>
      <family val="2"/>
      <scheme val="major"/>
    </font>
    <font>
      <b/>
      <sz val="9"/>
      <color theme="3" tint="0.14993743705557422"/>
      <name val="Calibri"/>
      <family val="2"/>
    </font>
    <font>
      <b/>
      <sz val="9"/>
      <color theme="3" tint="0.14993743705557422"/>
      <name val="Franklin Gothic Medium"/>
      <family val="2"/>
      <scheme val="minor"/>
    </font>
    <font>
      <b/>
      <sz val="10"/>
      <color theme="3" tint="0.14993743705557422"/>
      <name val="Calibri"/>
      <family val="2"/>
    </font>
    <font>
      <b/>
      <sz val="8"/>
      <color theme="3" tint="0.14993743705557422"/>
      <name val="Franklin Gothic Medium"/>
      <family val="2"/>
      <scheme val="minor"/>
    </font>
    <font>
      <b/>
      <sz val="11"/>
      <color theme="3" tint="0.14993743705557422"/>
      <name val="Franklin Gothic Medium"/>
      <family val="2"/>
      <scheme val="minor"/>
    </font>
    <font>
      <b/>
      <sz val="9"/>
      <color rgb="FF3A3838"/>
      <name val="Arial"/>
      <family val="2"/>
    </font>
    <font>
      <b/>
      <sz val="10"/>
      <color theme="3" tint="0.14993743705557422"/>
      <name val="Franklin Gothic Medium"/>
      <family val="2"/>
      <scheme val="minor"/>
    </font>
    <font>
      <b/>
      <sz val="9"/>
      <color rgb="FF000000"/>
      <name val="Calibri"/>
      <family val="2"/>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s>
  <cellStyleXfs count="15">
    <xf numFmtId="0" fontId="0" fillId="0" borderId="0">
      <alignment vertical="center"/>
    </xf>
    <xf numFmtId="0" fontId="2" fillId="0" borderId="1" applyNumberFormat="0" applyFill="0" applyAlignment="0" applyProtection="0"/>
    <xf numFmtId="0" fontId="9" fillId="2" borderId="0" applyNumberFormat="0" applyProtection="0">
      <alignment horizontal="left" vertical="center" indent="1"/>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64" fontId="11" fillId="0" borderId="0">
      <alignment horizontal="center" vertical="center"/>
    </xf>
    <xf numFmtId="0" fontId="8" fillId="2" borderId="0" applyNumberFormat="0" applyProtection="0">
      <alignment horizontal="right" indent="1"/>
    </xf>
    <xf numFmtId="0" fontId="10" fillId="0" borderId="0" applyNumberFormat="0" applyProtection="0">
      <alignment horizontal="center"/>
    </xf>
    <xf numFmtId="0" fontId="10"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167" fontId="7" fillId="0" borderId="0">
      <alignment horizontal="right" vertical="center"/>
    </xf>
  </cellStyleXfs>
  <cellXfs count="87">
    <xf numFmtId="0" fontId="0" fillId="0" borderId="0" xfId="0">
      <alignment vertical="center"/>
    </xf>
    <xf numFmtId="0" fontId="2" fillId="0" borderId="1" xfId="1" applyAlignment="1">
      <alignment vertical="center"/>
    </xf>
    <xf numFmtId="0" fontId="2" fillId="0" borderId="1" xfId="1"/>
    <xf numFmtId="0" fontId="0" fillId="0" borderId="0" xfId="0" applyFont="1" applyFill="1" applyBorder="1" applyAlignment="1">
      <alignment horizontal="left" vertical="center" indent="1"/>
    </xf>
    <xf numFmtId="0" fontId="0" fillId="0" borderId="0" xfId="0" applyFont="1" applyFill="1" applyBorder="1" applyAlignment="1">
      <alignment horizontal="center"/>
    </xf>
    <xf numFmtId="0" fontId="1" fillId="0" borderId="0" xfId="0" applyFont="1" applyAlignment="1">
      <alignment vertical="center"/>
    </xf>
    <xf numFmtId="0" fontId="10" fillId="0" borderId="0" xfId="9">
      <alignment horizontal="center"/>
    </xf>
    <xf numFmtId="0" fontId="7" fillId="0" borderId="0" xfId="12">
      <alignment horizontal="left" vertical="center" wrapText="1" indent="1"/>
    </xf>
    <xf numFmtId="0" fontId="0" fillId="0" borderId="0" xfId="12" applyFont="1">
      <alignment horizontal="left" vertical="center" wrapText="1" indent="1"/>
    </xf>
    <xf numFmtId="0" fontId="7" fillId="0" borderId="0" xfId="12" applyAlignment="1">
      <alignment horizontal="left" vertical="center" wrapText="1" indent="1"/>
    </xf>
    <xf numFmtId="1" fontId="7" fillId="0" borderId="0" xfId="13" applyAlignment="1">
      <alignment horizontal="center" vertical="center"/>
    </xf>
    <xf numFmtId="0" fontId="12" fillId="0" borderId="1" xfId="1" applyFont="1" applyAlignment="1">
      <alignment vertical="center"/>
    </xf>
    <xf numFmtId="0" fontId="13" fillId="0" borderId="0" xfId="0" applyFont="1">
      <alignment vertical="center"/>
    </xf>
    <xf numFmtId="0" fontId="14" fillId="0" borderId="0" xfId="3" applyFont="1"/>
    <xf numFmtId="0" fontId="15" fillId="0" borderId="0" xfId="9" applyFont="1">
      <alignment horizontal="center"/>
    </xf>
    <xf numFmtId="0" fontId="16" fillId="2" borderId="0" xfId="2" applyFont="1">
      <alignment horizontal="left" vertical="center" indent="1"/>
    </xf>
    <xf numFmtId="0" fontId="17" fillId="0" borderId="1" xfId="1" applyFont="1" applyAlignment="1"/>
    <xf numFmtId="0" fontId="17" fillId="0" borderId="1" xfId="1" applyFont="1"/>
    <xf numFmtId="0" fontId="17" fillId="0" borderId="1" xfId="1" applyFont="1" applyAlignment="1">
      <alignment vertical="center"/>
    </xf>
    <xf numFmtId="0" fontId="18" fillId="0" borderId="0" xfId="0" applyFont="1">
      <alignment vertical="center"/>
    </xf>
    <xf numFmtId="0" fontId="19" fillId="0" borderId="0" xfId="9" applyFont="1">
      <alignment horizontal="center"/>
    </xf>
    <xf numFmtId="165" fontId="18" fillId="0" borderId="0" xfId="0" applyNumberFormat="1" applyFont="1">
      <alignment vertical="center"/>
    </xf>
    <xf numFmtId="166" fontId="18" fillId="0" borderId="0" xfId="0" applyNumberFormat="1" applyFont="1">
      <alignment vertical="center"/>
    </xf>
    <xf numFmtId="0" fontId="20" fillId="2" borderId="0" xfId="2" applyFont="1">
      <alignment horizontal="left" vertical="center" indent="1"/>
    </xf>
    <xf numFmtId="0" fontId="18" fillId="0" borderId="0" xfId="12" applyFont="1" applyAlignment="1">
      <alignment horizontal="left" vertical="center" wrapText="1" indent="1"/>
    </xf>
    <xf numFmtId="0" fontId="18" fillId="0" borderId="0" xfId="12" applyFont="1" applyAlignment="1">
      <alignment horizontal="left" vertical="center" indent="1"/>
    </xf>
    <xf numFmtId="1" fontId="18" fillId="0" borderId="0" xfId="13" applyFont="1" applyAlignment="1">
      <alignment horizontal="center" vertical="center"/>
    </xf>
    <xf numFmtId="0" fontId="9" fillId="2" borderId="0" xfId="2" applyFont="1">
      <alignment horizontal="left" vertical="center" indent="1"/>
    </xf>
    <xf numFmtId="0" fontId="3" fillId="0" borderId="0" xfId="3" applyFont="1" applyAlignment="1"/>
    <xf numFmtId="0" fontId="21" fillId="0" borderId="0" xfId="0" applyFont="1">
      <alignment vertical="center"/>
    </xf>
    <xf numFmtId="0" fontId="22" fillId="0" borderId="1" xfId="1" applyFont="1" applyAlignment="1">
      <alignment horizontal="left"/>
    </xf>
    <xf numFmtId="0" fontId="22" fillId="0" borderId="1" xfId="1" applyFont="1" applyAlignment="1">
      <alignment horizontal="left" vertical="center"/>
    </xf>
    <xf numFmtId="0" fontId="23" fillId="0" borderId="0" xfId="0" applyFont="1" applyBorder="1" applyAlignment="1">
      <alignment vertical="center" wrapText="1"/>
    </xf>
    <xf numFmtId="0" fontId="23" fillId="0" borderId="0" xfId="0" applyFont="1">
      <alignment vertical="center"/>
    </xf>
    <xf numFmtId="0" fontId="23" fillId="0" borderId="0" xfId="0" applyFont="1" applyBorder="1" applyAlignment="1">
      <alignment horizontal="justify" vertical="center" wrapText="1"/>
    </xf>
    <xf numFmtId="0" fontId="23" fillId="0" borderId="0" xfId="0" applyFont="1" applyBorder="1">
      <alignment vertical="center"/>
    </xf>
    <xf numFmtId="0" fontId="23" fillId="0" borderId="0" xfId="0" applyFont="1" applyAlignment="1">
      <alignment vertical="center"/>
    </xf>
    <xf numFmtId="0" fontId="24" fillId="0" borderId="0" xfId="12" applyFont="1" applyFill="1" applyAlignment="1">
      <alignment vertical="center" wrapText="1"/>
    </xf>
    <xf numFmtId="0" fontId="23" fillId="0" borderId="0" xfId="0" applyFont="1" applyBorder="1" applyAlignment="1">
      <alignment horizontal="left" vertical="center" wrapText="1"/>
    </xf>
    <xf numFmtId="0" fontId="25" fillId="0" borderId="0" xfId="0" applyFont="1" applyBorder="1" applyAlignment="1">
      <alignment vertical="center" wrapText="1"/>
    </xf>
    <xf numFmtId="0" fontId="26" fillId="0" borderId="0" xfId="12" applyFont="1" applyFill="1" applyAlignment="1">
      <alignment vertical="center" wrapText="1"/>
    </xf>
    <xf numFmtId="0" fontId="24" fillId="0" borderId="0" xfId="12" applyFont="1" applyFill="1" applyBorder="1" applyAlignment="1">
      <alignment vertical="center" wrapText="1"/>
    </xf>
    <xf numFmtId="0" fontId="24" fillId="0" borderId="0" xfId="12" applyFont="1" applyFill="1" applyAlignment="1">
      <alignment horizontal="left" vertical="center" wrapText="1" indent="1"/>
    </xf>
    <xf numFmtId="0" fontId="27" fillId="0" borderId="0" xfId="12" applyFont="1" applyFill="1" applyAlignment="1">
      <alignment horizontal="left" vertical="center" wrapText="1" indent="1"/>
    </xf>
    <xf numFmtId="0" fontId="26" fillId="0" borderId="0" xfId="12" applyFont="1" applyFill="1" applyBorder="1" applyAlignment="1">
      <alignment vertical="center" wrapText="1"/>
    </xf>
    <xf numFmtId="0" fontId="27" fillId="0" borderId="0" xfId="0" applyFont="1">
      <alignment vertical="center"/>
    </xf>
    <xf numFmtId="0" fontId="28" fillId="0" borderId="0" xfId="0" applyFont="1" applyAlignment="1">
      <alignment horizontal="left" vertical="center"/>
    </xf>
    <xf numFmtId="0" fontId="24" fillId="0" borderId="0" xfId="12" applyFont="1" applyAlignment="1">
      <alignment vertical="center" wrapText="1"/>
    </xf>
    <xf numFmtId="0" fontId="24" fillId="0" borderId="0" xfId="12" applyFont="1" applyAlignment="1">
      <alignment horizontal="center" vertical="center" wrapText="1"/>
    </xf>
    <xf numFmtId="1" fontId="24" fillId="0" borderId="0" xfId="13" applyFont="1" applyAlignment="1">
      <alignment horizontal="center" vertical="center"/>
    </xf>
    <xf numFmtId="167" fontId="24" fillId="0" borderId="0" xfId="14" applyFont="1" applyAlignment="1">
      <alignment horizontal="right" vertical="center"/>
    </xf>
    <xf numFmtId="0" fontId="24" fillId="0" borderId="0" xfId="12" applyFont="1" applyFill="1" applyAlignment="1">
      <alignment horizontal="center" vertical="center" wrapText="1"/>
    </xf>
    <xf numFmtId="1" fontId="24" fillId="0" borderId="0" xfId="13" applyFont="1" applyFill="1" applyAlignment="1">
      <alignment horizontal="center" vertical="center"/>
    </xf>
    <xf numFmtId="167" fontId="24" fillId="0" borderId="0" xfId="14" applyFont="1" applyFill="1" applyAlignment="1">
      <alignment horizontal="right" vertical="center"/>
    </xf>
    <xf numFmtId="0" fontId="29" fillId="0" borderId="0" xfId="12" applyFont="1" applyFill="1" applyAlignment="1">
      <alignment vertical="center" wrapText="1"/>
    </xf>
    <xf numFmtId="1" fontId="27" fillId="0" borderId="0" xfId="13" applyFont="1" applyFill="1" applyAlignment="1">
      <alignment horizontal="center" vertical="center"/>
    </xf>
    <xf numFmtId="167" fontId="27" fillId="0" borderId="0" xfId="14" applyFont="1" applyFill="1" applyAlignment="1">
      <alignment horizontal="right" vertical="center"/>
    </xf>
    <xf numFmtId="16" fontId="24" fillId="0" borderId="0" xfId="12" applyNumberFormat="1" applyFont="1" applyFill="1" applyAlignment="1">
      <alignment vertical="center" wrapText="1"/>
    </xf>
    <xf numFmtId="0" fontId="24" fillId="0" borderId="0" xfId="12" applyFont="1" applyFill="1" applyAlignment="1">
      <alignment horizontal="left" vertical="center" wrapText="1"/>
    </xf>
    <xf numFmtId="0" fontId="28" fillId="0" borderId="0" xfId="0" applyFont="1" applyBorder="1" applyAlignment="1">
      <alignment horizontal="justify" vertical="center" wrapText="1"/>
    </xf>
    <xf numFmtId="0" fontId="23" fillId="0" borderId="0" xfId="0" applyFont="1" applyBorder="1" applyAlignment="1">
      <alignment horizontal="center" vertical="center" wrapText="1"/>
    </xf>
    <xf numFmtId="0" fontId="24" fillId="0" borderId="0" xfId="12" applyFont="1" applyFill="1" applyBorder="1" applyAlignment="1">
      <alignment horizontal="center" vertical="center" wrapText="1"/>
    </xf>
    <xf numFmtId="0" fontId="24" fillId="0" borderId="0" xfId="12" applyFont="1" applyBorder="1" applyAlignment="1">
      <alignment vertical="center" wrapText="1"/>
    </xf>
    <xf numFmtId="0" fontId="24" fillId="0" borderId="0" xfId="12" applyFont="1" applyBorder="1" applyAlignment="1">
      <alignment horizontal="center" vertical="center" wrapText="1"/>
    </xf>
    <xf numFmtId="1" fontId="24" fillId="0" borderId="0" xfId="13" applyFont="1" applyBorder="1" applyAlignment="1">
      <alignment horizontal="center" vertical="center"/>
    </xf>
    <xf numFmtId="0" fontId="24" fillId="0" borderId="0" xfId="12" applyFont="1" applyAlignment="1">
      <alignment horizontal="left" vertical="center" wrapText="1"/>
    </xf>
    <xf numFmtId="0" fontId="24" fillId="0" borderId="0" xfId="12" applyFont="1" applyFill="1" applyAlignment="1">
      <alignment wrapText="1"/>
    </xf>
    <xf numFmtId="0" fontId="27" fillId="0" borderId="0" xfId="12" applyFont="1" applyFill="1" applyAlignment="1">
      <alignment horizontal="left" vertical="center" wrapText="1"/>
    </xf>
    <xf numFmtId="0" fontId="27" fillId="0" borderId="0" xfId="12" applyFont="1" applyFill="1" applyAlignment="1">
      <alignment horizontal="center" vertical="center" wrapText="1"/>
    </xf>
    <xf numFmtId="0" fontId="28" fillId="0" borderId="0" xfId="0" applyFont="1" applyBorder="1" applyAlignment="1">
      <alignment horizontal="left" vertical="center"/>
    </xf>
    <xf numFmtId="0" fontId="24" fillId="0" borderId="0" xfId="0" applyFont="1" applyBorder="1" applyAlignment="1">
      <alignment vertical="center"/>
    </xf>
    <xf numFmtId="0" fontId="24" fillId="0" borderId="0" xfId="0" applyFont="1" applyAlignment="1">
      <alignment horizontal="center"/>
    </xf>
    <xf numFmtId="0" fontId="24" fillId="0" borderId="0" xfId="0" applyFont="1" applyAlignment="1">
      <alignment horizontal="center" vertical="center"/>
    </xf>
    <xf numFmtId="0" fontId="23" fillId="0" borderId="0" xfId="0" applyFont="1" applyBorder="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8" fillId="0" borderId="0" xfId="0" applyFont="1">
      <alignment vertical="center"/>
    </xf>
    <xf numFmtId="2" fontId="23" fillId="0" borderId="0" xfId="0" applyNumberFormat="1" applyFont="1">
      <alignment vertical="center"/>
    </xf>
    <xf numFmtId="0" fontId="30" fillId="0" borderId="0" xfId="0" applyFont="1">
      <alignment vertical="center"/>
    </xf>
    <xf numFmtId="0" fontId="26" fillId="0" borderId="0" xfId="12" applyFont="1" applyFill="1" applyAlignment="1">
      <alignment horizontal="left" vertical="center" wrapText="1" indent="1"/>
    </xf>
    <xf numFmtId="0" fontId="26" fillId="0" borderId="0" xfId="12" applyFont="1" applyFill="1" applyAlignment="1">
      <alignment horizontal="center" vertical="center" wrapText="1"/>
    </xf>
    <xf numFmtId="1" fontId="26" fillId="0" borderId="0" xfId="13" applyFont="1" applyFill="1" applyAlignment="1">
      <alignment horizontal="center" vertical="center"/>
    </xf>
    <xf numFmtId="167" fontId="26" fillId="0" borderId="0" xfId="14" applyFont="1" applyFill="1" applyAlignment="1">
      <alignment horizontal="right" vertical="center"/>
    </xf>
    <xf numFmtId="0" fontId="25" fillId="0" borderId="0" xfId="0" applyFont="1" applyAlignment="1">
      <alignment vertical="center"/>
    </xf>
    <xf numFmtId="4" fontId="24" fillId="0" borderId="0" xfId="0" applyNumberFormat="1" applyFont="1">
      <alignment vertical="center"/>
    </xf>
    <xf numFmtId="0" fontId="24" fillId="0" borderId="0" xfId="0" applyFont="1">
      <alignment vertical="center"/>
    </xf>
    <xf numFmtId="0" fontId="27" fillId="0" borderId="0" xfId="12" applyFont="1" applyFill="1" applyAlignment="1">
      <alignment vertical="center" wrapText="1"/>
    </xf>
  </cellXfs>
  <cellStyles count="15">
    <cellStyle name="Celda vinculada" xfId="8" builtinId="24" customBuiltin="1"/>
    <cellStyle name="Columna de marca" xfId="7"/>
    <cellStyle name="Encabezado 1" xfId="2" builtinId="16" customBuiltin="1"/>
    <cellStyle name="Encabezado 4" xfId="5" builtinId="19" customBuiltin="1"/>
    <cellStyle name="Hipervínculo" xfId="9" builtinId="8" customBuiltin="1"/>
    <cellStyle name="Hipervínculo visitado" xfId="10" builtinId="9" customBuiltin="1"/>
    <cellStyle name="Los detalles de tabla se alinean al centro." xfId="13"/>
    <cellStyle name="Los detalles de tabla se alinean la derecha." xfId="14"/>
    <cellStyle name="Los detalles de tabla se alinean la izquierda." xfId="12"/>
    <cellStyle name="Normal" xfId="0" builtinId="0" customBuiltin="1"/>
    <cellStyle name="Recuentos de totales" xfId="11"/>
    <cellStyle name="Título" xfId="1" builtinId="15" customBuiltin="1"/>
    <cellStyle name="Título 2" xfId="3" builtinId="17" customBuiltin="1"/>
    <cellStyle name="Título 3" xfId="4" builtinId="18" customBuiltin="1"/>
    <cellStyle name="Total" xfId="6" builtinId="25" customBuiltin="1"/>
  </cellStyles>
  <dxfs count="30">
    <dxf>
      <numFmt numFmtId="1" formatCode="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1" justifyLastLine="0" shrinkToFit="0" readingOrder="0"/>
    </dxf>
    <dxf>
      <alignment horizontal="left" vertical="center" textRotation="0" wrapText="1" indent="1" justifyLastLine="0" shrinkToFit="0" readingOrder="0"/>
    </dxf>
    <dxf>
      <font>
        <b/>
        <i val="0"/>
        <color rgb="FFFF0000"/>
      </font>
    </dxf>
    <dxf>
      <font>
        <b/>
      </font>
      <alignment horizontal="right" vertical="center" textRotation="0" wrapText="0" indent="0" justifyLastLine="0" shrinkToFit="0" readingOrder="0"/>
    </dxf>
    <dxf>
      <font>
        <b/>
      </font>
      <alignment horizontal="right" vertical="center" textRotation="0" wrapText="0" indent="0" justifyLastLine="0" shrinkToFit="0" readingOrder="0"/>
    </dxf>
    <dxf>
      <font>
        <b/>
      </font>
      <alignment horizontal="center" vertical="center" textRotation="0" wrapText="0" indent="0" justifyLastLine="0" shrinkToFit="0" readingOrder="0"/>
    </dxf>
    <dxf>
      <font>
        <b/>
      </font>
      <alignment horizontal="center" vertical="center" textRotation="0" wrapText="0" indent="0" justifyLastLine="0" shrinkToFit="0" readingOrder="0"/>
    </dxf>
    <dxf>
      <font>
        <b/>
      </font>
      <alignment horizontal="left" vertical="center" textRotation="0" wrapText="1" indent="1" justifyLastLine="0" shrinkToFit="0" readingOrder="0"/>
    </dxf>
    <dxf>
      <font>
        <b/>
      </font>
      <alignment horizontal="left" vertical="center" textRotation="0" wrapText="1" indent="1" justifyLastLine="0" shrinkToFit="0" readingOrder="0"/>
    </dxf>
    <dxf>
      <font>
        <b/>
      </font>
      <alignment horizontal="left" vertical="center" textRotation="0" wrapText="1" indent="1" justifyLastLine="0" shrinkToFit="0" readingOrder="0"/>
    </dxf>
    <dxf>
      <font>
        <b/>
      </font>
      <alignment horizontal="left" vertical="center" textRotation="0" wrapText="1" indent="1" justifyLastLine="0" shrinkToFit="0" readingOrder="0"/>
    </dxf>
    <dxf>
      <alignment vertical="center" textRotation="0" wrapText="0" indent="0" justifyLastLine="0" shrinkToFit="0" readingOrder="0"/>
    </dxf>
    <dxf>
      <font>
        <b/>
      </font>
    </dxf>
    <dxf>
      <font>
        <b/>
        <i val="0"/>
      </font>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Inventario de almacén" defaultPivotStyle="PivotStyleMedium2">
    <tableStyle name="Inventario de almacén" pivot="0" count="4">
      <tableStyleElement type="wholeTable" dxfId="29"/>
      <tableStyleElement type="headerRow" dxfId="28"/>
      <tableStyleElement type="lastColumn" dxfId="27"/>
      <tableStyleElement type="second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B&#250;squeda de clase'!A1"/><Relationship Id="rId1" Type="http://schemas.openxmlformats.org/officeDocument/2006/relationships/hyperlink" Target="#'Lista de selector de inventario'!A1"/></Relationships>
</file>

<file path=xl/drawings/_rels/drawing2.xml.rels><?xml version="1.0" encoding="UTF-8" standalone="yes"?>
<Relationships xmlns="http://schemas.openxmlformats.org/package/2006/relationships"><Relationship Id="rId1" Type="http://schemas.openxmlformats.org/officeDocument/2006/relationships/hyperlink" Target="#'Lista de inventario de almac&#233;n'!A1"/></Relationships>
</file>

<file path=xl/drawings/_rels/drawing3.xml.rels><?xml version="1.0" encoding="UTF-8" standalone="yes"?>
<Relationships xmlns="http://schemas.openxmlformats.org/package/2006/relationships"><Relationship Id="rId1" Type="http://schemas.openxmlformats.org/officeDocument/2006/relationships/hyperlink" Target="#'Lista de inventario de almac&#233;n'!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3428</xdr:colOff>
      <xdr:row>2</xdr:row>
      <xdr:rowOff>57149</xdr:rowOff>
    </xdr:from>
    <xdr:to>
      <xdr:col>5</xdr:col>
      <xdr:colOff>2552699</xdr:colOff>
      <xdr:row>2</xdr:row>
      <xdr:rowOff>285748</xdr:rowOff>
    </xdr:to>
    <xdr:sp macro="" textlink="">
      <xdr:nvSpPr>
        <xdr:cNvPr id="11" name="Lista de inventario" descr="Forma de navegación para ver la Lista de selector de inventario.">
          <a:hlinkClick xmlns:r="http://schemas.openxmlformats.org/officeDocument/2006/relationships" r:id="rId1" tooltip="Selecciona esta opción para ver la hoja de cálculo Lista de selector de inventario."/>
          <a:extLst>
            <a:ext uri="{FF2B5EF4-FFF2-40B4-BE49-F238E27FC236}">
              <a16:creationId xmlns="" xmlns:a16="http://schemas.microsoft.com/office/drawing/2014/main" id="{00000000-0008-0000-0000-00000B000000}"/>
            </a:ext>
          </a:extLst>
        </xdr:cNvPr>
        <xdr:cNvSpPr/>
      </xdr:nvSpPr>
      <xdr:spPr>
        <a:xfrm>
          <a:off x="5651753" y="742949"/>
          <a:ext cx="2549271" cy="228599"/>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rtl="0"/>
          <a:r>
            <a:rPr lang="es-MX" sz="1100">
              <a:solidFill>
                <a:schemeClr val="lt1"/>
              </a:solidFill>
              <a:latin typeface="+mn-lt"/>
              <a:ea typeface="+mn-ea"/>
              <a:cs typeface="+mn-cs"/>
            </a:rPr>
            <a:t>LISTA DE</a:t>
          </a:r>
          <a:r>
            <a:rPr lang="es-MX" sz="1100" baseline="0">
              <a:solidFill>
                <a:schemeClr val="lt1"/>
              </a:solidFill>
              <a:latin typeface="+mn-lt"/>
              <a:ea typeface="+mn-ea"/>
              <a:cs typeface="+mn-cs"/>
            </a:rPr>
            <a:t> SELECTOR DE </a:t>
          </a:r>
          <a:r>
            <a:rPr lang="es-MX" sz="1100">
              <a:solidFill>
                <a:schemeClr val="lt1"/>
              </a:solidFill>
              <a:latin typeface="+mn-lt"/>
              <a:ea typeface="+mn-ea"/>
              <a:cs typeface="+mn-cs"/>
            </a:rPr>
            <a:t>INVENTARIO</a:t>
          </a:r>
        </a:p>
      </xdr:txBody>
    </xdr:sp>
    <xdr:clientData fPrintsWithSheet="0"/>
  </xdr:twoCellAnchor>
  <xdr:twoCellAnchor editAs="oneCell">
    <xdr:from>
      <xdr:col>6</xdr:col>
      <xdr:colOff>127254</xdr:colOff>
      <xdr:row>2</xdr:row>
      <xdr:rowOff>57149</xdr:rowOff>
    </xdr:from>
    <xdr:to>
      <xdr:col>7</xdr:col>
      <xdr:colOff>407289</xdr:colOff>
      <xdr:row>2</xdr:row>
      <xdr:rowOff>285749</xdr:rowOff>
    </xdr:to>
    <xdr:sp macro="" textlink="">
      <xdr:nvSpPr>
        <xdr:cNvPr id="12" name="Lista de inventario" descr="Forma de navegación para ver la Búsqueda de clase">
          <a:hlinkClick xmlns:r="http://schemas.openxmlformats.org/officeDocument/2006/relationships" r:id="rId2" tooltip="Selecciona esta opción para agregar o modificar la información de Búsqueda de clase."/>
          <a:extLst>
            <a:ext uri="{FF2B5EF4-FFF2-40B4-BE49-F238E27FC236}">
              <a16:creationId xmlns="" xmlns:a16="http://schemas.microsoft.com/office/drawing/2014/main" id="{00000000-0008-0000-0000-00000C000000}"/>
            </a:ext>
          </a:extLst>
        </xdr:cNvPr>
        <xdr:cNvSpPr/>
      </xdr:nvSpPr>
      <xdr:spPr>
        <a:xfrm>
          <a:off x="8375904" y="742949"/>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rtl="0"/>
          <a:r>
            <a:rPr lang="es-MX" sz="1100">
              <a:solidFill>
                <a:schemeClr val="lt1"/>
              </a:solidFill>
              <a:latin typeface="+mn-lt"/>
              <a:ea typeface="+mn-ea"/>
              <a:cs typeface="+mn-cs"/>
            </a:rPr>
            <a:t>BÚSQUEDA DE</a:t>
          </a:r>
          <a:r>
            <a:rPr lang="es-MX" sz="1100" baseline="0">
              <a:solidFill>
                <a:schemeClr val="lt1"/>
              </a:solidFill>
              <a:latin typeface="+mn-lt"/>
              <a:ea typeface="+mn-ea"/>
              <a:cs typeface="+mn-cs"/>
            </a:rPr>
            <a:t> CLASE</a:t>
          </a:r>
          <a:endParaRPr lang="en-US" sz="1100">
            <a:solidFill>
              <a:schemeClr val="lt1"/>
            </a:solidFill>
            <a:latin typeface="+mn-lt"/>
            <a:ea typeface="+mn-ea"/>
            <a:cs typeface="+mn-cs"/>
          </a:endParaRPr>
        </a:p>
      </xdr:txBody>
    </xdr:sp>
    <xdr:clientData fPrintsWithSheet="0"/>
  </xdr:twoCellAnchor>
  <xdr:twoCellAnchor editAs="oneCell">
    <xdr:from>
      <xdr:col>2</xdr:col>
      <xdr:colOff>180975</xdr:colOff>
      <xdr:row>0</xdr:row>
      <xdr:rowOff>180975</xdr:rowOff>
    </xdr:from>
    <xdr:to>
      <xdr:col>2</xdr:col>
      <xdr:colOff>1638300</xdr:colOff>
      <xdr:row>1</xdr:row>
      <xdr:rowOff>561975</xdr:rowOff>
    </xdr:to>
    <xdr:pic>
      <xdr:nvPicPr>
        <xdr:cNvPr id="4" name="0 Imagen"/>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5850" y="180975"/>
          <a:ext cx="1457325" cy="762000"/>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497205</xdr:colOff>
          <xdr:row>0</xdr:row>
          <xdr:rowOff>156209</xdr:rowOff>
        </xdr:from>
        <xdr:to>
          <xdr:col>7</xdr:col>
          <xdr:colOff>762435</xdr:colOff>
          <xdr:row>1</xdr:row>
          <xdr:rowOff>542924</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28574</xdr:colOff>
      <xdr:row>1</xdr:row>
      <xdr:rowOff>76200</xdr:rowOff>
    </xdr:from>
    <xdr:to>
      <xdr:col>2</xdr:col>
      <xdr:colOff>1765934</xdr:colOff>
      <xdr:row>1</xdr:row>
      <xdr:rowOff>304800</xdr:rowOff>
    </xdr:to>
    <xdr:sp macro="" textlink="">
      <xdr:nvSpPr>
        <xdr:cNvPr id="3" name="Lista de inventario" descr="Selecciona esta opción para ver la Lista de inventario.">
          <a:hlinkClick xmlns:r="http://schemas.openxmlformats.org/officeDocument/2006/relationships" r:id="rId1" tooltip="Haz clic para ver la Lista de inventario de almacén."/>
          <a:extLst>
            <a:ext uri="{FF2B5EF4-FFF2-40B4-BE49-F238E27FC236}">
              <a16:creationId xmlns="" xmlns:a16="http://schemas.microsoft.com/office/drawing/2014/main" id="{00000000-0008-0000-0100-000003000000}"/>
            </a:ext>
          </a:extLst>
        </xdr:cNvPr>
        <xdr:cNvSpPr/>
      </xdr:nvSpPr>
      <xdr:spPr>
        <a:xfrm flipH="1">
          <a:off x="2466974" y="762000"/>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rtl="0"/>
          <a:r>
            <a:rPr lang="es-MX" sz="1100">
              <a:solidFill>
                <a:schemeClr val="lt1"/>
              </a:solidFill>
              <a:latin typeface="+mn-lt"/>
              <a:ea typeface="+mn-ea"/>
              <a:cs typeface="+mn-cs"/>
            </a:rPr>
            <a:t>LISTA DE</a:t>
          </a:r>
          <a:r>
            <a:rPr lang="es-MX" sz="1000">
              <a:solidFill>
                <a:schemeClr val="lt1"/>
              </a:solidFill>
              <a:latin typeface="+mn-lt"/>
              <a:ea typeface="+mn-ea"/>
              <a:cs typeface="+mn-cs"/>
            </a:rPr>
            <a:t> </a:t>
          </a:r>
          <a:r>
            <a:rPr lang="es-MX" sz="1100">
              <a:solidFill>
                <a:schemeClr val="lt1"/>
              </a:solidFill>
              <a:latin typeface="+mn-lt"/>
              <a:ea typeface="+mn-ea"/>
              <a:cs typeface="+mn-cs"/>
            </a:rPr>
            <a:t> INVENTARIO</a:t>
          </a:r>
        </a:p>
      </xdr:txBody>
    </xdr:sp>
    <xdr:clientData fPrintsWithSheet="0"/>
  </xdr:twoCellAnchor>
  <xdr:twoCellAnchor editAs="oneCell">
    <xdr:from>
      <xdr:col>1</xdr:col>
      <xdr:colOff>28574</xdr:colOff>
      <xdr:row>1</xdr:row>
      <xdr:rowOff>95250</xdr:rowOff>
    </xdr:from>
    <xdr:to>
      <xdr:col>1</xdr:col>
      <xdr:colOff>2228850</xdr:colOff>
      <xdr:row>1</xdr:row>
      <xdr:rowOff>295275</xdr:rowOff>
    </xdr:to>
    <xdr:sp macro="[0]!ClearPickList" textlink="">
      <xdr:nvSpPr>
        <xdr:cNvPr id="5" name="Lista de inventario" descr="Selecciona esta opción para borrar la Lista de selección.">
          <a:extLst>
            <a:ext uri="{FF2B5EF4-FFF2-40B4-BE49-F238E27FC236}">
              <a16:creationId xmlns="" xmlns:a16="http://schemas.microsoft.com/office/drawing/2014/main" id="{00000000-0008-0000-0100-000005000000}"/>
            </a:ext>
          </a:extLst>
        </xdr:cNvPr>
        <xdr:cNvSpPr/>
      </xdr:nvSpPr>
      <xdr:spPr>
        <a:xfrm flipH="1">
          <a:off x="190499" y="781050"/>
          <a:ext cx="2200276" cy="200025"/>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rtl="0"/>
          <a:r>
            <a:rPr lang="es-MX" sz="1100">
              <a:solidFill>
                <a:schemeClr val="lt1"/>
              </a:solidFill>
              <a:latin typeface="+mn-lt"/>
              <a:ea typeface="+mn-ea"/>
              <a:cs typeface="+mn-cs"/>
            </a:rPr>
            <a:t>BORRAR</a:t>
          </a:r>
          <a:r>
            <a:rPr lang="es-MX" sz="1000">
              <a:solidFill>
                <a:schemeClr val="lt1"/>
              </a:solidFill>
              <a:latin typeface="+mn-lt"/>
              <a:ea typeface="+mn-ea"/>
              <a:cs typeface="+mn-cs"/>
            </a:rPr>
            <a:t> </a:t>
          </a:r>
          <a:r>
            <a:rPr lang="es-MX" sz="1100">
              <a:solidFill>
                <a:schemeClr val="lt1"/>
              </a:solidFill>
              <a:latin typeface="+mn-lt"/>
              <a:ea typeface="+mn-ea"/>
              <a:cs typeface="+mn-cs"/>
            </a:rPr>
            <a:t> </a:t>
          </a:r>
          <a:r>
            <a:rPr lang="es-MX" sz="1100" baseline="0">
              <a:solidFill>
                <a:schemeClr val="lt1"/>
              </a:solidFill>
              <a:latin typeface="+mn-lt"/>
              <a:ea typeface="+mn-ea"/>
              <a:cs typeface="+mn-cs"/>
            </a:rPr>
            <a:t>LISTA </a:t>
          </a:r>
          <a:r>
            <a:rPr lang="es-MX" sz="1000" baseline="0">
              <a:solidFill>
                <a:schemeClr val="lt1"/>
              </a:solidFill>
              <a:latin typeface="+mn-lt"/>
              <a:ea typeface="+mn-ea"/>
              <a:cs typeface="+mn-cs"/>
            </a:rPr>
            <a:t> </a:t>
          </a:r>
          <a:r>
            <a:rPr lang="es-MX" sz="1100" baseline="0">
              <a:solidFill>
                <a:schemeClr val="lt1"/>
              </a:solidFill>
              <a:latin typeface="+mn-lt"/>
              <a:ea typeface="+mn-ea"/>
              <a:cs typeface="+mn-cs"/>
            </a:rPr>
            <a:t>DE SELECCIÓN</a:t>
          </a:r>
          <a:endParaRPr lang="en-US" sz="1100">
            <a:solidFill>
              <a:schemeClr val="lt1"/>
            </a:solidFill>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1</xdr:col>
      <xdr:colOff>1746885</xdr:colOff>
      <xdr:row>1</xdr:row>
      <xdr:rowOff>295275</xdr:rowOff>
    </xdr:to>
    <xdr:sp macro="" textlink="">
      <xdr:nvSpPr>
        <xdr:cNvPr id="2" name="Lista de inventario" descr="Selecciona esta opción para ver la Lista de inventario.">
          <a:hlinkClick xmlns:r="http://schemas.openxmlformats.org/officeDocument/2006/relationships" r:id="rId1" tooltip="Selecciona esta opción para ver la Lista de inventario."/>
          <a:extLst>
            <a:ext uri="{FF2B5EF4-FFF2-40B4-BE49-F238E27FC236}">
              <a16:creationId xmlns="" xmlns:a16="http://schemas.microsoft.com/office/drawing/2014/main" id="{00000000-0008-0000-0200-000002000000}"/>
            </a:ext>
          </a:extLst>
        </xdr:cNvPr>
        <xdr:cNvSpPr/>
      </xdr:nvSpPr>
      <xdr:spPr>
        <a:xfrm flipH="1">
          <a:off x="171450" y="752475"/>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rtl="0"/>
          <a:r>
            <a:rPr lang="es-MX" sz="1100">
              <a:solidFill>
                <a:schemeClr val="lt1"/>
              </a:solidFill>
              <a:latin typeface="+mn-lt"/>
              <a:ea typeface="+mn-ea"/>
              <a:cs typeface="+mn-cs"/>
            </a:rPr>
            <a:t>LISTA DE</a:t>
          </a:r>
          <a:r>
            <a:rPr lang="es-MX" sz="1000">
              <a:solidFill>
                <a:schemeClr val="lt1"/>
              </a:solidFill>
              <a:latin typeface="+mn-lt"/>
              <a:ea typeface="+mn-ea"/>
              <a:cs typeface="+mn-cs"/>
            </a:rPr>
            <a:t> </a:t>
          </a:r>
          <a:r>
            <a:rPr lang="es-MX" sz="1100">
              <a:solidFill>
                <a:schemeClr val="lt1"/>
              </a:solidFill>
              <a:latin typeface="+mn-lt"/>
              <a:ea typeface="+mn-ea"/>
              <a:cs typeface="+mn-cs"/>
            </a:rPr>
            <a:t> INVENTARIO</a:t>
          </a:r>
        </a:p>
      </xdr:txBody>
    </xdr:sp>
    <xdr:clientData fPrintsWithSheet="0"/>
  </xdr:twoCellAnchor>
</xdr:wsDr>
</file>

<file path=xl/tables/table1.xml><?xml version="1.0" encoding="utf-8"?>
<table xmlns="http://schemas.openxmlformats.org/spreadsheetml/2006/main" id="1" name="ListaDeInventario" displayName="ListaDeInventario" ref="C4:J215" dataDxfId="24" totalsRowDxfId="23">
  <autoFilter ref="C4:J215"/>
  <sortState ref="C3:H12">
    <sortCondition ref="D2:D12"/>
  </sortState>
  <tableColumns count="8">
    <tableColumn id="1" name="CODIGO" totalsRowLabel="Totals" dataDxfId="22" dataCellStyle="Los detalles de tabla se alinean la izquierda."/>
    <tableColumn id="2" name="DESCRIPCIÓN" dataDxfId="21" dataCellStyle="Los detalles de tabla se alinean la izquierda."/>
    <tableColumn id="4" name="ENTRADA" dataDxfId="20" dataCellStyle="Los detalles de tabla se alinean la izquierda.">
      <calculatedColumnFormula>IFERROR(VLOOKUP(#REF!,BúsquedaDeClase[],3,FALSE),"")</calculatedColumnFormula>
    </tableColumn>
    <tableColumn id="5" name="SALIDA" dataDxfId="19" dataCellStyle="Los detalles de tabla se alinean la izquierda."/>
    <tableColumn id="6" name="EXISTENCIA" dataDxfId="18" dataCellStyle="Los detalles de tabla se alinean al centro."/>
    <tableColumn id="8" name="CANTIDAD NECESARIA TRIMESTRE" dataDxfId="17" dataCellStyle="Los detalles de tabla se alinean al centro."/>
    <tableColumn id="7" name="COSTO" dataDxfId="16" dataCellStyle="Los detalles de tabla se alinean la derecha."/>
    <tableColumn id="10" name="VALOR DEL INVENTARIO" dataDxfId="15" dataCellStyle="Los detalles de tabla se alinean la derecha.">
      <calculatedColumnFormula>ListaDeInventario[[#This Row],[EXISTENCIA]]*ListaDeInventario[[#This Row],[COSTO]]</calculatedColumnFormula>
    </tableColumn>
  </tableColumns>
  <tableStyleInfo name="Inventario de almacén" showFirstColumn="0" showLastColumn="0" showRowStripes="1" showColumnStripes="0"/>
  <extLst>
    <ext xmlns:x14="http://schemas.microsoft.com/office/spreadsheetml/2009/9/main" uri="{504A1905-F514-4f6f-8877-14C23A59335A}">
      <x14:table altTextSummary="Lista de elementos de inventario y detalles como SKU, descripción, número de clase, ubicación, unidad, cantidad, cantidad para volver a pedir, costo y valor de inventario y estado de nuevo pedido."/>
    </ext>
  </extLst>
</table>
</file>

<file path=xl/tables/table2.xml><?xml version="1.0" encoding="utf-8"?>
<table xmlns="http://schemas.openxmlformats.org/spreadsheetml/2006/main" id="4" name="ListaDeSelectorDeInventario" displayName="ListaDeSelectorDeInventario" ref="B4:I9" totalsRowShown="0">
  <autoFilter ref="B4:I9"/>
  <sortState ref="B3:I7">
    <sortCondition ref="I2:I7"/>
  </sortState>
  <tableColumns count="8">
    <tableColumn id="9" name="N.º DE PEDIDO" dataDxfId="13" dataCellStyle="Los detalles de tabla se alinean la izquierda."/>
    <tableColumn id="1" name="SKU" dataDxfId="12" dataCellStyle="Los detalles de tabla se alinean la izquierda."/>
    <tableColumn id="6" name="CANT SELECCIONADA" dataDxfId="11" dataCellStyle="Los detalles de tabla se alinean al centro."/>
    <tableColumn id="7" name="CANT DISPONIBLE" dataDxfId="10" dataCellStyle="Los detalles de tabla se alinean al centro."/>
    <tableColumn id="2" name="DESCRIPCIÓN DEL ELEMENTO" dataDxfId="9" dataCellStyle="Los detalles de tabla se alinean la izquierda.">
      <calculatedColumnFormula>IFERROR(VLOOKUP(ListaDeSelectorDeInventario[SKU],ListaDeInventario[],2,FALSE),"")</calculatedColumnFormula>
    </tableColumn>
    <tableColumn id="8" name="UNIDAD" dataDxfId="8" dataCellStyle="Los detalles de tabla se alinean la izquierda.">
      <calculatedColumnFormula>IFERROR(VLOOKUP(ListaDeSelectorDeInventario[SKU],ListaDeInventario[],5,FALSE),"")</calculatedColumnFormula>
    </tableColumn>
    <tableColumn id="3" name="N.º DE CLASE" dataDxfId="7" dataCellStyle="Los detalles de tabla se alinean la izquierda.">
      <calculatedColumnFormula>IFERROR(VLOOKUP(ListaDeSelectorDeInventario[SKU],ListaDeInventario[],3,FALSE),"")</calculatedColumnFormula>
    </tableColumn>
    <tableColumn id="4" name="UBICACIÓN" dataDxfId="6" dataCellStyle="Los detalles de tabla se alinean la izquierda.">
      <calculatedColumnFormula>IFERROR(VLOOKUP(ListaDeSelectorDeInventario[SKU],ListaDeInventario[],4,FALSE),"")</calculatedColumnFormula>
    </tableColumn>
  </tableColumns>
  <tableStyleInfo name="Inventario de almacén" showFirstColumn="0" showLastColumn="0" showRowStripes="1" showColumnStripes="0"/>
  <extLst>
    <ext xmlns:x14="http://schemas.microsoft.com/office/spreadsheetml/2009/9/main" uri="{504A1905-F514-4f6f-8877-14C23A59335A}">
      <x14:table altTextSummary="Elementos de inventario para completar pedidos junto con detalles para cada elemento, como el número de pedido, la SKU, la cantidad seleccionada, la cantidad disponible, la descripción del artículo, la unidad, el número de clase y la ubicación. Para borrar la lista, selecciona la opción en la celda B2."/>
    </ext>
  </extLst>
</table>
</file>

<file path=xl/tables/table3.xml><?xml version="1.0" encoding="utf-8"?>
<table xmlns="http://schemas.openxmlformats.org/spreadsheetml/2006/main" id="3" name="BúsquedaDeClase" displayName="BúsquedaDeClase" ref="B4:G11">
  <autoFilter ref="B4:G11"/>
  <tableColumns count="6">
    <tableColumn id="1" name="N.º DE CLASE" totalsRowLabel="Total" dataDxfId="5" dataCellStyle="Los detalles de tabla se alinean la izquierda."/>
    <tableColumn id="2" name="DESCRIPCIÓN" dataDxfId="4" dataCellStyle="Los detalles de tabla se alinean la izquierda."/>
    <tableColumn id="6" name="UBICACIÓN"/>
    <tableColumn id="3" name="ANCHO" dataDxfId="3" dataCellStyle="Los detalles de tabla se alinean al centro."/>
    <tableColumn id="4" name="ALTO" dataDxfId="2" dataCellStyle="Los detalles de tabla se alinean al centro."/>
    <tableColumn id="5" name="LONGITUD" totalsRowFunction="sum" dataDxfId="1" totalsRowDxfId="0" dataCellStyle="Los detalles de tabla se alinean al centro."/>
  </tableColumns>
  <tableStyleInfo name="Inventario de almacén" showFirstColumn="0" showLastColumn="0" showRowStripes="1" showColumnStripes="0"/>
  <extLst>
    <ext xmlns:x14="http://schemas.microsoft.com/office/spreadsheetml/2009/9/main" uri="{504A1905-F514-4f6f-8877-14C23A59335A}">
      <x14:table altTextSummary="Detalles de clases de inventario como el número de clase, la descripción, la ubicación, el ancho, el alto y la longitud."/>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InventoryList">
    <tabColor theme="4"/>
    <pageSetUpPr autoPageBreaks="0" fitToPage="1"/>
  </sheetPr>
  <dimension ref="B1:L216"/>
  <sheetViews>
    <sheetView showGridLines="0" tabSelected="1" zoomScale="80" zoomScaleNormal="80" zoomScaleSheetLayoutView="37" workbookViewId="0">
      <selection activeCell="F201" sqref="F201"/>
    </sheetView>
  </sheetViews>
  <sheetFormatPr baseColWidth="10" defaultColWidth="8.90625" defaultRowHeight="30" customHeight="1" x14ac:dyDescent="0.35"/>
  <cols>
    <col min="1" max="1" width="8.90625" style="12"/>
    <col min="2" max="2" width="1.90625" style="12" customWidth="1"/>
    <col min="3" max="3" width="23.54296875" style="12" customWidth="1"/>
    <col min="4" max="4" width="27.08984375" style="12" customWidth="1"/>
    <col min="5" max="5" width="22.453125" style="12" customWidth="1"/>
    <col min="6" max="6" width="30.36328125" style="12" customWidth="1"/>
    <col min="7" max="7" width="17" style="12" customWidth="1"/>
    <col min="8" max="8" width="25.453125" style="12" customWidth="1"/>
    <col min="9" max="9" width="14.6328125" style="12" customWidth="1"/>
    <col min="10" max="10" width="22.90625" style="12" customWidth="1"/>
    <col min="11" max="11" width="22.54296875" style="12" customWidth="1"/>
    <col min="12" max="12" width="17.6328125" style="12" customWidth="1"/>
    <col min="13" max="14" width="16.08984375" style="12" customWidth="1"/>
    <col min="15" max="15" width="11.453125" style="12" customWidth="1"/>
    <col min="16" max="16384" width="8.90625" style="12"/>
  </cols>
  <sheetData>
    <row r="1" spans="2:12" ht="30" customHeight="1" x14ac:dyDescent="0.35">
      <c r="C1" s="29" t="s">
        <v>100</v>
      </c>
    </row>
    <row r="2" spans="2:12" ht="51.75" customHeight="1" thickBot="1" x14ac:dyDescent="0.55000000000000004">
      <c r="C2" s="30" t="s">
        <v>395</v>
      </c>
      <c r="D2" s="30"/>
      <c r="E2" s="30"/>
      <c r="F2" s="31"/>
      <c r="G2" s="31"/>
      <c r="H2" s="11"/>
      <c r="I2" s="11"/>
      <c r="J2" s="11"/>
      <c r="K2" s="11"/>
      <c r="L2" s="11"/>
    </row>
    <row r="3" spans="2:12" ht="24.9" customHeight="1" x14ac:dyDescent="0.35">
      <c r="C3" s="13" t="s">
        <v>0</v>
      </c>
      <c r="D3" s="28" t="s">
        <v>46</v>
      </c>
      <c r="E3" s="13" t="s">
        <v>8</v>
      </c>
      <c r="F3" s="14" t="s">
        <v>16</v>
      </c>
      <c r="G3" s="14" t="s">
        <v>18</v>
      </c>
    </row>
    <row r="4" spans="2:12" ht="17.100000000000001" customHeight="1" x14ac:dyDescent="0.35">
      <c r="C4" s="27" t="s">
        <v>41</v>
      </c>
      <c r="D4" s="15" t="s">
        <v>7</v>
      </c>
      <c r="E4" s="27" t="s">
        <v>42</v>
      </c>
      <c r="F4" s="27" t="s">
        <v>43</v>
      </c>
      <c r="G4" s="27" t="s">
        <v>44</v>
      </c>
      <c r="H4" s="27" t="s">
        <v>45</v>
      </c>
      <c r="I4" s="15" t="s">
        <v>20</v>
      </c>
      <c r="J4" s="15" t="s">
        <v>21</v>
      </c>
    </row>
    <row r="5" spans="2:12" ht="30" customHeight="1" x14ac:dyDescent="0.35">
      <c r="B5" s="45"/>
      <c r="C5" s="46">
        <v>237206</v>
      </c>
      <c r="D5" s="47" t="s">
        <v>65</v>
      </c>
      <c r="E5" s="47" t="s">
        <v>375</v>
      </c>
      <c r="F5" s="48">
        <v>12</v>
      </c>
      <c r="G5" s="49">
        <v>7</v>
      </c>
      <c r="H5" s="49">
        <v>20</v>
      </c>
      <c r="I5" s="50">
        <v>3580.51</v>
      </c>
      <c r="J5" s="50">
        <f>ListaDeInventario[[#This Row],[EXISTENCIA]]*ListaDeInventario[[#This Row],[COSTO]]</f>
        <v>25063.57</v>
      </c>
    </row>
    <row r="6" spans="2:12" ht="30" customHeight="1" x14ac:dyDescent="0.35">
      <c r="B6" s="45"/>
      <c r="C6" s="46">
        <v>237206</v>
      </c>
      <c r="D6" s="37" t="s">
        <v>67</v>
      </c>
      <c r="E6" s="37" t="s">
        <v>66</v>
      </c>
      <c r="F6" s="51">
        <v>4</v>
      </c>
      <c r="G6" s="52">
        <v>8</v>
      </c>
      <c r="H6" s="52">
        <v>20</v>
      </c>
      <c r="I6" s="53">
        <v>2831.36</v>
      </c>
      <c r="J6" s="53">
        <f>ListaDeInventario[[#This Row],[EXISTENCIA]]*ListaDeInventario[[#This Row],[COSTO]]</f>
        <v>22650.880000000001</v>
      </c>
    </row>
    <row r="7" spans="2:12" ht="30" customHeight="1" x14ac:dyDescent="0.35">
      <c r="B7" s="45"/>
      <c r="C7" s="46">
        <v>237206</v>
      </c>
      <c r="D7" s="37" t="s">
        <v>68</v>
      </c>
      <c r="E7" s="37" t="s">
        <v>69</v>
      </c>
      <c r="F7" s="51">
        <v>3</v>
      </c>
      <c r="G7" s="52">
        <v>0</v>
      </c>
      <c r="H7" s="52">
        <v>20</v>
      </c>
      <c r="I7" s="53">
        <v>6692.8</v>
      </c>
      <c r="J7" s="53">
        <f>ListaDeInventario[[#This Row],[EXISTENCIA]]*ListaDeInventario[[#This Row],[COSTO]]</f>
        <v>0</v>
      </c>
    </row>
    <row r="8" spans="2:12" ht="30" customHeight="1" x14ac:dyDescent="0.35">
      <c r="B8" s="45"/>
      <c r="C8" s="46">
        <v>237206</v>
      </c>
      <c r="D8" s="37" t="s">
        <v>70</v>
      </c>
      <c r="E8" s="37" t="s">
        <v>138</v>
      </c>
      <c r="F8" s="51">
        <v>6</v>
      </c>
      <c r="G8" s="52">
        <v>0</v>
      </c>
      <c r="H8" s="52">
        <v>20</v>
      </c>
      <c r="I8" s="53">
        <v>6692.8</v>
      </c>
      <c r="J8" s="53">
        <f>ListaDeInventario[[#This Row],[EXISTENCIA]]*ListaDeInventario[[#This Row],[COSTO]]</f>
        <v>0</v>
      </c>
    </row>
    <row r="9" spans="2:12" ht="30" customHeight="1" x14ac:dyDescent="0.35">
      <c r="B9" s="45"/>
      <c r="C9" s="46">
        <v>237206</v>
      </c>
      <c r="D9" s="33" t="s">
        <v>71</v>
      </c>
      <c r="E9" s="37" t="s">
        <v>76</v>
      </c>
      <c r="F9" s="51">
        <v>7</v>
      </c>
      <c r="G9" s="52">
        <v>0</v>
      </c>
      <c r="H9" s="52">
        <v>20</v>
      </c>
      <c r="I9" s="53">
        <v>2600</v>
      </c>
      <c r="J9" s="53">
        <f>ListaDeInventario[[#This Row],[EXISTENCIA]]*ListaDeInventario[[#This Row],[COSTO]]</f>
        <v>0</v>
      </c>
    </row>
    <row r="10" spans="2:12" ht="30" customHeight="1" x14ac:dyDescent="0.35">
      <c r="B10" s="45"/>
      <c r="C10" s="46">
        <v>237206</v>
      </c>
      <c r="D10" s="34" t="s">
        <v>72</v>
      </c>
      <c r="E10" s="37" t="s">
        <v>75</v>
      </c>
      <c r="F10" s="51">
        <v>2</v>
      </c>
      <c r="G10" s="52">
        <v>0</v>
      </c>
      <c r="H10" s="52">
        <v>10</v>
      </c>
      <c r="I10" s="53">
        <v>2600</v>
      </c>
      <c r="J10" s="53">
        <f>ListaDeInventario[[#This Row],[EXISTENCIA]]*ListaDeInventario[[#This Row],[COSTO]]</f>
        <v>0</v>
      </c>
    </row>
    <row r="11" spans="2:12" ht="30" customHeight="1" x14ac:dyDescent="0.35">
      <c r="B11" s="45"/>
      <c r="C11" s="46">
        <v>237206</v>
      </c>
      <c r="D11" s="33" t="s">
        <v>73</v>
      </c>
      <c r="E11" s="37" t="s">
        <v>74</v>
      </c>
      <c r="F11" s="51">
        <v>2</v>
      </c>
      <c r="G11" s="52">
        <v>0</v>
      </c>
      <c r="H11" s="52">
        <v>10</v>
      </c>
      <c r="I11" s="53">
        <v>2015.75</v>
      </c>
      <c r="J11" s="53">
        <f>ListaDeInventario[[#This Row],[EXISTENCIA]]*ListaDeInventario[[#This Row],[COSTO]]</f>
        <v>0</v>
      </c>
    </row>
    <row r="12" spans="2:12" ht="30" customHeight="1" x14ac:dyDescent="0.35">
      <c r="B12" s="45"/>
      <c r="C12" s="46">
        <v>237206</v>
      </c>
      <c r="D12" s="33" t="s">
        <v>77</v>
      </c>
      <c r="E12" s="37" t="s">
        <v>78</v>
      </c>
      <c r="F12" s="51">
        <v>8</v>
      </c>
      <c r="G12" s="52">
        <v>12</v>
      </c>
      <c r="H12" s="52">
        <v>20</v>
      </c>
      <c r="I12" s="53">
        <v>986.54</v>
      </c>
      <c r="J12" s="53">
        <f>ListaDeInventario[[#This Row],[EXISTENCIA]]*ListaDeInventario[[#This Row],[COSTO]]</f>
        <v>11838.48</v>
      </c>
    </row>
    <row r="13" spans="2:12" ht="30" customHeight="1" x14ac:dyDescent="0.35">
      <c r="B13" s="45"/>
      <c r="C13" s="46">
        <v>237206</v>
      </c>
      <c r="D13" s="33" t="s">
        <v>79</v>
      </c>
      <c r="E13" s="37" t="s">
        <v>80</v>
      </c>
      <c r="F13" s="51">
        <v>1</v>
      </c>
      <c r="G13" s="52">
        <v>0</v>
      </c>
      <c r="H13" s="52">
        <v>6</v>
      </c>
      <c r="I13" s="53">
        <v>1532</v>
      </c>
      <c r="J13" s="53">
        <f>ListaDeInventario[[#This Row],[EXISTENCIA]]*ListaDeInventario[[#This Row],[COSTO]]</f>
        <v>0</v>
      </c>
    </row>
    <row r="14" spans="2:12" ht="30" customHeight="1" x14ac:dyDescent="0.35">
      <c r="B14" s="45"/>
      <c r="C14" s="46">
        <v>237206</v>
      </c>
      <c r="D14" s="37" t="s">
        <v>132</v>
      </c>
      <c r="E14" s="37" t="s">
        <v>133</v>
      </c>
      <c r="F14" s="51">
        <v>2</v>
      </c>
      <c r="G14" s="52">
        <v>0</v>
      </c>
      <c r="H14" s="52">
        <v>6</v>
      </c>
      <c r="I14" s="53">
        <v>4779.66</v>
      </c>
      <c r="J14" s="53">
        <f>ListaDeInventario[[#This Row],[EXISTENCIA]]*ListaDeInventario[[#This Row],[COSTO]]</f>
        <v>0</v>
      </c>
    </row>
    <row r="15" spans="2:12" ht="30" customHeight="1" x14ac:dyDescent="0.35">
      <c r="B15" s="45"/>
      <c r="C15" s="46">
        <v>237206</v>
      </c>
      <c r="D15" s="37" t="s">
        <v>134</v>
      </c>
      <c r="E15" s="37" t="s">
        <v>135</v>
      </c>
      <c r="F15" s="51">
        <v>8</v>
      </c>
      <c r="G15" s="52">
        <v>0</v>
      </c>
      <c r="H15" s="52">
        <v>10</v>
      </c>
      <c r="I15" s="53">
        <v>5542.37</v>
      </c>
      <c r="J15" s="53">
        <f>ListaDeInventario[[#This Row],[EXISTENCIA]]*ListaDeInventario[[#This Row],[COSTO]]</f>
        <v>0</v>
      </c>
    </row>
    <row r="16" spans="2:12" ht="30" customHeight="1" x14ac:dyDescent="0.35">
      <c r="B16" s="45"/>
      <c r="C16" s="46">
        <v>237206</v>
      </c>
      <c r="D16" s="54" t="s">
        <v>384</v>
      </c>
      <c r="E16" s="37" t="s">
        <v>385</v>
      </c>
      <c r="F16" s="51">
        <v>2</v>
      </c>
      <c r="G16" s="52">
        <v>10</v>
      </c>
      <c r="H16" s="55"/>
      <c r="I16" s="56"/>
      <c r="J16" s="56">
        <f>ListaDeInventario[[#This Row],[EXISTENCIA]]*ListaDeInventario[[#This Row],[COSTO]]</f>
        <v>0</v>
      </c>
    </row>
    <row r="17" spans="2:10" ht="30" customHeight="1" x14ac:dyDescent="0.35">
      <c r="B17" s="45"/>
      <c r="C17" s="46">
        <v>237206</v>
      </c>
      <c r="D17" s="37" t="s">
        <v>136</v>
      </c>
      <c r="E17" s="37" t="s">
        <v>137</v>
      </c>
      <c r="F17" s="51">
        <v>2</v>
      </c>
      <c r="G17" s="52">
        <v>0</v>
      </c>
      <c r="H17" s="52">
        <v>10</v>
      </c>
      <c r="I17" s="53">
        <v>4779.66</v>
      </c>
      <c r="J17" s="53">
        <f>ListaDeInventario[[#This Row],[EXISTENCIA]]*ListaDeInventario[[#This Row],[COSTO]]</f>
        <v>0</v>
      </c>
    </row>
    <row r="18" spans="2:10" ht="30" customHeight="1" x14ac:dyDescent="0.35">
      <c r="B18" s="45"/>
      <c r="C18" s="46">
        <v>237206</v>
      </c>
      <c r="D18" s="37" t="s">
        <v>139</v>
      </c>
      <c r="E18" s="37" t="s">
        <v>137</v>
      </c>
      <c r="F18" s="51">
        <v>2</v>
      </c>
      <c r="G18" s="52">
        <v>0</v>
      </c>
      <c r="H18" s="52">
        <v>6</v>
      </c>
      <c r="I18" s="53">
        <v>6177.96</v>
      </c>
      <c r="J18" s="53">
        <f>ListaDeInventario[[#This Row],[EXISTENCIA]]*ListaDeInventario[[#This Row],[COSTO]]</f>
        <v>0</v>
      </c>
    </row>
    <row r="19" spans="2:10" ht="30" customHeight="1" x14ac:dyDescent="0.35">
      <c r="B19" s="45"/>
      <c r="C19" s="46">
        <v>237206</v>
      </c>
      <c r="D19" s="37" t="s">
        <v>377</v>
      </c>
      <c r="E19" s="37" t="s">
        <v>376</v>
      </c>
      <c r="F19" s="51">
        <v>2</v>
      </c>
      <c r="G19" s="52">
        <v>25</v>
      </c>
      <c r="H19" s="52">
        <v>6</v>
      </c>
      <c r="I19" s="53">
        <v>4779.96</v>
      </c>
      <c r="J19" s="53">
        <f>ListaDeInventario[[#This Row],[EXISTENCIA]]*ListaDeInventario[[#This Row],[COSTO]]</f>
        <v>119499</v>
      </c>
    </row>
    <row r="20" spans="2:10" ht="30" customHeight="1" x14ac:dyDescent="0.35">
      <c r="B20" s="45"/>
      <c r="C20" s="46">
        <v>237206</v>
      </c>
      <c r="D20" s="33" t="s">
        <v>81</v>
      </c>
      <c r="E20" s="37" t="s">
        <v>82</v>
      </c>
      <c r="F20" s="51">
        <v>0</v>
      </c>
      <c r="G20" s="52">
        <v>2</v>
      </c>
      <c r="H20" s="52">
        <v>6</v>
      </c>
      <c r="I20" s="53">
        <v>1554.9</v>
      </c>
      <c r="J20" s="53">
        <f>ListaDeInventario[[#This Row],[EXISTENCIA]]*ListaDeInventario[[#This Row],[COSTO]]</f>
        <v>3109.8</v>
      </c>
    </row>
    <row r="21" spans="2:10" ht="30" customHeight="1" x14ac:dyDescent="0.35">
      <c r="B21" s="45"/>
      <c r="C21" s="46">
        <v>237206</v>
      </c>
      <c r="D21" s="33" t="s">
        <v>83</v>
      </c>
      <c r="E21" s="37" t="s">
        <v>307</v>
      </c>
      <c r="F21" s="51">
        <v>0</v>
      </c>
      <c r="G21" s="52">
        <v>1</v>
      </c>
      <c r="H21" s="52">
        <v>6</v>
      </c>
      <c r="I21" s="53">
        <v>1270</v>
      </c>
      <c r="J21" s="53">
        <f>ListaDeInventario[[#This Row],[EXISTENCIA]]*ListaDeInventario[[#This Row],[COSTO]]</f>
        <v>1270</v>
      </c>
    </row>
    <row r="22" spans="2:10" ht="30" customHeight="1" x14ac:dyDescent="0.35">
      <c r="B22" s="45"/>
      <c r="C22" s="46">
        <v>237206</v>
      </c>
      <c r="D22" s="33" t="s">
        <v>84</v>
      </c>
      <c r="E22" s="37" t="s">
        <v>85</v>
      </c>
      <c r="F22" s="51">
        <v>2</v>
      </c>
      <c r="G22" s="52">
        <v>1</v>
      </c>
      <c r="H22" s="52">
        <v>10</v>
      </c>
      <c r="I22" s="53">
        <v>1894.97</v>
      </c>
      <c r="J22" s="53">
        <f>ListaDeInventario[[#This Row],[EXISTENCIA]]*ListaDeInventario[[#This Row],[COSTO]]</f>
        <v>1894.97</v>
      </c>
    </row>
    <row r="23" spans="2:10" ht="30" customHeight="1" x14ac:dyDescent="0.35">
      <c r="B23" s="45"/>
      <c r="C23" s="46">
        <v>237206</v>
      </c>
      <c r="D23" s="33" t="s">
        <v>86</v>
      </c>
      <c r="E23" s="37" t="s">
        <v>66</v>
      </c>
      <c r="F23" s="51">
        <v>0</v>
      </c>
      <c r="G23" s="52">
        <v>12</v>
      </c>
      <c r="H23" s="52">
        <v>12</v>
      </c>
      <c r="I23" s="53">
        <v>856</v>
      </c>
      <c r="J23" s="53">
        <f>ListaDeInventario[[#This Row],[EXISTENCIA]]*ListaDeInventario[[#This Row],[COSTO]]</f>
        <v>10272</v>
      </c>
    </row>
    <row r="24" spans="2:10" ht="30" customHeight="1" x14ac:dyDescent="0.35">
      <c r="B24" s="45"/>
      <c r="C24" s="46">
        <v>237206</v>
      </c>
      <c r="D24" s="33" t="s">
        <v>87</v>
      </c>
      <c r="E24" s="57" t="s">
        <v>74</v>
      </c>
      <c r="F24" s="51">
        <v>0</v>
      </c>
      <c r="G24" s="52">
        <v>2</v>
      </c>
      <c r="H24" s="52">
        <v>6</v>
      </c>
      <c r="I24" s="53">
        <v>441.32</v>
      </c>
      <c r="J24" s="53">
        <f>ListaDeInventario[[#This Row],[EXISTENCIA]]*ListaDeInventario[[#This Row],[COSTO]]</f>
        <v>882.64</v>
      </c>
    </row>
    <row r="25" spans="2:10" ht="30" customHeight="1" x14ac:dyDescent="0.35">
      <c r="B25" s="45"/>
      <c r="C25" s="46">
        <v>237206</v>
      </c>
      <c r="D25" s="35" t="s">
        <v>88</v>
      </c>
      <c r="E25" s="37" t="s">
        <v>89</v>
      </c>
      <c r="F25" s="51">
        <v>0</v>
      </c>
      <c r="G25" s="52">
        <v>1</v>
      </c>
      <c r="H25" s="52"/>
      <c r="I25" s="53">
        <v>5000</v>
      </c>
      <c r="J25" s="53">
        <f>ListaDeInventario[[#This Row],[EXISTENCIA]]*ListaDeInventario[[#This Row],[COSTO]]</f>
        <v>5000</v>
      </c>
    </row>
    <row r="26" spans="2:10" ht="30" customHeight="1" x14ac:dyDescent="0.35">
      <c r="B26" s="45"/>
      <c r="C26" s="46">
        <v>237206</v>
      </c>
      <c r="D26" s="33" t="s">
        <v>131</v>
      </c>
      <c r="E26" s="37" t="s">
        <v>66</v>
      </c>
      <c r="F26" s="51">
        <v>2</v>
      </c>
      <c r="G26" s="52">
        <v>10</v>
      </c>
      <c r="H26" s="52">
        <v>12</v>
      </c>
      <c r="I26" s="53">
        <v>2380.42</v>
      </c>
      <c r="J26" s="53">
        <f>ListaDeInventario[[#This Row],[EXISTENCIA]]*ListaDeInventario[[#This Row],[COSTO]]</f>
        <v>23804.2</v>
      </c>
    </row>
    <row r="27" spans="2:10" ht="30" customHeight="1" x14ac:dyDescent="0.35">
      <c r="B27" s="45"/>
      <c r="C27" s="46">
        <v>237206</v>
      </c>
      <c r="D27" s="35" t="s">
        <v>90</v>
      </c>
      <c r="E27" s="37" t="s">
        <v>378</v>
      </c>
      <c r="F27" s="51">
        <v>8</v>
      </c>
      <c r="G27" s="52">
        <v>0</v>
      </c>
      <c r="H27" s="52">
        <v>10</v>
      </c>
      <c r="I27" s="53">
        <v>217</v>
      </c>
      <c r="J27" s="53">
        <f>ListaDeInventario[[#This Row],[EXISTENCIA]]*ListaDeInventario[[#This Row],[COSTO]]</f>
        <v>0</v>
      </c>
    </row>
    <row r="28" spans="2:10" ht="30" customHeight="1" x14ac:dyDescent="0.35">
      <c r="B28" s="45"/>
      <c r="C28" s="46">
        <v>239802</v>
      </c>
      <c r="D28" s="35" t="s">
        <v>91</v>
      </c>
      <c r="E28" s="58" t="s">
        <v>312</v>
      </c>
      <c r="F28" s="51">
        <v>8</v>
      </c>
      <c r="G28" s="52">
        <v>4</v>
      </c>
      <c r="H28" s="52">
        <v>15</v>
      </c>
      <c r="I28" s="53">
        <v>106.72</v>
      </c>
      <c r="J28" s="53">
        <f>ListaDeInventario[[#This Row],[EXISTENCIA]]*ListaDeInventario[[#This Row],[COSTO]]</f>
        <v>426.88</v>
      </c>
    </row>
    <row r="29" spans="2:10" ht="30" customHeight="1" x14ac:dyDescent="0.35">
      <c r="B29" s="45"/>
      <c r="C29" s="46">
        <v>232101</v>
      </c>
      <c r="D29" s="35" t="s">
        <v>92</v>
      </c>
      <c r="E29" s="58" t="s">
        <v>313</v>
      </c>
      <c r="F29" s="51">
        <v>8</v>
      </c>
      <c r="G29" s="52">
        <v>8</v>
      </c>
      <c r="H29" s="52">
        <v>16</v>
      </c>
      <c r="I29" s="53">
        <v>98.15</v>
      </c>
      <c r="J29" s="53">
        <f>ListaDeInventario[[#This Row],[EXISTENCIA]]*ListaDeInventario[[#This Row],[COSTO]]</f>
        <v>785.2</v>
      </c>
    </row>
    <row r="30" spans="2:10" ht="30" customHeight="1" x14ac:dyDescent="0.35">
      <c r="B30" s="45"/>
      <c r="C30" s="59">
        <v>236406</v>
      </c>
      <c r="D30" s="35" t="s">
        <v>93</v>
      </c>
      <c r="E30" s="58" t="s">
        <v>314</v>
      </c>
      <c r="F30" s="51">
        <v>7</v>
      </c>
      <c r="G30" s="52">
        <v>8</v>
      </c>
      <c r="H30" s="52">
        <v>50</v>
      </c>
      <c r="I30" s="53">
        <v>42</v>
      </c>
      <c r="J30" s="53">
        <f>ListaDeInventario[[#This Row],[EXISTENCIA]]*ListaDeInventario[[#This Row],[COSTO]]</f>
        <v>336</v>
      </c>
    </row>
    <row r="31" spans="2:10" ht="30" customHeight="1" x14ac:dyDescent="0.35">
      <c r="B31" s="45"/>
      <c r="C31" s="59">
        <v>236406</v>
      </c>
      <c r="D31" s="35" t="s">
        <v>94</v>
      </c>
      <c r="E31" s="58" t="s">
        <v>315</v>
      </c>
      <c r="F31" s="51">
        <v>4</v>
      </c>
      <c r="G31" s="52">
        <v>26</v>
      </c>
      <c r="H31" s="52">
        <v>30</v>
      </c>
      <c r="I31" s="53">
        <v>19.18</v>
      </c>
      <c r="J31" s="53">
        <f>ListaDeInventario[[#This Row],[EXISTENCIA]]*ListaDeInventario[[#This Row],[COSTO]]</f>
        <v>498.68</v>
      </c>
    </row>
    <row r="32" spans="2:10" ht="30" customHeight="1" x14ac:dyDescent="0.35">
      <c r="B32" s="45"/>
      <c r="C32" s="59">
        <v>236406</v>
      </c>
      <c r="D32" s="35" t="s">
        <v>95</v>
      </c>
      <c r="E32" s="58" t="s">
        <v>316</v>
      </c>
      <c r="F32" s="51">
        <v>0</v>
      </c>
      <c r="G32" s="52">
        <v>5</v>
      </c>
      <c r="H32" s="52">
        <v>15</v>
      </c>
      <c r="I32" s="53">
        <v>19.18</v>
      </c>
      <c r="J32" s="53">
        <f>ListaDeInventario[[#This Row],[EXISTENCIA]]*ListaDeInventario[[#This Row],[COSTO]]</f>
        <v>95.9</v>
      </c>
    </row>
    <row r="33" spans="2:10" ht="30" customHeight="1" x14ac:dyDescent="0.35">
      <c r="B33" s="45"/>
      <c r="C33" s="59">
        <v>236406</v>
      </c>
      <c r="D33" s="35" t="s">
        <v>96</v>
      </c>
      <c r="E33" s="58" t="s">
        <v>314</v>
      </c>
      <c r="F33" s="51">
        <v>6</v>
      </c>
      <c r="G33" s="52">
        <v>9</v>
      </c>
      <c r="H33" s="52">
        <v>15</v>
      </c>
      <c r="I33" s="53">
        <v>19.18</v>
      </c>
      <c r="J33" s="53">
        <f>ListaDeInventario[[#This Row],[EXISTENCIA]]*ListaDeInventario[[#This Row],[COSTO]]</f>
        <v>172.62</v>
      </c>
    </row>
    <row r="34" spans="2:10" ht="30" customHeight="1" x14ac:dyDescent="0.35">
      <c r="B34" s="45"/>
      <c r="C34" s="59">
        <v>236406</v>
      </c>
      <c r="D34" s="35" t="s">
        <v>97</v>
      </c>
      <c r="E34" s="58" t="s">
        <v>191</v>
      </c>
      <c r="F34" s="51">
        <v>12</v>
      </c>
      <c r="G34" s="52">
        <v>13</v>
      </c>
      <c r="H34" s="52">
        <v>15</v>
      </c>
      <c r="I34" s="53">
        <v>19.18</v>
      </c>
      <c r="J34" s="53">
        <f>ListaDeInventario[[#This Row],[EXISTENCIA]]*ListaDeInventario[[#This Row],[COSTO]]</f>
        <v>249.34</v>
      </c>
    </row>
    <row r="35" spans="2:10" ht="30" customHeight="1" x14ac:dyDescent="0.35">
      <c r="B35" s="45"/>
      <c r="C35" s="46">
        <v>237206</v>
      </c>
      <c r="D35" s="35" t="s">
        <v>98</v>
      </c>
      <c r="E35" s="37" t="s">
        <v>99</v>
      </c>
      <c r="F35" s="51">
        <v>15</v>
      </c>
      <c r="G35" s="52">
        <v>11</v>
      </c>
      <c r="H35" s="52">
        <v>25</v>
      </c>
      <c r="I35" s="53">
        <v>300.89999999999998</v>
      </c>
      <c r="J35" s="53">
        <f>ListaDeInventario[[#This Row],[EXISTENCIA]]*ListaDeInventario[[#This Row],[COSTO]]</f>
        <v>3309.8999999999996</v>
      </c>
    </row>
    <row r="36" spans="2:10" ht="30" customHeight="1" x14ac:dyDescent="0.35">
      <c r="B36" s="45"/>
      <c r="C36" s="59" t="s">
        <v>119</v>
      </c>
      <c r="D36" s="34" t="s">
        <v>105</v>
      </c>
      <c r="E36" s="32" t="s">
        <v>111</v>
      </c>
      <c r="F36" s="60" t="s">
        <v>111</v>
      </c>
      <c r="G36" s="60">
        <v>0</v>
      </c>
      <c r="H36" s="52">
        <v>25</v>
      </c>
      <c r="I36" s="53">
        <v>69.45</v>
      </c>
      <c r="J36" s="53">
        <f>ListaDeInventario[[#This Row],[EXISTENCIA]]*ListaDeInventario[[#This Row],[COSTO]]</f>
        <v>0</v>
      </c>
    </row>
    <row r="37" spans="2:10" ht="30" customHeight="1" x14ac:dyDescent="0.35">
      <c r="B37" s="45"/>
      <c r="C37" s="59" t="s">
        <v>119</v>
      </c>
      <c r="D37" s="34" t="s">
        <v>106</v>
      </c>
      <c r="E37" s="32" t="s">
        <v>111</v>
      </c>
      <c r="F37" s="60" t="s">
        <v>111</v>
      </c>
      <c r="G37" s="60">
        <v>0</v>
      </c>
      <c r="H37" s="52">
        <v>25</v>
      </c>
      <c r="I37" s="53">
        <v>22.97</v>
      </c>
      <c r="J37" s="53">
        <f>ListaDeInventario[[#This Row],[EXISTENCIA]]*ListaDeInventario[[#This Row],[COSTO]]</f>
        <v>0</v>
      </c>
    </row>
    <row r="38" spans="2:10" ht="30" customHeight="1" x14ac:dyDescent="0.35">
      <c r="B38" s="45"/>
      <c r="C38" s="59" t="s">
        <v>119</v>
      </c>
      <c r="D38" s="34" t="s">
        <v>107</v>
      </c>
      <c r="E38" s="32" t="s">
        <v>111</v>
      </c>
      <c r="F38" s="60" t="s">
        <v>111</v>
      </c>
      <c r="G38" s="60">
        <v>0</v>
      </c>
      <c r="H38" s="52">
        <v>25</v>
      </c>
      <c r="I38" s="53">
        <v>13.81</v>
      </c>
      <c r="J38" s="53">
        <f>ListaDeInventario[[#This Row],[EXISTENCIA]]*ListaDeInventario[[#This Row],[COSTO]]</f>
        <v>0</v>
      </c>
    </row>
    <row r="39" spans="2:10" ht="30" customHeight="1" x14ac:dyDescent="0.35">
      <c r="B39" s="45"/>
      <c r="C39" s="59" t="s">
        <v>119</v>
      </c>
      <c r="D39" s="34" t="s">
        <v>108</v>
      </c>
      <c r="E39" s="32" t="s">
        <v>111</v>
      </c>
      <c r="F39" s="60" t="s">
        <v>112</v>
      </c>
      <c r="G39" s="60">
        <v>0</v>
      </c>
      <c r="H39" s="52">
        <v>25</v>
      </c>
      <c r="I39" s="53">
        <v>29.31</v>
      </c>
      <c r="J39" s="53">
        <f>ListaDeInventario[[#This Row],[EXISTENCIA]]*ListaDeInventario[[#This Row],[COSTO]]</f>
        <v>0</v>
      </c>
    </row>
    <row r="40" spans="2:10" ht="30" customHeight="1" x14ac:dyDescent="0.35">
      <c r="B40" s="45"/>
      <c r="C40" s="59" t="s">
        <v>119</v>
      </c>
      <c r="D40" s="34" t="s">
        <v>109</v>
      </c>
      <c r="E40" s="32" t="s">
        <v>111</v>
      </c>
      <c r="F40" s="60" t="s">
        <v>112</v>
      </c>
      <c r="G40" s="60">
        <v>0</v>
      </c>
      <c r="H40" s="52">
        <v>25</v>
      </c>
      <c r="I40" s="53">
        <v>22.97</v>
      </c>
      <c r="J40" s="53">
        <f>ListaDeInventario[[#This Row],[EXISTENCIA]]*ListaDeInventario[[#This Row],[COSTO]]</f>
        <v>0</v>
      </c>
    </row>
    <row r="41" spans="2:10" ht="30" customHeight="1" x14ac:dyDescent="0.35">
      <c r="B41" s="45"/>
      <c r="C41" s="59" t="s">
        <v>119</v>
      </c>
      <c r="D41" s="34" t="s">
        <v>110</v>
      </c>
      <c r="E41" s="32" t="s">
        <v>111</v>
      </c>
      <c r="F41" s="60" t="s">
        <v>111</v>
      </c>
      <c r="G41" s="60">
        <v>0</v>
      </c>
      <c r="H41" s="52">
        <v>25</v>
      </c>
      <c r="I41" s="53">
        <v>22.97</v>
      </c>
      <c r="J41" s="53">
        <f>ListaDeInventario[[#This Row],[EXISTENCIA]]*ListaDeInventario[[#This Row],[COSTO]]</f>
        <v>0</v>
      </c>
    </row>
    <row r="42" spans="2:10" ht="30" customHeight="1" x14ac:dyDescent="0.35">
      <c r="B42" s="45"/>
      <c r="C42" s="59" t="s">
        <v>119</v>
      </c>
      <c r="D42" s="34" t="s">
        <v>113</v>
      </c>
      <c r="E42" s="32" t="s">
        <v>117</v>
      </c>
      <c r="F42" s="60" t="s">
        <v>118</v>
      </c>
      <c r="G42" s="60">
        <v>4</v>
      </c>
      <c r="H42" s="52">
        <v>25</v>
      </c>
      <c r="I42" s="53">
        <v>194.32</v>
      </c>
      <c r="J42" s="53">
        <f>ListaDeInventario[[#This Row],[EXISTENCIA]]*ListaDeInventario[[#This Row],[COSTO]]</f>
        <v>777.28</v>
      </c>
    </row>
    <row r="43" spans="2:10" ht="30" customHeight="1" x14ac:dyDescent="0.35">
      <c r="B43" s="45"/>
      <c r="C43" s="59" t="s">
        <v>119</v>
      </c>
      <c r="D43" s="34" t="s">
        <v>114</v>
      </c>
      <c r="E43" s="32" t="s">
        <v>111</v>
      </c>
      <c r="F43" s="60">
        <v>0</v>
      </c>
      <c r="G43" s="60">
        <v>10</v>
      </c>
      <c r="H43" s="52">
        <v>25</v>
      </c>
      <c r="I43" s="53">
        <v>318.93</v>
      </c>
      <c r="J43" s="53">
        <f>ListaDeInventario[[#This Row],[EXISTENCIA]]*ListaDeInventario[[#This Row],[COSTO]]</f>
        <v>3189.3</v>
      </c>
    </row>
    <row r="44" spans="2:10" ht="30" customHeight="1" x14ac:dyDescent="0.35">
      <c r="B44" s="45"/>
      <c r="C44" s="59" t="s">
        <v>119</v>
      </c>
      <c r="D44" s="34" t="s">
        <v>115</v>
      </c>
      <c r="E44" s="32" t="s">
        <v>111</v>
      </c>
      <c r="F44" s="60" t="s">
        <v>379</v>
      </c>
      <c r="G44" s="60">
        <v>6</v>
      </c>
      <c r="H44" s="52">
        <v>25</v>
      </c>
      <c r="I44" s="53">
        <v>697</v>
      </c>
      <c r="J44" s="53">
        <f>ListaDeInventario[[#This Row],[EXISTENCIA]]*ListaDeInventario[[#This Row],[COSTO]]</f>
        <v>4182</v>
      </c>
    </row>
    <row r="45" spans="2:10" ht="30" customHeight="1" x14ac:dyDescent="0.35">
      <c r="B45" s="45"/>
      <c r="C45" s="59" t="s">
        <v>119</v>
      </c>
      <c r="D45" s="34" t="s">
        <v>116</v>
      </c>
      <c r="E45" s="32" t="s">
        <v>111</v>
      </c>
      <c r="F45" s="60" t="s">
        <v>380</v>
      </c>
      <c r="G45" s="60">
        <v>6</v>
      </c>
      <c r="H45" s="52">
        <v>25</v>
      </c>
      <c r="I45" s="53">
        <v>25.48</v>
      </c>
      <c r="J45" s="53">
        <f>ListaDeInventario[[#This Row],[EXISTENCIA]]*ListaDeInventario[[#This Row],[COSTO]]</f>
        <v>152.88</v>
      </c>
    </row>
    <row r="46" spans="2:10" ht="30" customHeight="1" x14ac:dyDescent="0.35">
      <c r="B46" s="45"/>
      <c r="C46" s="46">
        <v>237206</v>
      </c>
      <c r="D46" s="41" t="s">
        <v>141</v>
      </c>
      <c r="E46" s="41" t="s">
        <v>80</v>
      </c>
      <c r="F46" s="61">
        <v>0</v>
      </c>
      <c r="G46" s="60">
        <v>1</v>
      </c>
      <c r="H46" s="52">
        <v>6</v>
      </c>
      <c r="I46" s="53">
        <v>416.94</v>
      </c>
      <c r="J46" s="53">
        <f>ListaDeInventario[[#This Row],[EXISTENCIA]]*ListaDeInventario[[#This Row],[COSTO]]</f>
        <v>416.94</v>
      </c>
    </row>
    <row r="47" spans="2:10" ht="30" customHeight="1" x14ac:dyDescent="0.35">
      <c r="B47" s="45"/>
      <c r="C47" s="46">
        <v>237206</v>
      </c>
      <c r="D47" s="62" t="s">
        <v>47</v>
      </c>
      <c r="E47" s="62" t="s">
        <v>48</v>
      </c>
      <c r="F47" s="63">
        <v>1</v>
      </c>
      <c r="G47" s="64">
        <v>0</v>
      </c>
      <c r="H47" s="49">
        <v>10</v>
      </c>
      <c r="I47" s="50">
        <v>1636.01</v>
      </c>
      <c r="J47" s="50"/>
    </row>
    <row r="48" spans="2:10" ht="30" customHeight="1" x14ac:dyDescent="0.35">
      <c r="B48" s="45"/>
      <c r="C48" s="35" t="s">
        <v>120</v>
      </c>
      <c r="D48" s="62" t="s">
        <v>49</v>
      </c>
      <c r="E48" s="62" t="s">
        <v>50</v>
      </c>
      <c r="F48" s="63">
        <v>0</v>
      </c>
      <c r="G48" s="64">
        <v>3</v>
      </c>
      <c r="H48" s="49">
        <v>5</v>
      </c>
      <c r="I48" s="50">
        <v>165.26</v>
      </c>
      <c r="J48" s="50">
        <f>ListaDeInventario[[#This Row],[EXISTENCIA]]*ListaDeInventario[[#This Row],[COSTO]]</f>
        <v>495.78</v>
      </c>
    </row>
    <row r="49" spans="2:10" ht="30" customHeight="1" x14ac:dyDescent="0.35">
      <c r="B49" s="45"/>
      <c r="C49" s="33" t="s">
        <v>120</v>
      </c>
      <c r="D49" s="47" t="s">
        <v>51</v>
      </c>
      <c r="E49" s="47" t="s">
        <v>330</v>
      </c>
      <c r="F49" s="48">
        <v>3</v>
      </c>
      <c r="G49" s="49">
        <v>6</v>
      </c>
      <c r="H49" s="49">
        <v>10</v>
      </c>
      <c r="I49" s="50">
        <v>71.599999999999994</v>
      </c>
      <c r="J49" s="50">
        <f>ListaDeInventario[[#This Row],[EXISTENCIA]]*ListaDeInventario[[#This Row],[COSTO]]</f>
        <v>429.59999999999997</v>
      </c>
    </row>
    <row r="50" spans="2:10" ht="30" customHeight="1" x14ac:dyDescent="0.35">
      <c r="B50" s="45"/>
      <c r="C50" s="33" t="s">
        <v>120</v>
      </c>
      <c r="D50" s="47" t="s">
        <v>53</v>
      </c>
      <c r="E50" s="47" t="s">
        <v>60</v>
      </c>
      <c r="F50" s="48">
        <v>6</v>
      </c>
      <c r="G50" s="49">
        <v>4</v>
      </c>
      <c r="H50" s="49">
        <v>10</v>
      </c>
      <c r="I50" s="50">
        <v>93.64</v>
      </c>
      <c r="J50" s="50">
        <f>ListaDeInventario[[#This Row],[EXISTENCIA]]*ListaDeInventario[[#This Row],[COSTO]]</f>
        <v>374.56</v>
      </c>
    </row>
    <row r="51" spans="2:10" ht="30" customHeight="1" x14ac:dyDescent="0.35">
      <c r="B51" s="45"/>
      <c r="C51" s="65">
        <v>31211917</v>
      </c>
      <c r="D51" s="47" t="s">
        <v>54</v>
      </c>
      <c r="E51" s="47" t="s">
        <v>50</v>
      </c>
      <c r="F51" s="48">
        <v>1</v>
      </c>
      <c r="G51" s="49">
        <v>2</v>
      </c>
      <c r="H51" s="49">
        <v>5</v>
      </c>
      <c r="I51" s="50">
        <v>2021.62</v>
      </c>
      <c r="J51" s="50">
        <f>ListaDeInventario[[#This Row],[EXISTENCIA]]*ListaDeInventario[[#This Row],[COSTO]]</f>
        <v>4043.24</v>
      </c>
    </row>
    <row r="52" spans="2:10" ht="30" customHeight="1" x14ac:dyDescent="0.35">
      <c r="B52" s="45"/>
      <c r="C52" s="65">
        <v>31201509</v>
      </c>
      <c r="D52" s="47" t="s">
        <v>55</v>
      </c>
      <c r="E52" s="47" t="s">
        <v>333</v>
      </c>
      <c r="F52" s="48">
        <v>6</v>
      </c>
      <c r="G52" s="49">
        <v>8</v>
      </c>
      <c r="H52" s="49">
        <v>10</v>
      </c>
      <c r="I52" s="50">
        <v>110.18</v>
      </c>
      <c r="J52" s="50">
        <f>ListaDeInventario[[#This Row],[EXISTENCIA]]*ListaDeInventario[[#This Row],[COSTO]]</f>
        <v>881.44</v>
      </c>
    </row>
    <row r="53" spans="2:10" ht="30" customHeight="1" x14ac:dyDescent="0.35">
      <c r="B53" s="45"/>
      <c r="C53" s="58">
        <v>24111501</v>
      </c>
      <c r="D53" s="33" t="s">
        <v>63</v>
      </c>
      <c r="E53" s="37" t="s">
        <v>308</v>
      </c>
      <c r="F53" s="51">
        <v>0</v>
      </c>
      <c r="G53" s="52">
        <v>2</v>
      </c>
      <c r="H53" s="52">
        <v>4</v>
      </c>
      <c r="I53" s="53">
        <v>236.86</v>
      </c>
      <c r="J53" s="53">
        <f>ListaDeInventario[[#This Row],[EXISTENCIA]]*ListaDeInventario[[#This Row],[COSTO]]</f>
        <v>473.72</v>
      </c>
    </row>
    <row r="54" spans="2:10" ht="30" customHeight="1" x14ac:dyDescent="0.35">
      <c r="B54" s="45"/>
      <c r="C54" s="65">
        <v>31211904</v>
      </c>
      <c r="D54" s="47" t="s">
        <v>56</v>
      </c>
      <c r="E54" s="47" t="s">
        <v>60</v>
      </c>
      <c r="F54" s="48">
        <v>2</v>
      </c>
      <c r="G54" s="49">
        <v>8</v>
      </c>
      <c r="H54" s="49">
        <v>15</v>
      </c>
      <c r="I54" s="50">
        <v>27.55</v>
      </c>
      <c r="J54" s="50">
        <f>ListaDeInventario[[#This Row],[EXISTENCIA]]*ListaDeInventario[[#This Row],[COSTO]]</f>
        <v>220.4</v>
      </c>
    </row>
    <row r="55" spans="2:10" ht="30" customHeight="1" x14ac:dyDescent="0.35">
      <c r="B55" s="45"/>
      <c r="C55" s="65">
        <v>31211904</v>
      </c>
      <c r="D55" s="47" t="s">
        <v>57</v>
      </c>
      <c r="E55" s="47" t="s">
        <v>60</v>
      </c>
      <c r="F55" s="48">
        <v>5</v>
      </c>
      <c r="G55" s="49">
        <v>5</v>
      </c>
      <c r="H55" s="49">
        <v>15</v>
      </c>
      <c r="I55" s="50">
        <v>55.08</v>
      </c>
      <c r="J55" s="50">
        <f>ListaDeInventario[[#This Row],[EXISTENCIA]]*ListaDeInventario[[#This Row],[COSTO]]</f>
        <v>275.39999999999998</v>
      </c>
    </row>
    <row r="56" spans="2:10" ht="30" customHeight="1" x14ac:dyDescent="0.35">
      <c r="B56" s="45"/>
      <c r="C56" s="65">
        <v>3121191</v>
      </c>
      <c r="D56" s="47" t="s">
        <v>58</v>
      </c>
      <c r="E56" s="47" t="s">
        <v>101</v>
      </c>
      <c r="F56" s="48">
        <v>15</v>
      </c>
      <c r="G56" s="49">
        <v>3</v>
      </c>
      <c r="H56" s="49">
        <v>15</v>
      </c>
      <c r="I56" s="50">
        <v>66.11</v>
      </c>
      <c r="J56" s="50">
        <f>ListaDeInventario[[#This Row],[EXISTENCIA]]*ListaDeInventario[[#This Row],[COSTO]]</f>
        <v>198.32999999999998</v>
      </c>
    </row>
    <row r="57" spans="2:10" ht="30" customHeight="1" x14ac:dyDescent="0.35">
      <c r="B57" s="45"/>
      <c r="C57" s="65">
        <v>31211906</v>
      </c>
      <c r="D57" s="47" t="s">
        <v>59</v>
      </c>
      <c r="E57" s="47" t="s">
        <v>60</v>
      </c>
      <c r="F57" s="48">
        <v>6</v>
      </c>
      <c r="G57" s="49">
        <v>4</v>
      </c>
      <c r="H57" s="49">
        <v>10</v>
      </c>
      <c r="I57" s="50">
        <v>66.11</v>
      </c>
      <c r="J57" s="50">
        <f>ListaDeInventario[[#This Row],[EXISTENCIA]]*ListaDeInventario[[#This Row],[COSTO]]</f>
        <v>264.44</v>
      </c>
    </row>
    <row r="58" spans="2:10" ht="30" customHeight="1" x14ac:dyDescent="0.35">
      <c r="B58" s="45"/>
      <c r="C58" s="58">
        <v>31211906</v>
      </c>
      <c r="D58" s="37" t="s">
        <v>61</v>
      </c>
      <c r="E58" s="37" t="s">
        <v>60</v>
      </c>
      <c r="F58" s="51">
        <v>6</v>
      </c>
      <c r="G58" s="52">
        <v>4</v>
      </c>
      <c r="H58" s="52">
        <v>15</v>
      </c>
      <c r="I58" s="53">
        <v>66.11</v>
      </c>
      <c r="J58" s="53">
        <f>ListaDeInventario[[#This Row],[EXISTENCIA]]*ListaDeInventario[[#This Row],[COSTO]]</f>
        <v>264.44</v>
      </c>
    </row>
    <row r="59" spans="2:10" ht="30" customHeight="1" x14ac:dyDescent="0.35">
      <c r="B59" s="45"/>
      <c r="C59" s="58">
        <v>24111501</v>
      </c>
      <c r="D59" s="37" t="s">
        <v>63</v>
      </c>
      <c r="E59" s="37" t="s">
        <v>62</v>
      </c>
      <c r="F59" s="51">
        <v>0</v>
      </c>
      <c r="G59" s="52">
        <v>2</v>
      </c>
      <c r="H59" s="52">
        <v>6</v>
      </c>
      <c r="I59" s="53">
        <v>236.86</v>
      </c>
      <c r="J59" s="53">
        <f>ListaDeInventario[[#This Row],[EXISTENCIA]]*ListaDeInventario[[#This Row],[COSTO]]</f>
        <v>473.72</v>
      </c>
    </row>
    <row r="60" spans="2:10" ht="30" customHeight="1" x14ac:dyDescent="0.35">
      <c r="B60" s="45"/>
      <c r="C60" s="58">
        <v>3116240</v>
      </c>
      <c r="D60" s="37" t="s">
        <v>310</v>
      </c>
      <c r="E60" s="37" t="s">
        <v>311</v>
      </c>
      <c r="F60" s="51">
        <v>22</v>
      </c>
      <c r="G60" s="52">
        <v>28</v>
      </c>
      <c r="H60" s="52">
        <v>50</v>
      </c>
      <c r="I60" s="53">
        <v>625</v>
      </c>
      <c r="J60" s="53">
        <f>ListaDeInventario[[#This Row],[EXISTENCIA]]*ListaDeInventario[[#This Row],[COSTO]]</f>
        <v>17500</v>
      </c>
    </row>
    <row r="61" spans="2:10" ht="30" customHeight="1" x14ac:dyDescent="0.35">
      <c r="B61" s="45"/>
      <c r="C61" s="46">
        <v>60121213</v>
      </c>
      <c r="D61" s="37" t="s">
        <v>64</v>
      </c>
      <c r="E61" s="37" t="s">
        <v>60</v>
      </c>
      <c r="F61" s="51">
        <v>6</v>
      </c>
      <c r="G61" s="52">
        <v>4</v>
      </c>
      <c r="H61" s="52">
        <v>10</v>
      </c>
      <c r="I61" s="53">
        <v>413.14</v>
      </c>
      <c r="J61" s="53">
        <f>ListaDeInventario[[#This Row],[EXISTENCIA]]*ListaDeInventario[[#This Row],[COSTO]]</f>
        <v>1652.56</v>
      </c>
    </row>
    <row r="62" spans="2:10" ht="30" customHeight="1" x14ac:dyDescent="0.35">
      <c r="B62" s="45"/>
      <c r="C62" s="46">
        <v>236301</v>
      </c>
      <c r="D62" s="37" t="s">
        <v>130</v>
      </c>
      <c r="E62" s="37" t="s">
        <v>117</v>
      </c>
      <c r="F62" s="51">
        <v>1</v>
      </c>
      <c r="G62" s="52">
        <v>4</v>
      </c>
      <c r="H62" s="52">
        <v>15</v>
      </c>
      <c r="I62" s="53">
        <v>850</v>
      </c>
      <c r="J62" s="53">
        <f>ListaDeInventario[[#This Row],[EXISTENCIA]]*ListaDeInventario[[#This Row],[COSTO]]</f>
        <v>3400</v>
      </c>
    </row>
    <row r="63" spans="2:10" ht="30" customHeight="1" x14ac:dyDescent="0.35">
      <c r="B63" s="45"/>
      <c r="C63" s="46">
        <v>236301</v>
      </c>
      <c r="D63" s="37" t="s">
        <v>102</v>
      </c>
      <c r="E63" s="37" t="s">
        <v>103</v>
      </c>
      <c r="F63" s="51">
        <v>9</v>
      </c>
      <c r="G63" s="52">
        <v>5</v>
      </c>
      <c r="H63" s="52">
        <v>15</v>
      </c>
      <c r="I63" s="53">
        <v>857.25</v>
      </c>
      <c r="J63" s="53">
        <f>ListaDeInventario[[#This Row],[EXISTENCIA]]*ListaDeInventario[[#This Row],[COSTO]]</f>
        <v>4286.25</v>
      </c>
    </row>
    <row r="64" spans="2:10" ht="30" customHeight="1" x14ac:dyDescent="0.3">
      <c r="B64" s="45"/>
      <c r="C64" s="46">
        <v>235401</v>
      </c>
      <c r="D64" s="66" t="s">
        <v>382</v>
      </c>
      <c r="E64" s="67" t="s">
        <v>117</v>
      </c>
      <c r="F64" s="68">
        <v>2</v>
      </c>
      <c r="G64" s="55">
        <v>3</v>
      </c>
      <c r="H64" s="55"/>
      <c r="I64" s="56"/>
      <c r="J64" s="56">
        <f>ListaDeInventario[[#This Row],[EXISTENCIA]]*ListaDeInventario[[#This Row],[COSTO]]</f>
        <v>0</v>
      </c>
    </row>
    <row r="65" spans="2:10" ht="30" customHeight="1" x14ac:dyDescent="0.35">
      <c r="B65" s="45"/>
      <c r="C65" s="46">
        <v>27111602</v>
      </c>
      <c r="D65" s="36" t="s">
        <v>104</v>
      </c>
      <c r="E65" s="58" t="s">
        <v>309</v>
      </c>
      <c r="F65" s="51">
        <v>0</v>
      </c>
      <c r="G65" s="52">
        <v>1</v>
      </c>
      <c r="H65" s="52">
        <v>3</v>
      </c>
      <c r="I65" s="53">
        <v>720.34</v>
      </c>
      <c r="J65" s="53">
        <f>ListaDeInventario[[#This Row],[EXISTENCIA]]*ListaDeInventario[[#This Row],[COSTO]]</f>
        <v>720.34</v>
      </c>
    </row>
    <row r="66" spans="2:10" ht="30" customHeight="1" x14ac:dyDescent="0.3">
      <c r="B66" s="45"/>
      <c r="C66" s="69">
        <v>239601</v>
      </c>
      <c r="D66" s="34" t="s">
        <v>121</v>
      </c>
      <c r="E66" s="70" t="s">
        <v>60</v>
      </c>
      <c r="F66" s="71">
        <v>3</v>
      </c>
      <c r="G66" s="72">
        <v>7</v>
      </c>
      <c r="H66" s="72">
        <v>20</v>
      </c>
      <c r="I66" s="53">
        <v>510</v>
      </c>
      <c r="J66" s="53">
        <f>ListaDeInventario[[#This Row],[EXISTENCIA]]*ListaDeInventario[[#This Row],[COSTO]]</f>
        <v>3570</v>
      </c>
    </row>
    <row r="67" spans="2:10" ht="30" customHeight="1" x14ac:dyDescent="0.35">
      <c r="B67" s="45"/>
      <c r="C67" s="34">
        <v>39101605</v>
      </c>
      <c r="D67" s="34" t="s">
        <v>122</v>
      </c>
      <c r="E67" s="32" t="s">
        <v>124</v>
      </c>
      <c r="F67" s="51">
        <v>170</v>
      </c>
      <c r="G67" s="52">
        <v>30</v>
      </c>
      <c r="H67" s="52">
        <v>200</v>
      </c>
      <c r="I67" s="53">
        <v>333</v>
      </c>
      <c r="J67" s="53">
        <f>ListaDeInventario[[#This Row],[EXISTENCIA]]*ListaDeInventario[[#This Row],[COSTO]]</f>
        <v>9990</v>
      </c>
    </row>
    <row r="68" spans="2:10" ht="30" customHeight="1" x14ac:dyDescent="0.35">
      <c r="B68" s="45"/>
      <c r="C68" s="34">
        <v>39101905</v>
      </c>
      <c r="D68" s="34" t="s">
        <v>123</v>
      </c>
      <c r="E68" s="32" t="s">
        <v>125</v>
      </c>
      <c r="F68" s="51">
        <v>270</v>
      </c>
      <c r="G68" s="52">
        <v>30</v>
      </c>
      <c r="H68" s="52">
        <v>300</v>
      </c>
      <c r="I68" s="53">
        <v>385</v>
      </c>
      <c r="J68" s="53">
        <f>ListaDeInventario[[#This Row],[EXISTENCIA]]*ListaDeInventario[[#This Row],[COSTO]]</f>
        <v>11550</v>
      </c>
    </row>
    <row r="69" spans="2:10" ht="30" customHeight="1" x14ac:dyDescent="0.35">
      <c r="B69" s="45"/>
      <c r="C69" s="73">
        <v>39121306</v>
      </c>
      <c r="D69" s="34" t="s">
        <v>126</v>
      </c>
      <c r="E69" s="70" t="s">
        <v>127</v>
      </c>
      <c r="F69" s="72">
        <v>28</v>
      </c>
      <c r="G69" s="72">
        <v>22</v>
      </c>
      <c r="H69" s="52">
        <v>50</v>
      </c>
      <c r="I69" s="53">
        <v>78.760000000000005</v>
      </c>
      <c r="J69" s="53">
        <f>ListaDeInventario[[#This Row],[EXISTENCIA]]*ListaDeInventario[[#This Row],[COSTO]]</f>
        <v>1732.72</v>
      </c>
    </row>
    <row r="70" spans="2:10" ht="30" customHeight="1" x14ac:dyDescent="0.35">
      <c r="B70" s="45"/>
      <c r="C70" s="74">
        <v>30151601</v>
      </c>
      <c r="D70" s="33" t="s">
        <v>128</v>
      </c>
      <c r="E70" s="70" t="s">
        <v>305</v>
      </c>
      <c r="F70" s="72">
        <v>40</v>
      </c>
      <c r="G70" s="72">
        <v>0</v>
      </c>
      <c r="H70" s="52">
        <v>40</v>
      </c>
      <c r="I70" s="53">
        <v>125</v>
      </c>
      <c r="J70" s="53">
        <f>ListaDeInventario[[#This Row],[EXISTENCIA]]*ListaDeInventario[[#This Row],[COSTO]]</f>
        <v>0</v>
      </c>
    </row>
    <row r="71" spans="2:10" ht="30" customHeight="1" x14ac:dyDescent="0.35">
      <c r="B71" s="45"/>
      <c r="C71" s="46">
        <v>235401</v>
      </c>
      <c r="D71" s="33" t="s">
        <v>129</v>
      </c>
      <c r="E71" s="75" t="s">
        <v>312</v>
      </c>
      <c r="F71" s="72">
        <v>4</v>
      </c>
      <c r="G71" s="72">
        <v>8</v>
      </c>
      <c r="H71" s="52">
        <v>30</v>
      </c>
      <c r="I71" s="53">
        <v>66.02</v>
      </c>
      <c r="J71" s="53">
        <f>ListaDeInventario[[#This Row],[EXISTENCIA]]*ListaDeInventario[[#This Row],[COSTO]]</f>
        <v>528.16</v>
      </c>
    </row>
    <row r="72" spans="2:10" ht="30" customHeight="1" x14ac:dyDescent="0.35">
      <c r="B72" s="45"/>
      <c r="C72" s="58">
        <v>31201502</v>
      </c>
      <c r="D72" s="33" t="s">
        <v>304</v>
      </c>
      <c r="E72" s="58" t="s">
        <v>60</v>
      </c>
      <c r="F72" s="51">
        <v>9</v>
      </c>
      <c r="G72" s="52">
        <v>3</v>
      </c>
      <c r="H72" s="52">
        <v>10</v>
      </c>
      <c r="I72" s="53">
        <v>788.12</v>
      </c>
      <c r="J72" s="53">
        <f>ListaDeInventario[[#This Row],[EXISTENCIA]]*ListaDeInventario[[#This Row],[COSTO]]</f>
        <v>2364.36</v>
      </c>
    </row>
    <row r="73" spans="2:10" ht="30" customHeight="1" x14ac:dyDescent="0.35">
      <c r="B73" s="45"/>
      <c r="C73" s="74">
        <v>39121617</v>
      </c>
      <c r="D73" s="37" t="s">
        <v>374</v>
      </c>
      <c r="E73" s="37" t="s">
        <v>140</v>
      </c>
      <c r="F73" s="51">
        <v>3</v>
      </c>
      <c r="G73" s="52">
        <v>12</v>
      </c>
      <c r="H73" s="52">
        <v>20</v>
      </c>
      <c r="I73" s="53">
        <v>533.89</v>
      </c>
      <c r="J73" s="53">
        <f>ListaDeInventario[[#This Row],[EXISTENCIA]]*ListaDeInventario[[#This Row],[COSTO]]</f>
        <v>6406.68</v>
      </c>
    </row>
    <row r="74" spans="2:10" ht="30" customHeight="1" x14ac:dyDescent="0.35">
      <c r="B74" s="45"/>
      <c r="C74" s="76" t="s">
        <v>173</v>
      </c>
      <c r="D74" s="38" t="s">
        <v>142</v>
      </c>
      <c r="E74" s="37" t="s">
        <v>381</v>
      </c>
      <c r="F74" s="51">
        <v>1803</v>
      </c>
      <c r="G74" s="52">
        <v>1797</v>
      </c>
      <c r="H74" s="52">
        <v>150</v>
      </c>
      <c r="I74" s="77">
        <v>465</v>
      </c>
      <c r="J74" s="53">
        <f>ListaDeInventario[[#This Row],[EXISTENCIA]]*ListaDeInventario[[#This Row],[COSTO]]</f>
        <v>835605</v>
      </c>
    </row>
    <row r="75" spans="2:10" ht="30" customHeight="1" x14ac:dyDescent="0.35">
      <c r="B75" s="45"/>
      <c r="C75" s="76" t="s">
        <v>173</v>
      </c>
      <c r="D75" s="38" t="s">
        <v>143</v>
      </c>
      <c r="E75" s="37" t="s">
        <v>174</v>
      </c>
      <c r="F75" s="51">
        <v>25</v>
      </c>
      <c r="G75" s="52">
        <v>35</v>
      </c>
      <c r="H75" s="52">
        <v>60</v>
      </c>
      <c r="I75" s="53">
        <v>1800</v>
      </c>
      <c r="J75" s="53">
        <f>ListaDeInventario[[#This Row],[EXISTENCIA]]*ListaDeInventario[[#This Row],[COSTO]]</f>
        <v>63000</v>
      </c>
    </row>
    <row r="76" spans="2:10" ht="30" customHeight="1" x14ac:dyDescent="0.35">
      <c r="B76" s="45"/>
      <c r="C76" s="76" t="s">
        <v>173</v>
      </c>
      <c r="D76" s="38" t="s">
        <v>144</v>
      </c>
      <c r="E76" s="37" t="s">
        <v>175</v>
      </c>
      <c r="F76" s="51">
        <v>30</v>
      </c>
      <c r="G76" s="52">
        <v>20</v>
      </c>
      <c r="H76" s="52">
        <v>50</v>
      </c>
      <c r="I76" s="53">
        <v>65</v>
      </c>
      <c r="J76" s="53">
        <f>ListaDeInventario[[#This Row],[EXISTENCIA]]*ListaDeInventario[[#This Row],[COSTO]]</f>
        <v>1300</v>
      </c>
    </row>
    <row r="77" spans="2:10" ht="30" customHeight="1" x14ac:dyDescent="0.35">
      <c r="B77" s="45"/>
      <c r="C77" s="76" t="s">
        <v>173</v>
      </c>
      <c r="D77" s="38" t="s">
        <v>145</v>
      </c>
      <c r="E77" s="37" t="s">
        <v>178</v>
      </c>
      <c r="F77" s="51">
        <v>26</v>
      </c>
      <c r="G77" s="52">
        <v>9</v>
      </c>
      <c r="H77" s="52">
        <v>40</v>
      </c>
      <c r="I77" s="53">
        <v>560</v>
      </c>
      <c r="J77" s="53">
        <f>ListaDeInventario[[#This Row],[EXISTENCIA]]*ListaDeInventario[[#This Row],[COSTO]]</f>
        <v>5040</v>
      </c>
    </row>
    <row r="78" spans="2:10" ht="30" customHeight="1" x14ac:dyDescent="0.35">
      <c r="B78" s="45"/>
      <c r="C78" s="76" t="s">
        <v>176</v>
      </c>
      <c r="D78" s="38" t="s">
        <v>146</v>
      </c>
      <c r="E78" s="37" t="s">
        <v>177</v>
      </c>
      <c r="F78" s="51">
        <v>103</v>
      </c>
      <c r="G78" s="52">
        <v>59</v>
      </c>
      <c r="H78" s="52">
        <v>162</v>
      </c>
      <c r="I78" s="53">
        <v>125</v>
      </c>
      <c r="J78" s="53">
        <f>ListaDeInventario[[#This Row],[EXISTENCIA]]*ListaDeInventario[[#This Row],[COSTO]]</f>
        <v>7375</v>
      </c>
    </row>
    <row r="79" spans="2:10" ht="30" customHeight="1" x14ac:dyDescent="0.35">
      <c r="B79" s="45"/>
      <c r="C79" s="33" t="s">
        <v>300</v>
      </c>
      <c r="D79" s="38" t="s">
        <v>147</v>
      </c>
      <c r="E79" s="37" t="s">
        <v>179</v>
      </c>
      <c r="F79" s="51">
        <v>0</v>
      </c>
      <c r="G79" s="52">
        <v>20</v>
      </c>
      <c r="H79" s="52">
        <v>30</v>
      </c>
      <c r="I79" s="53">
        <v>125</v>
      </c>
      <c r="J79" s="53">
        <f>ListaDeInventario[[#This Row],[EXISTENCIA]]*ListaDeInventario[[#This Row],[COSTO]]</f>
        <v>2500</v>
      </c>
    </row>
    <row r="80" spans="2:10" ht="30" customHeight="1" x14ac:dyDescent="0.35">
      <c r="B80" s="45"/>
      <c r="C80" s="33" t="s">
        <v>300</v>
      </c>
      <c r="D80" s="38" t="s">
        <v>148</v>
      </c>
      <c r="E80" s="37" t="s">
        <v>180</v>
      </c>
      <c r="F80" s="51">
        <v>98</v>
      </c>
      <c r="G80" s="52">
        <v>4</v>
      </c>
      <c r="H80" s="52">
        <v>100</v>
      </c>
      <c r="I80" s="53">
        <v>67</v>
      </c>
      <c r="J80" s="53">
        <f>ListaDeInventario[[#This Row],[EXISTENCIA]]*ListaDeInventario[[#This Row],[COSTO]]</f>
        <v>268</v>
      </c>
    </row>
    <row r="81" spans="2:10" ht="30" customHeight="1" x14ac:dyDescent="0.35">
      <c r="B81" s="45"/>
      <c r="C81" s="33" t="s">
        <v>300</v>
      </c>
      <c r="D81" s="38" t="s">
        <v>149</v>
      </c>
      <c r="E81" s="37" t="s">
        <v>181</v>
      </c>
      <c r="F81" s="51">
        <v>120</v>
      </c>
      <c r="G81" s="52">
        <v>17</v>
      </c>
      <c r="H81" s="52">
        <v>150</v>
      </c>
      <c r="I81" s="53">
        <v>47</v>
      </c>
      <c r="J81" s="53">
        <f>ListaDeInventario[[#This Row],[EXISTENCIA]]*ListaDeInventario[[#This Row],[COSTO]]</f>
        <v>799</v>
      </c>
    </row>
    <row r="82" spans="2:10" ht="30" customHeight="1" x14ac:dyDescent="0.35">
      <c r="B82" s="45"/>
      <c r="C82" s="33" t="s">
        <v>303</v>
      </c>
      <c r="D82" s="38" t="s">
        <v>150</v>
      </c>
      <c r="E82" s="37" t="s">
        <v>182</v>
      </c>
      <c r="F82" s="51">
        <v>27</v>
      </c>
      <c r="G82" s="52">
        <v>3</v>
      </c>
      <c r="H82" s="52">
        <v>30</v>
      </c>
      <c r="I82" s="53">
        <v>60</v>
      </c>
      <c r="J82" s="53">
        <f>ListaDeInventario[[#This Row],[EXISTENCIA]]*ListaDeInventario[[#This Row],[COSTO]]</f>
        <v>180</v>
      </c>
    </row>
    <row r="83" spans="2:10" ht="30" customHeight="1" x14ac:dyDescent="0.35">
      <c r="B83" s="45"/>
      <c r="C83" s="33" t="s">
        <v>176</v>
      </c>
      <c r="D83" s="38" t="s">
        <v>151</v>
      </c>
      <c r="E83" s="37" t="s">
        <v>183</v>
      </c>
      <c r="F83" s="51">
        <v>13</v>
      </c>
      <c r="G83" s="52">
        <v>2</v>
      </c>
      <c r="H83" s="52">
        <v>20</v>
      </c>
      <c r="I83" s="53">
        <v>360</v>
      </c>
      <c r="J83" s="53">
        <f>ListaDeInventario[[#This Row],[EXISTENCIA]]*ListaDeInventario[[#This Row],[COSTO]]</f>
        <v>720</v>
      </c>
    </row>
    <row r="84" spans="2:10" ht="30" customHeight="1" x14ac:dyDescent="0.35">
      <c r="B84" s="45"/>
      <c r="C84" s="33" t="s">
        <v>300</v>
      </c>
      <c r="D84" s="41" t="s">
        <v>152</v>
      </c>
      <c r="E84" s="37" t="s">
        <v>174</v>
      </c>
      <c r="F84" s="51">
        <v>22</v>
      </c>
      <c r="G84" s="52">
        <v>38</v>
      </c>
      <c r="H84" s="52">
        <v>60</v>
      </c>
      <c r="I84" s="53">
        <v>1460</v>
      </c>
      <c r="J84" s="53">
        <f>ListaDeInventario[[#This Row],[EXISTENCIA]]*ListaDeInventario[[#This Row],[COSTO]]</f>
        <v>55480</v>
      </c>
    </row>
    <row r="85" spans="2:10" ht="30" customHeight="1" x14ac:dyDescent="0.35">
      <c r="B85" s="45"/>
      <c r="C85" s="78" t="s">
        <v>302</v>
      </c>
      <c r="D85" s="41" t="s">
        <v>153</v>
      </c>
      <c r="E85" s="37" t="s">
        <v>184</v>
      </c>
      <c r="F85" s="51">
        <v>9</v>
      </c>
      <c r="G85" s="52">
        <v>3</v>
      </c>
      <c r="H85" s="52">
        <v>12</v>
      </c>
      <c r="I85" s="53">
        <v>351.85</v>
      </c>
      <c r="J85" s="53">
        <f>ListaDeInventario[[#This Row],[EXISTENCIA]]*ListaDeInventario[[#This Row],[COSTO]]</f>
        <v>1055.5500000000002</v>
      </c>
    </row>
    <row r="86" spans="2:10" ht="30" customHeight="1" x14ac:dyDescent="0.35">
      <c r="B86" s="45"/>
      <c r="C86" s="76" t="s">
        <v>119</v>
      </c>
      <c r="D86" s="41" t="s">
        <v>154</v>
      </c>
      <c r="E86" s="37" t="s">
        <v>185</v>
      </c>
      <c r="F86" s="51">
        <v>140</v>
      </c>
      <c r="G86" s="52">
        <v>60</v>
      </c>
      <c r="H86" s="52">
        <v>200</v>
      </c>
      <c r="I86" s="53">
        <v>320</v>
      </c>
      <c r="J86" s="53">
        <f>ListaDeInventario[[#This Row],[EXISTENCIA]]*ListaDeInventario[[#This Row],[COSTO]]</f>
        <v>19200</v>
      </c>
    </row>
    <row r="87" spans="2:10" ht="30" customHeight="1" x14ac:dyDescent="0.35">
      <c r="B87" s="45"/>
      <c r="C87" s="76" t="s">
        <v>119</v>
      </c>
      <c r="D87" s="41" t="s">
        <v>155</v>
      </c>
      <c r="E87" s="37" t="s">
        <v>186</v>
      </c>
      <c r="F87" s="51">
        <v>55</v>
      </c>
      <c r="G87" s="52">
        <v>4</v>
      </c>
      <c r="H87" s="52">
        <v>100</v>
      </c>
      <c r="I87" s="53">
        <v>195</v>
      </c>
      <c r="J87" s="53">
        <f>ListaDeInventario[[#This Row],[EXISTENCIA]]*ListaDeInventario[[#This Row],[COSTO]]</f>
        <v>780</v>
      </c>
    </row>
    <row r="88" spans="2:10" ht="30" customHeight="1" x14ac:dyDescent="0.35">
      <c r="B88" s="45"/>
      <c r="C88" s="33" t="s">
        <v>300</v>
      </c>
      <c r="D88" s="41" t="s">
        <v>156</v>
      </c>
      <c r="E88" s="37" t="s">
        <v>187</v>
      </c>
      <c r="F88" s="51">
        <v>80</v>
      </c>
      <c r="G88" s="52">
        <v>160</v>
      </c>
      <c r="H88" s="52">
        <v>250</v>
      </c>
      <c r="I88" s="53">
        <v>35</v>
      </c>
      <c r="J88" s="53">
        <f>ListaDeInventario[[#This Row],[EXISTENCIA]]*ListaDeInventario[[#This Row],[COSTO]]</f>
        <v>5600</v>
      </c>
    </row>
    <row r="89" spans="2:10" ht="30" customHeight="1" x14ac:dyDescent="0.35">
      <c r="B89" s="45"/>
      <c r="C89" s="33" t="s">
        <v>300</v>
      </c>
      <c r="D89" s="41" t="s">
        <v>157</v>
      </c>
      <c r="E89" s="37" t="s">
        <v>188</v>
      </c>
      <c r="F89" s="51">
        <v>78</v>
      </c>
      <c r="G89" s="52">
        <v>16</v>
      </c>
      <c r="H89" s="52">
        <v>100</v>
      </c>
      <c r="I89" s="53">
        <v>66.89</v>
      </c>
      <c r="J89" s="53">
        <f>ListaDeInventario[[#This Row],[EXISTENCIA]]*ListaDeInventario[[#This Row],[COSTO]]</f>
        <v>1070.24</v>
      </c>
    </row>
    <row r="90" spans="2:10" ht="30" customHeight="1" x14ac:dyDescent="0.35">
      <c r="B90" s="45"/>
      <c r="C90" s="76" t="s">
        <v>119</v>
      </c>
      <c r="D90" s="41" t="s">
        <v>158</v>
      </c>
      <c r="E90" s="58" t="s">
        <v>317</v>
      </c>
      <c r="F90" s="51">
        <v>200</v>
      </c>
      <c r="G90" s="52">
        <v>150</v>
      </c>
      <c r="H90" s="52">
        <v>300</v>
      </c>
      <c r="I90" s="53">
        <v>126.81</v>
      </c>
      <c r="J90" s="53">
        <f>ListaDeInventario[[#This Row],[EXISTENCIA]]*ListaDeInventario[[#This Row],[COSTO]]</f>
        <v>19021.5</v>
      </c>
    </row>
    <row r="91" spans="2:10" ht="30" customHeight="1" x14ac:dyDescent="0.35">
      <c r="B91" s="45"/>
      <c r="C91" s="76" t="s">
        <v>119</v>
      </c>
      <c r="D91" s="41" t="s">
        <v>159</v>
      </c>
      <c r="E91" s="58" t="s">
        <v>318</v>
      </c>
      <c r="F91" s="51">
        <v>180</v>
      </c>
      <c r="G91" s="52">
        <v>46</v>
      </c>
      <c r="H91" s="52">
        <v>250</v>
      </c>
      <c r="I91" s="53">
        <v>24.38</v>
      </c>
      <c r="J91" s="53">
        <f>ListaDeInventario[[#This Row],[EXISTENCIA]]*ListaDeInventario[[#This Row],[COSTO]]</f>
        <v>1121.48</v>
      </c>
    </row>
    <row r="92" spans="2:10" ht="30" customHeight="1" x14ac:dyDescent="0.35">
      <c r="B92" s="45"/>
      <c r="C92" s="78" t="s">
        <v>301</v>
      </c>
      <c r="D92" s="41" t="s">
        <v>160</v>
      </c>
      <c r="E92" s="37" t="s">
        <v>189</v>
      </c>
      <c r="F92" s="51">
        <v>60</v>
      </c>
      <c r="G92" s="52">
        <v>23</v>
      </c>
      <c r="H92" s="52">
        <v>100</v>
      </c>
      <c r="I92" s="53">
        <v>54.23</v>
      </c>
      <c r="J92" s="53">
        <f>ListaDeInventario[[#This Row],[EXISTENCIA]]*ListaDeInventario[[#This Row],[COSTO]]</f>
        <v>1247.29</v>
      </c>
    </row>
    <row r="93" spans="2:10" ht="30" customHeight="1" x14ac:dyDescent="0.35">
      <c r="B93" s="45"/>
      <c r="C93" s="33" t="s">
        <v>300</v>
      </c>
      <c r="D93" s="41" t="s">
        <v>161</v>
      </c>
      <c r="E93" s="37" t="s">
        <v>190</v>
      </c>
      <c r="F93" s="51">
        <v>9</v>
      </c>
      <c r="G93" s="52">
        <v>6</v>
      </c>
      <c r="H93" s="52">
        <v>15</v>
      </c>
      <c r="I93" s="53">
        <v>660</v>
      </c>
      <c r="J93" s="53">
        <f>ListaDeInventario[[#This Row],[EXISTENCIA]]*ListaDeInventario[[#This Row],[COSTO]]</f>
        <v>3960</v>
      </c>
    </row>
    <row r="94" spans="2:10" ht="30" customHeight="1" x14ac:dyDescent="0.35">
      <c r="B94" s="45"/>
      <c r="C94" s="76" t="s">
        <v>119</v>
      </c>
      <c r="D94" s="41" t="s">
        <v>162</v>
      </c>
      <c r="E94" s="37" t="s">
        <v>191</v>
      </c>
      <c r="F94" s="51">
        <v>15</v>
      </c>
      <c r="G94" s="52">
        <v>10</v>
      </c>
      <c r="H94" s="52">
        <v>30</v>
      </c>
      <c r="I94" s="53">
        <v>43.39</v>
      </c>
      <c r="J94" s="53">
        <f>ListaDeInventario[[#This Row],[EXISTENCIA]]*ListaDeInventario[[#This Row],[COSTO]]</f>
        <v>433.9</v>
      </c>
    </row>
    <row r="95" spans="2:10" ht="30" customHeight="1" x14ac:dyDescent="0.35">
      <c r="B95" s="45"/>
      <c r="C95" s="33" t="s">
        <v>300</v>
      </c>
      <c r="D95" s="41" t="s">
        <v>163</v>
      </c>
      <c r="E95" s="37" t="s">
        <v>192</v>
      </c>
      <c r="F95" s="51">
        <v>60</v>
      </c>
      <c r="G95" s="52">
        <v>16</v>
      </c>
      <c r="H95" s="52">
        <v>100</v>
      </c>
      <c r="I95" s="53">
        <v>74.599999999999994</v>
      </c>
      <c r="J95" s="53">
        <f>ListaDeInventario[[#This Row],[EXISTENCIA]]*ListaDeInventario[[#This Row],[COSTO]]</f>
        <v>1193.5999999999999</v>
      </c>
    </row>
    <row r="96" spans="2:10" ht="30" customHeight="1" x14ac:dyDescent="0.35">
      <c r="B96" s="45"/>
      <c r="C96" s="76" t="s">
        <v>119</v>
      </c>
      <c r="D96" s="41" t="s">
        <v>164</v>
      </c>
      <c r="E96" s="58" t="s">
        <v>319</v>
      </c>
      <c r="F96" s="51">
        <v>0</v>
      </c>
      <c r="G96" s="52">
        <v>12</v>
      </c>
      <c r="H96" s="52">
        <v>30</v>
      </c>
      <c r="I96" s="53">
        <v>35.4</v>
      </c>
      <c r="J96" s="53">
        <f>ListaDeInventario[[#This Row],[EXISTENCIA]]*ListaDeInventario[[#This Row],[COSTO]]</f>
        <v>424.79999999999995</v>
      </c>
    </row>
    <row r="97" spans="2:10" ht="30" customHeight="1" x14ac:dyDescent="0.35">
      <c r="B97" s="45"/>
      <c r="C97" s="33" t="s">
        <v>300</v>
      </c>
      <c r="D97" s="41" t="s">
        <v>165</v>
      </c>
      <c r="E97" s="37" t="s">
        <v>193</v>
      </c>
      <c r="F97" s="51">
        <v>66</v>
      </c>
      <c r="G97" s="52">
        <v>4</v>
      </c>
      <c r="H97" s="52">
        <v>100</v>
      </c>
      <c r="I97" s="53">
        <v>112.27</v>
      </c>
      <c r="J97" s="53">
        <f>ListaDeInventario[[#This Row],[EXISTENCIA]]*ListaDeInventario[[#This Row],[COSTO]]</f>
        <v>449.08</v>
      </c>
    </row>
    <row r="98" spans="2:10" ht="30" customHeight="1" x14ac:dyDescent="0.35">
      <c r="B98" s="45"/>
      <c r="C98" s="76" t="s">
        <v>119</v>
      </c>
      <c r="D98" s="41" t="s">
        <v>166</v>
      </c>
      <c r="E98" s="58" t="s">
        <v>325</v>
      </c>
      <c r="F98" s="51">
        <v>40</v>
      </c>
      <c r="G98" s="52">
        <v>10</v>
      </c>
      <c r="H98" s="52">
        <v>60</v>
      </c>
      <c r="I98" s="53">
        <v>67.58</v>
      </c>
      <c r="J98" s="53">
        <f>ListaDeInventario[[#This Row],[EXISTENCIA]]*ListaDeInventario[[#This Row],[COSTO]]</f>
        <v>675.8</v>
      </c>
    </row>
    <row r="99" spans="2:10" ht="30" customHeight="1" x14ac:dyDescent="0.35">
      <c r="B99" s="45"/>
      <c r="C99" s="33" t="s">
        <v>300</v>
      </c>
      <c r="D99" s="41" t="s">
        <v>167</v>
      </c>
      <c r="E99" s="58" t="s">
        <v>194</v>
      </c>
      <c r="F99" s="51">
        <v>60</v>
      </c>
      <c r="G99" s="52">
        <v>20</v>
      </c>
      <c r="H99" s="52">
        <v>150</v>
      </c>
      <c r="I99" s="53">
        <v>180</v>
      </c>
      <c r="J99" s="53">
        <f>ListaDeInventario[[#This Row],[EXISTENCIA]]*ListaDeInventario[[#This Row],[COSTO]]</f>
        <v>3600</v>
      </c>
    </row>
    <row r="100" spans="2:10" ht="30" customHeight="1" x14ac:dyDescent="0.35">
      <c r="B100" s="45"/>
      <c r="C100" s="33" t="s">
        <v>300</v>
      </c>
      <c r="D100" s="41" t="s">
        <v>168</v>
      </c>
      <c r="E100" s="58" t="s">
        <v>313</v>
      </c>
      <c r="F100" s="51">
        <v>8</v>
      </c>
      <c r="G100" s="52">
        <v>8</v>
      </c>
      <c r="H100" s="52">
        <v>15</v>
      </c>
      <c r="I100" s="53">
        <v>69.290000000000006</v>
      </c>
      <c r="J100" s="53">
        <f>ListaDeInventario[[#This Row],[EXISTENCIA]]*ListaDeInventario[[#This Row],[COSTO]]</f>
        <v>554.32000000000005</v>
      </c>
    </row>
    <row r="101" spans="2:10" ht="30" customHeight="1" x14ac:dyDescent="0.35">
      <c r="B101" s="45"/>
      <c r="C101" s="33" t="s">
        <v>300</v>
      </c>
      <c r="D101" s="41" t="s">
        <v>169</v>
      </c>
      <c r="E101" s="37" t="s">
        <v>195</v>
      </c>
      <c r="F101" s="51">
        <v>15</v>
      </c>
      <c r="G101" s="52">
        <v>18</v>
      </c>
      <c r="H101" s="52">
        <v>30</v>
      </c>
      <c r="I101" s="53">
        <v>84.5</v>
      </c>
      <c r="J101" s="53">
        <f>ListaDeInventario[[#This Row],[EXISTENCIA]]*ListaDeInventario[[#This Row],[COSTO]]</f>
        <v>1521</v>
      </c>
    </row>
    <row r="102" spans="2:10" ht="30" customHeight="1" x14ac:dyDescent="0.35">
      <c r="B102" s="45"/>
      <c r="C102" s="78" t="s">
        <v>299</v>
      </c>
      <c r="D102" s="41" t="s">
        <v>170</v>
      </c>
      <c r="E102" s="37" t="s">
        <v>196</v>
      </c>
      <c r="F102" s="51">
        <v>50</v>
      </c>
      <c r="G102" s="52">
        <v>24</v>
      </c>
      <c r="H102" s="52">
        <v>100</v>
      </c>
      <c r="I102" s="53">
        <v>128</v>
      </c>
      <c r="J102" s="53">
        <f>ListaDeInventario[[#This Row],[EXISTENCIA]]*ListaDeInventario[[#This Row],[COSTO]]</f>
        <v>3072</v>
      </c>
    </row>
    <row r="103" spans="2:10" ht="30" customHeight="1" x14ac:dyDescent="0.35">
      <c r="B103" s="45"/>
      <c r="C103" s="76" t="s">
        <v>119</v>
      </c>
      <c r="D103" s="41" t="s">
        <v>171</v>
      </c>
      <c r="E103" s="58">
        <v>25</v>
      </c>
      <c r="F103" s="51">
        <v>25</v>
      </c>
      <c r="G103" s="52">
        <v>0</v>
      </c>
      <c r="H103" s="52">
        <v>50</v>
      </c>
      <c r="I103" s="53">
        <v>55</v>
      </c>
      <c r="J103" s="53">
        <f>ListaDeInventario[[#This Row],[EXISTENCIA]]*ListaDeInventario[[#This Row],[COSTO]]</f>
        <v>0</v>
      </c>
    </row>
    <row r="104" spans="2:10" ht="30" customHeight="1" x14ac:dyDescent="0.35">
      <c r="B104" s="45"/>
      <c r="C104" s="76" t="s">
        <v>176</v>
      </c>
      <c r="D104" s="41" t="s">
        <v>172</v>
      </c>
      <c r="E104" s="58">
        <v>43</v>
      </c>
      <c r="F104" s="51">
        <v>39</v>
      </c>
      <c r="G104" s="52">
        <v>4</v>
      </c>
      <c r="H104" s="52">
        <v>50</v>
      </c>
      <c r="I104" s="53">
        <v>303.99</v>
      </c>
      <c r="J104" s="53">
        <f>ListaDeInventario[[#This Row],[EXISTENCIA]]*ListaDeInventario[[#This Row],[COSTO]]</f>
        <v>1215.96</v>
      </c>
    </row>
    <row r="105" spans="2:10" ht="30" customHeight="1" x14ac:dyDescent="0.35">
      <c r="B105" s="45"/>
      <c r="C105" s="74">
        <v>233201</v>
      </c>
      <c r="D105" s="39" t="s">
        <v>197</v>
      </c>
      <c r="E105" s="37" t="s">
        <v>287</v>
      </c>
      <c r="F105" s="51">
        <v>16</v>
      </c>
      <c r="G105" s="52">
        <v>9</v>
      </c>
      <c r="H105" s="52">
        <v>50</v>
      </c>
      <c r="I105" s="53">
        <v>250</v>
      </c>
      <c r="J105" s="53">
        <f>ListaDeInventario[[#This Row],[EXISTENCIA]]*ListaDeInventario[[#This Row],[COSTO]]</f>
        <v>2250</v>
      </c>
    </row>
    <row r="106" spans="2:10" ht="30" customHeight="1" x14ac:dyDescent="0.35">
      <c r="B106" s="45"/>
      <c r="C106" s="74">
        <v>233201</v>
      </c>
      <c r="D106" s="54" t="s">
        <v>365</v>
      </c>
      <c r="E106" s="79" t="s">
        <v>366</v>
      </c>
      <c r="F106" s="80">
        <v>200</v>
      </c>
      <c r="G106" s="81">
        <v>300</v>
      </c>
      <c r="H106" s="81">
        <v>500</v>
      </c>
      <c r="I106" s="82">
        <v>4.25</v>
      </c>
      <c r="J106" s="82">
        <f>ListaDeInventario[[#This Row],[EXISTENCIA]]*ListaDeInventario[[#This Row],[COSTO]]</f>
        <v>1275</v>
      </c>
    </row>
    <row r="107" spans="2:10" ht="30" customHeight="1" x14ac:dyDescent="0.35">
      <c r="B107" s="45"/>
      <c r="C107" s="74">
        <v>233201</v>
      </c>
      <c r="D107" s="39" t="s">
        <v>198</v>
      </c>
      <c r="E107" s="37" t="s">
        <v>383</v>
      </c>
      <c r="F107" s="51">
        <v>10</v>
      </c>
      <c r="G107" s="52">
        <v>50</v>
      </c>
      <c r="H107" s="52">
        <v>100</v>
      </c>
      <c r="I107" s="53">
        <v>225</v>
      </c>
      <c r="J107" s="53">
        <f>ListaDeInventario[[#This Row],[EXISTENCIA]]*ListaDeInventario[[#This Row],[COSTO]]</f>
        <v>11250</v>
      </c>
    </row>
    <row r="108" spans="2:10" ht="30" customHeight="1" x14ac:dyDescent="0.35">
      <c r="B108" s="45"/>
      <c r="C108" s="74">
        <v>233201</v>
      </c>
      <c r="D108" s="32" t="s">
        <v>199</v>
      </c>
      <c r="E108" s="37" t="s">
        <v>362</v>
      </c>
      <c r="F108" s="51">
        <v>5</v>
      </c>
      <c r="G108" s="52">
        <v>470</v>
      </c>
      <c r="H108" s="52">
        <v>100</v>
      </c>
      <c r="I108" s="53">
        <v>22.6</v>
      </c>
      <c r="J108" s="53">
        <f>ListaDeInventario[[#This Row],[EXISTENCIA]]*ListaDeInventario[[#This Row],[COSTO]]</f>
        <v>10622</v>
      </c>
    </row>
    <row r="109" spans="2:10" ht="30" customHeight="1" x14ac:dyDescent="0.35">
      <c r="B109" s="45"/>
      <c r="C109" s="74">
        <v>233201</v>
      </c>
      <c r="D109" s="39" t="s">
        <v>200</v>
      </c>
      <c r="E109" s="37" t="s">
        <v>288</v>
      </c>
      <c r="F109" s="51">
        <v>4</v>
      </c>
      <c r="G109" s="52">
        <v>2</v>
      </c>
      <c r="H109" s="52">
        <v>12</v>
      </c>
      <c r="I109" s="53">
        <v>82</v>
      </c>
      <c r="J109" s="53">
        <f>ListaDeInventario[[#This Row],[EXISTENCIA]]*ListaDeInventario[[#This Row],[COSTO]]</f>
        <v>164</v>
      </c>
    </row>
    <row r="110" spans="2:10" ht="30" customHeight="1" x14ac:dyDescent="0.35">
      <c r="B110" s="45"/>
      <c r="C110" s="74">
        <v>233201</v>
      </c>
      <c r="D110" s="39" t="s">
        <v>201</v>
      </c>
      <c r="E110" s="37" t="s">
        <v>388</v>
      </c>
      <c r="F110" s="51">
        <v>175</v>
      </c>
      <c r="G110" s="52">
        <v>75</v>
      </c>
      <c r="H110" s="52">
        <v>100</v>
      </c>
      <c r="I110" s="53">
        <v>245</v>
      </c>
      <c r="J110" s="53">
        <f>ListaDeInventario[[#This Row],[EXISTENCIA]]*ListaDeInventario[[#This Row],[COSTO]]</f>
        <v>18375</v>
      </c>
    </row>
    <row r="111" spans="2:10" ht="30" customHeight="1" x14ac:dyDescent="0.35">
      <c r="B111" s="45"/>
      <c r="C111" s="74">
        <v>233201</v>
      </c>
      <c r="D111" s="39" t="s">
        <v>202</v>
      </c>
      <c r="E111" s="37" t="s">
        <v>386</v>
      </c>
      <c r="F111" s="51">
        <v>354</v>
      </c>
      <c r="G111" s="52">
        <v>246</v>
      </c>
      <c r="H111" s="52">
        <v>600</v>
      </c>
      <c r="I111" s="53">
        <v>175</v>
      </c>
      <c r="J111" s="53">
        <f>ListaDeInventario[[#This Row],[EXISTENCIA]]*ListaDeInventario[[#This Row],[COSTO]]</f>
        <v>43050</v>
      </c>
    </row>
    <row r="112" spans="2:10" ht="30" customHeight="1" x14ac:dyDescent="0.35">
      <c r="B112" s="45"/>
      <c r="C112" s="74">
        <v>233201</v>
      </c>
      <c r="D112" s="39" t="s">
        <v>203</v>
      </c>
      <c r="E112" s="37" t="s">
        <v>387</v>
      </c>
      <c r="F112" s="51">
        <v>124</v>
      </c>
      <c r="G112" s="52">
        <v>46</v>
      </c>
      <c r="H112" s="52">
        <v>110</v>
      </c>
      <c r="I112" s="53">
        <v>225</v>
      </c>
      <c r="J112" s="53">
        <f>ListaDeInventario[[#This Row],[EXISTENCIA]]*ListaDeInventario[[#This Row],[COSTO]]</f>
        <v>10350</v>
      </c>
    </row>
    <row r="113" spans="2:10" ht="30" customHeight="1" x14ac:dyDescent="0.35">
      <c r="B113" s="45"/>
      <c r="C113" s="74">
        <v>233201</v>
      </c>
      <c r="D113" s="39" t="s">
        <v>204</v>
      </c>
      <c r="E113" s="58" t="s">
        <v>320</v>
      </c>
      <c r="F113" s="51">
        <v>70</v>
      </c>
      <c r="G113" s="52">
        <v>19</v>
      </c>
      <c r="H113" s="52">
        <v>80</v>
      </c>
      <c r="I113" s="53">
        <v>13.75</v>
      </c>
      <c r="J113" s="53">
        <f>ListaDeInventario[[#This Row],[EXISTENCIA]]*ListaDeInventario[[#This Row],[COSTO]]</f>
        <v>261.25</v>
      </c>
    </row>
    <row r="114" spans="2:10" ht="30" customHeight="1" x14ac:dyDescent="0.35">
      <c r="B114" s="45"/>
      <c r="C114" s="74">
        <v>233201</v>
      </c>
      <c r="D114" s="39" t="s">
        <v>205</v>
      </c>
      <c r="E114" s="58" t="s">
        <v>321</v>
      </c>
      <c r="F114" s="51">
        <v>30</v>
      </c>
      <c r="G114" s="52">
        <v>120</v>
      </c>
      <c r="H114" s="52">
        <v>150</v>
      </c>
      <c r="I114" s="53">
        <v>15</v>
      </c>
      <c r="J114" s="53">
        <f>ListaDeInventario[[#This Row],[EXISTENCIA]]*ListaDeInventario[[#This Row],[COSTO]]</f>
        <v>1800</v>
      </c>
    </row>
    <row r="115" spans="2:10" ht="30" customHeight="1" x14ac:dyDescent="0.35">
      <c r="B115" s="45"/>
      <c r="C115" s="74">
        <v>233201</v>
      </c>
      <c r="D115" s="39" t="s">
        <v>206</v>
      </c>
      <c r="E115" s="58" t="s">
        <v>322</v>
      </c>
      <c r="F115" s="51">
        <v>0</v>
      </c>
      <c r="G115" s="52">
        <v>48</v>
      </c>
      <c r="H115" s="52" t="s">
        <v>289</v>
      </c>
      <c r="I115" s="53">
        <v>16.43</v>
      </c>
      <c r="J115" s="53">
        <f>ListaDeInventario[[#This Row],[EXISTENCIA]]*ListaDeInventario[[#This Row],[COSTO]]</f>
        <v>788.64</v>
      </c>
    </row>
    <row r="116" spans="2:10" ht="30" customHeight="1" x14ac:dyDescent="0.35">
      <c r="B116" s="45"/>
      <c r="C116" s="74">
        <v>233201</v>
      </c>
      <c r="D116" s="39" t="s">
        <v>207</v>
      </c>
      <c r="E116" s="37" t="s">
        <v>290</v>
      </c>
      <c r="F116" s="51">
        <v>2</v>
      </c>
      <c r="G116" s="52">
        <v>0</v>
      </c>
      <c r="H116" s="52">
        <v>4</v>
      </c>
      <c r="I116" s="53">
        <v>520</v>
      </c>
      <c r="J116" s="53">
        <f>ListaDeInventario[[#This Row],[EXISTENCIA]]*ListaDeInventario[[#This Row],[COSTO]]</f>
        <v>0</v>
      </c>
    </row>
    <row r="117" spans="2:10" ht="30" customHeight="1" x14ac:dyDescent="0.35">
      <c r="B117" s="45"/>
      <c r="C117" s="74">
        <v>233201</v>
      </c>
      <c r="D117" s="39" t="s">
        <v>208</v>
      </c>
      <c r="E117" s="37" t="s">
        <v>291</v>
      </c>
      <c r="F117" s="51">
        <v>300</v>
      </c>
      <c r="G117" s="52">
        <v>200</v>
      </c>
      <c r="H117" s="52">
        <v>500</v>
      </c>
      <c r="I117" s="53">
        <v>5</v>
      </c>
      <c r="J117" s="53">
        <f>ListaDeInventario[[#This Row],[EXISTENCIA]]*ListaDeInventario[[#This Row],[COSTO]]</f>
        <v>1000</v>
      </c>
    </row>
    <row r="118" spans="2:10" ht="30" customHeight="1" x14ac:dyDescent="0.35">
      <c r="B118" s="45"/>
      <c r="C118" s="74">
        <v>233201</v>
      </c>
      <c r="D118" s="39" t="s">
        <v>209</v>
      </c>
      <c r="E118" s="37" t="s">
        <v>292</v>
      </c>
      <c r="F118" s="51" t="s">
        <v>293</v>
      </c>
      <c r="G118" s="52">
        <v>1500</v>
      </c>
      <c r="H118" s="52">
        <v>1500</v>
      </c>
      <c r="I118" s="53">
        <v>6</v>
      </c>
      <c r="J118" s="53">
        <f>ListaDeInventario[[#This Row],[EXISTENCIA]]*ListaDeInventario[[#This Row],[COSTO]]</f>
        <v>9000</v>
      </c>
    </row>
    <row r="119" spans="2:10" ht="30" customHeight="1" x14ac:dyDescent="0.35">
      <c r="B119" s="45"/>
      <c r="C119" s="74">
        <v>233201</v>
      </c>
      <c r="D119" s="39" t="s">
        <v>210</v>
      </c>
      <c r="E119" s="37" t="s">
        <v>294</v>
      </c>
      <c r="F119" s="51" t="s">
        <v>295</v>
      </c>
      <c r="G119" s="52">
        <v>300</v>
      </c>
      <c r="H119" s="52">
        <v>1500</v>
      </c>
      <c r="I119" s="53">
        <v>7</v>
      </c>
      <c r="J119" s="53">
        <f>ListaDeInventario[[#This Row],[EXISTENCIA]]*ListaDeInventario[[#This Row],[COSTO]]</f>
        <v>2100</v>
      </c>
    </row>
    <row r="120" spans="2:10" ht="30" customHeight="1" x14ac:dyDescent="0.35">
      <c r="B120" s="45"/>
      <c r="C120" s="74">
        <v>233201</v>
      </c>
      <c r="D120" s="39" t="s">
        <v>211</v>
      </c>
      <c r="E120" s="37" t="s">
        <v>296</v>
      </c>
      <c r="F120" s="51">
        <v>205</v>
      </c>
      <c r="G120" s="52">
        <v>295</v>
      </c>
      <c r="H120" s="52">
        <v>1500</v>
      </c>
      <c r="I120" s="53">
        <v>7</v>
      </c>
      <c r="J120" s="53">
        <f>ListaDeInventario[[#This Row],[EXISTENCIA]]*ListaDeInventario[[#This Row],[COSTO]]</f>
        <v>2065</v>
      </c>
    </row>
    <row r="121" spans="2:10" ht="30" customHeight="1" x14ac:dyDescent="0.35">
      <c r="B121" s="45"/>
      <c r="C121" s="74">
        <v>233201</v>
      </c>
      <c r="D121" s="39" t="s">
        <v>212</v>
      </c>
      <c r="E121" s="37" t="s">
        <v>343</v>
      </c>
      <c r="F121" s="51">
        <v>2</v>
      </c>
      <c r="G121" s="52">
        <v>148</v>
      </c>
      <c r="H121" s="52">
        <v>100</v>
      </c>
      <c r="I121" s="53">
        <v>34</v>
      </c>
      <c r="J121" s="53">
        <f>ListaDeInventario[[#This Row],[EXISTENCIA]]*ListaDeInventario[[#This Row],[COSTO]]</f>
        <v>5032</v>
      </c>
    </row>
    <row r="122" spans="2:10" ht="30" customHeight="1" x14ac:dyDescent="0.35">
      <c r="B122" s="45"/>
      <c r="C122" s="74">
        <v>233201</v>
      </c>
      <c r="D122" s="39" t="s">
        <v>213</v>
      </c>
      <c r="E122" s="37" t="s">
        <v>344</v>
      </c>
      <c r="F122" s="51">
        <v>2</v>
      </c>
      <c r="G122" s="52">
        <v>198</v>
      </c>
      <c r="H122" s="52">
        <v>100</v>
      </c>
      <c r="I122" s="53">
        <v>18</v>
      </c>
      <c r="J122" s="53">
        <f>ListaDeInventario[[#This Row],[EXISTENCIA]]*ListaDeInventario[[#This Row],[COSTO]]</f>
        <v>3564</v>
      </c>
    </row>
    <row r="123" spans="2:10" ht="30" customHeight="1" x14ac:dyDescent="0.35">
      <c r="B123" s="45"/>
      <c r="C123" s="74">
        <v>239201</v>
      </c>
      <c r="D123" s="39" t="s">
        <v>345</v>
      </c>
      <c r="E123" s="37" t="s">
        <v>346</v>
      </c>
      <c r="F123" s="51">
        <v>13</v>
      </c>
      <c r="G123" s="52">
        <v>1176</v>
      </c>
      <c r="H123" s="52">
        <v>1200</v>
      </c>
      <c r="I123" s="53">
        <v>3.75</v>
      </c>
      <c r="J123" s="53">
        <f>ListaDeInventario[[#This Row],[EXISTENCIA]]*ListaDeInventario[[#This Row],[COSTO]]</f>
        <v>4410</v>
      </c>
    </row>
    <row r="124" spans="2:10" ht="30" customHeight="1" x14ac:dyDescent="0.35">
      <c r="B124" s="45"/>
      <c r="C124" s="74">
        <v>239201</v>
      </c>
      <c r="D124" s="39" t="s">
        <v>347</v>
      </c>
      <c r="E124" s="37" t="s">
        <v>348</v>
      </c>
      <c r="F124" s="51">
        <v>0</v>
      </c>
      <c r="G124" s="52">
        <v>620</v>
      </c>
      <c r="H124" s="52">
        <v>600</v>
      </c>
      <c r="I124" s="53">
        <v>3.75</v>
      </c>
      <c r="J124" s="53">
        <f>ListaDeInventario[[#This Row],[EXISTENCIA]]*ListaDeInventario[[#This Row],[COSTO]]</f>
        <v>2325</v>
      </c>
    </row>
    <row r="125" spans="2:10" ht="30" customHeight="1" x14ac:dyDescent="0.35">
      <c r="B125" s="45"/>
      <c r="C125" s="74">
        <v>239201</v>
      </c>
      <c r="D125" s="37" t="s">
        <v>349</v>
      </c>
      <c r="E125" s="37" t="s">
        <v>350</v>
      </c>
      <c r="F125" s="80">
        <v>12</v>
      </c>
      <c r="G125" s="81">
        <v>228</v>
      </c>
      <c r="H125" s="81">
        <v>240</v>
      </c>
      <c r="I125" s="82">
        <v>3.75</v>
      </c>
      <c r="J125" s="82">
        <f>ListaDeInventario[[#This Row],[EXISTENCIA]]*ListaDeInventario[[#This Row],[COSTO]]</f>
        <v>855</v>
      </c>
    </row>
    <row r="126" spans="2:10" ht="30" customHeight="1" x14ac:dyDescent="0.35">
      <c r="B126" s="45"/>
      <c r="C126" s="74">
        <v>239201</v>
      </c>
      <c r="D126" s="40" t="s">
        <v>352</v>
      </c>
      <c r="E126" s="37" t="s">
        <v>353</v>
      </c>
      <c r="F126" s="80">
        <v>1</v>
      </c>
      <c r="G126" s="81">
        <v>179</v>
      </c>
      <c r="H126" s="81">
        <v>180</v>
      </c>
      <c r="I126" s="82">
        <v>7.09</v>
      </c>
      <c r="J126" s="82">
        <f>ListaDeInventario[[#This Row],[EXISTENCIA]]*ListaDeInventario[[#This Row],[COSTO]]</f>
        <v>1269.1099999999999</v>
      </c>
    </row>
    <row r="127" spans="2:10" ht="30" customHeight="1" x14ac:dyDescent="0.35">
      <c r="B127" s="45"/>
      <c r="C127" s="74">
        <v>239201</v>
      </c>
      <c r="D127" s="40" t="s">
        <v>354</v>
      </c>
      <c r="E127" s="37" t="s">
        <v>355</v>
      </c>
      <c r="F127" s="80">
        <v>1</v>
      </c>
      <c r="G127" s="81">
        <v>35</v>
      </c>
      <c r="H127" s="81">
        <v>40</v>
      </c>
      <c r="I127" s="82">
        <v>7.09</v>
      </c>
      <c r="J127" s="82">
        <f>ListaDeInventario[[#This Row],[EXISTENCIA]]*ListaDeInventario[[#This Row],[COSTO]]</f>
        <v>248.15</v>
      </c>
    </row>
    <row r="128" spans="2:10" ht="30" customHeight="1" x14ac:dyDescent="0.35">
      <c r="B128" s="45"/>
      <c r="C128" s="74">
        <v>239201</v>
      </c>
      <c r="D128" s="32" t="s">
        <v>214</v>
      </c>
      <c r="E128" s="83" t="s">
        <v>306</v>
      </c>
      <c r="F128" s="80">
        <v>132</v>
      </c>
      <c r="G128" s="81">
        <v>0</v>
      </c>
      <c r="H128" s="81">
        <v>100</v>
      </c>
      <c r="I128" s="82">
        <v>13</v>
      </c>
      <c r="J128" s="82">
        <f>ListaDeInventario[[#This Row],[EXISTENCIA]]*ListaDeInventario[[#This Row],[COSTO]]</f>
        <v>0</v>
      </c>
    </row>
    <row r="129" spans="2:10" ht="30" customHeight="1" x14ac:dyDescent="0.35">
      <c r="B129" s="45"/>
      <c r="C129" s="74">
        <v>239201</v>
      </c>
      <c r="D129" s="32" t="s">
        <v>215</v>
      </c>
      <c r="E129" s="37" t="s">
        <v>369</v>
      </c>
      <c r="F129" s="51">
        <v>44</v>
      </c>
      <c r="G129" s="52">
        <v>338</v>
      </c>
      <c r="H129" s="52">
        <v>36</v>
      </c>
      <c r="I129" s="53">
        <v>11.25</v>
      </c>
      <c r="J129" s="53">
        <f>ListaDeInventario[[#This Row],[EXISTENCIA]]*ListaDeInventario[[#This Row],[COSTO]]</f>
        <v>3802.5</v>
      </c>
    </row>
    <row r="130" spans="2:10" ht="30" customHeight="1" x14ac:dyDescent="0.35">
      <c r="B130" s="45"/>
      <c r="C130" s="74">
        <v>239201</v>
      </c>
      <c r="D130" s="32" t="s">
        <v>216</v>
      </c>
      <c r="E130" s="37" t="s">
        <v>324</v>
      </c>
      <c r="F130" s="51">
        <v>1</v>
      </c>
      <c r="G130" s="52">
        <v>1</v>
      </c>
      <c r="H130" s="52">
        <v>6</v>
      </c>
      <c r="I130" s="53">
        <v>250</v>
      </c>
      <c r="J130" s="53">
        <f>ListaDeInventario[[#This Row],[EXISTENCIA]]*ListaDeInventario[[#This Row],[COSTO]]</f>
        <v>250</v>
      </c>
    </row>
    <row r="131" spans="2:10" ht="30" customHeight="1" x14ac:dyDescent="0.35">
      <c r="B131" s="45"/>
      <c r="C131" s="74">
        <v>239201</v>
      </c>
      <c r="D131" s="32" t="s">
        <v>217</v>
      </c>
      <c r="E131" s="37" t="s">
        <v>324</v>
      </c>
      <c r="F131" s="51">
        <v>1</v>
      </c>
      <c r="G131" s="52">
        <v>1</v>
      </c>
      <c r="H131" s="52">
        <v>6</v>
      </c>
      <c r="I131" s="53">
        <v>250</v>
      </c>
      <c r="J131" s="53">
        <f>ListaDeInventario[[#This Row],[EXISTENCIA]]*ListaDeInventario[[#This Row],[COSTO]]</f>
        <v>250</v>
      </c>
    </row>
    <row r="132" spans="2:10" ht="30" customHeight="1" x14ac:dyDescent="0.35">
      <c r="B132" s="45"/>
      <c r="C132" s="74">
        <v>239201</v>
      </c>
      <c r="D132" s="32" t="s">
        <v>218</v>
      </c>
      <c r="E132" s="58" t="s">
        <v>323</v>
      </c>
      <c r="F132" s="51">
        <v>0</v>
      </c>
      <c r="G132" s="52">
        <v>2</v>
      </c>
      <c r="H132" s="52">
        <v>6</v>
      </c>
      <c r="I132" s="53">
        <v>250</v>
      </c>
      <c r="J132" s="53">
        <f>ListaDeInventario[[#This Row],[EXISTENCIA]]*ListaDeInventario[[#This Row],[COSTO]]</f>
        <v>500</v>
      </c>
    </row>
    <row r="133" spans="2:10" ht="30" customHeight="1" x14ac:dyDescent="0.35">
      <c r="B133" s="45"/>
      <c r="C133" s="74">
        <v>239201</v>
      </c>
      <c r="D133" s="37" t="s">
        <v>360</v>
      </c>
      <c r="E133" s="37" t="s">
        <v>361</v>
      </c>
      <c r="F133" s="51">
        <v>0</v>
      </c>
      <c r="G133" s="81">
        <v>24</v>
      </c>
      <c r="H133" s="81">
        <v>24</v>
      </c>
      <c r="I133" s="82">
        <v>16.239999999999998</v>
      </c>
      <c r="J133" s="82">
        <f>ListaDeInventario[[#This Row],[EXISTENCIA]]*ListaDeInventario[[#This Row],[COSTO]]</f>
        <v>389.76</v>
      </c>
    </row>
    <row r="134" spans="2:10" ht="30" customHeight="1" x14ac:dyDescent="0.35">
      <c r="B134" s="45"/>
      <c r="C134" s="74">
        <v>239201</v>
      </c>
      <c r="D134" s="39" t="s">
        <v>219</v>
      </c>
      <c r="E134" s="37" t="s">
        <v>351</v>
      </c>
      <c r="F134" s="51">
        <v>30</v>
      </c>
      <c r="G134" s="52">
        <v>1182</v>
      </c>
      <c r="H134" s="52">
        <v>1200</v>
      </c>
      <c r="I134" s="53">
        <v>3.08</v>
      </c>
      <c r="J134" s="53">
        <f>ListaDeInventario[[#This Row],[EXISTENCIA]]*ListaDeInventario[[#This Row],[COSTO]]</f>
        <v>3640.56</v>
      </c>
    </row>
    <row r="135" spans="2:10" ht="30" customHeight="1" x14ac:dyDescent="0.35">
      <c r="B135" s="45"/>
      <c r="C135" s="74">
        <v>235501</v>
      </c>
      <c r="D135" s="39" t="s">
        <v>220</v>
      </c>
      <c r="E135" s="58" t="s">
        <v>325</v>
      </c>
      <c r="F135" s="51">
        <v>55</v>
      </c>
      <c r="G135" s="52">
        <v>5</v>
      </c>
      <c r="H135" s="52">
        <v>100</v>
      </c>
      <c r="I135" s="53">
        <v>5</v>
      </c>
      <c r="J135" s="53">
        <f>ListaDeInventario[[#This Row],[EXISTENCIA]]*ListaDeInventario[[#This Row],[COSTO]]</f>
        <v>25</v>
      </c>
    </row>
    <row r="136" spans="2:10" ht="30" customHeight="1" x14ac:dyDescent="0.35">
      <c r="B136" s="45"/>
      <c r="C136" s="74">
        <v>235501</v>
      </c>
      <c r="D136" s="39" t="s">
        <v>221</v>
      </c>
      <c r="E136" s="58" t="s">
        <v>326</v>
      </c>
      <c r="F136" s="51">
        <v>49</v>
      </c>
      <c r="G136" s="52">
        <v>41</v>
      </c>
      <c r="H136" s="52">
        <v>100</v>
      </c>
      <c r="I136" s="53">
        <v>7</v>
      </c>
      <c r="J136" s="53">
        <f>ListaDeInventario[[#This Row],[EXISTENCIA]]*ListaDeInventario[[#This Row],[COSTO]]</f>
        <v>287</v>
      </c>
    </row>
    <row r="137" spans="2:10" ht="30" customHeight="1" x14ac:dyDescent="0.35">
      <c r="B137" s="45"/>
      <c r="C137" s="74">
        <v>235501</v>
      </c>
      <c r="D137" s="39" t="s">
        <v>222</v>
      </c>
      <c r="E137" s="58" t="s">
        <v>327</v>
      </c>
      <c r="F137" s="51">
        <v>12</v>
      </c>
      <c r="G137" s="52">
        <v>8</v>
      </c>
      <c r="H137" s="52">
        <v>50</v>
      </c>
      <c r="I137" s="53">
        <v>9</v>
      </c>
      <c r="J137" s="53">
        <f>ListaDeInventario[[#This Row],[EXISTENCIA]]*ListaDeInventario[[#This Row],[COSTO]]</f>
        <v>72</v>
      </c>
    </row>
    <row r="138" spans="2:10" ht="30" customHeight="1" x14ac:dyDescent="0.35">
      <c r="B138" s="45"/>
      <c r="C138" s="74">
        <v>239201</v>
      </c>
      <c r="D138" s="39" t="s">
        <v>223</v>
      </c>
      <c r="E138" s="58" t="s">
        <v>103</v>
      </c>
      <c r="F138" s="51">
        <v>14</v>
      </c>
      <c r="G138" s="52">
        <v>1</v>
      </c>
      <c r="H138" s="52">
        <v>15</v>
      </c>
      <c r="I138" s="53">
        <v>48</v>
      </c>
      <c r="J138" s="53">
        <f>ListaDeInventario[[#This Row],[EXISTENCIA]]*ListaDeInventario[[#This Row],[COSTO]]</f>
        <v>48</v>
      </c>
    </row>
    <row r="139" spans="2:10" ht="30" customHeight="1" x14ac:dyDescent="0.35">
      <c r="B139" s="45"/>
      <c r="C139" s="74">
        <v>239201</v>
      </c>
      <c r="D139" s="44" t="s">
        <v>224</v>
      </c>
      <c r="E139" s="58" t="s">
        <v>328</v>
      </c>
      <c r="F139" s="51">
        <v>8</v>
      </c>
      <c r="G139" s="52">
        <v>8</v>
      </c>
      <c r="H139" s="52">
        <v>25</v>
      </c>
      <c r="I139" s="53">
        <v>19</v>
      </c>
      <c r="J139" s="53">
        <f>ListaDeInventario[[#This Row],[EXISTENCIA]]*ListaDeInventario[[#This Row],[COSTO]]</f>
        <v>152</v>
      </c>
    </row>
    <row r="140" spans="2:10" ht="30" customHeight="1" x14ac:dyDescent="0.35">
      <c r="B140" s="45"/>
      <c r="C140" s="74">
        <v>239201</v>
      </c>
      <c r="D140" s="44" t="s">
        <v>225</v>
      </c>
      <c r="E140" s="58" t="s">
        <v>329</v>
      </c>
      <c r="F140" s="51">
        <v>1</v>
      </c>
      <c r="G140" s="52">
        <v>2</v>
      </c>
      <c r="H140" s="52">
        <v>12</v>
      </c>
      <c r="I140" s="53">
        <v>250</v>
      </c>
      <c r="J140" s="53">
        <f>ListaDeInventario[[#This Row],[EXISTENCIA]]*ListaDeInventario[[#This Row],[COSTO]]</f>
        <v>500</v>
      </c>
    </row>
    <row r="141" spans="2:10" ht="30" customHeight="1" x14ac:dyDescent="0.35">
      <c r="B141" s="45"/>
      <c r="C141" s="74">
        <v>239201</v>
      </c>
      <c r="D141" s="44" t="s">
        <v>226</v>
      </c>
      <c r="E141" s="58" t="s">
        <v>330</v>
      </c>
      <c r="F141" s="51">
        <v>8</v>
      </c>
      <c r="G141" s="52">
        <v>1</v>
      </c>
      <c r="H141" s="52">
        <v>10</v>
      </c>
      <c r="I141" s="53">
        <v>198</v>
      </c>
      <c r="J141" s="53">
        <f>ListaDeInventario[[#This Row],[EXISTENCIA]]*ListaDeInventario[[#This Row],[COSTO]]</f>
        <v>198</v>
      </c>
    </row>
    <row r="142" spans="2:10" ht="30" customHeight="1" x14ac:dyDescent="0.35">
      <c r="B142" s="45"/>
      <c r="C142" s="74">
        <v>239201</v>
      </c>
      <c r="D142" s="44" t="s">
        <v>227</v>
      </c>
      <c r="E142" s="58" t="s">
        <v>356</v>
      </c>
      <c r="F142" s="51">
        <v>1</v>
      </c>
      <c r="G142" s="52">
        <v>15</v>
      </c>
      <c r="H142" s="52">
        <v>25</v>
      </c>
      <c r="I142" s="53">
        <v>129.55000000000001</v>
      </c>
      <c r="J142" s="53">
        <f>ListaDeInventario[[#This Row],[EXISTENCIA]]*ListaDeInventario[[#This Row],[COSTO]]</f>
        <v>1943.2500000000002</v>
      </c>
    </row>
    <row r="143" spans="2:10" ht="30" customHeight="1" x14ac:dyDescent="0.35">
      <c r="B143" s="45"/>
      <c r="C143" s="74">
        <v>239201</v>
      </c>
      <c r="D143" s="44" t="s">
        <v>228</v>
      </c>
      <c r="E143" s="58" t="s">
        <v>103</v>
      </c>
      <c r="F143" s="51">
        <v>13</v>
      </c>
      <c r="G143" s="52">
        <v>2</v>
      </c>
      <c r="H143" s="52">
        <v>25</v>
      </c>
      <c r="I143" s="53">
        <v>105</v>
      </c>
      <c r="J143" s="53">
        <f>ListaDeInventario[[#This Row],[EXISTENCIA]]*ListaDeInventario[[#This Row],[COSTO]]</f>
        <v>210</v>
      </c>
    </row>
    <row r="144" spans="2:10" ht="30" customHeight="1" x14ac:dyDescent="0.35">
      <c r="B144" s="45"/>
      <c r="C144" s="74">
        <v>239201</v>
      </c>
      <c r="D144" s="44" t="s">
        <v>229</v>
      </c>
      <c r="E144" s="58" t="s">
        <v>337</v>
      </c>
      <c r="F144" s="51">
        <v>0</v>
      </c>
      <c r="G144" s="52">
        <v>24</v>
      </c>
      <c r="H144" s="52">
        <v>40</v>
      </c>
      <c r="I144" s="53">
        <v>4.0999999999999996</v>
      </c>
      <c r="J144" s="53">
        <f>ListaDeInventario[[#This Row],[EXISTENCIA]]*ListaDeInventario[[#This Row],[COSTO]]</f>
        <v>98.399999999999991</v>
      </c>
    </row>
    <row r="145" spans="2:10" ht="30" customHeight="1" x14ac:dyDescent="0.35">
      <c r="B145" s="45"/>
      <c r="C145" s="74">
        <v>239201</v>
      </c>
      <c r="D145" s="41" t="s">
        <v>230</v>
      </c>
      <c r="E145" s="58" t="s">
        <v>333</v>
      </c>
      <c r="F145" s="51">
        <v>0</v>
      </c>
      <c r="G145" s="52">
        <v>14</v>
      </c>
      <c r="H145" s="52">
        <v>30</v>
      </c>
      <c r="I145" s="53">
        <v>15.69</v>
      </c>
      <c r="J145" s="53">
        <f>ListaDeInventario[[#This Row],[EXISTENCIA]]*ListaDeInventario[[#This Row],[COSTO]]</f>
        <v>219.66</v>
      </c>
    </row>
    <row r="146" spans="2:10" ht="30" customHeight="1" x14ac:dyDescent="0.35">
      <c r="B146" s="45"/>
      <c r="C146" s="74">
        <v>239201</v>
      </c>
      <c r="D146" s="41" t="s">
        <v>231</v>
      </c>
      <c r="E146" s="58" t="s">
        <v>331</v>
      </c>
      <c r="F146" s="51">
        <v>0</v>
      </c>
      <c r="G146" s="52">
        <v>37</v>
      </c>
      <c r="H146" s="52">
        <v>40</v>
      </c>
      <c r="I146" s="53">
        <v>38.76</v>
      </c>
      <c r="J146" s="53">
        <f>ListaDeInventario[[#This Row],[EXISTENCIA]]*ListaDeInventario[[#This Row],[COSTO]]</f>
        <v>1434.12</v>
      </c>
    </row>
    <row r="147" spans="2:10" ht="30" customHeight="1" x14ac:dyDescent="0.35">
      <c r="B147" s="45"/>
      <c r="C147" s="74">
        <v>239201</v>
      </c>
      <c r="D147" s="41" t="s">
        <v>232</v>
      </c>
      <c r="E147" s="58" t="s">
        <v>312</v>
      </c>
      <c r="F147" s="51">
        <v>2</v>
      </c>
      <c r="G147" s="52">
        <v>10</v>
      </c>
      <c r="H147" s="52">
        <v>24</v>
      </c>
      <c r="I147" s="53">
        <v>399.63</v>
      </c>
      <c r="J147" s="53">
        <f>ListaDeInventario[[#This Row],[EXISTENCIA]]*ListaDeInventario[[#This Row],[COSTO]]</f>
        <v>3996.3</v>
      </c>
    </row>
    <row r="148" spans="2:10" ht="30" customHeight="1" x14ac:dyDescent="0.35">
      <c r="B148" s="45"/>
      <c r="C148" s="74">
        <v>239201</v>
      </c>
      <c r="D148" s="37" t="s">
        <v>363</v>
      </c>
      <c r="E148" s="37" t="s">
        <v>364</v>
      </c>
      <c r="F148" s="80">
        <v>4</v>
      </c>
      <c r="G148" s="81">
        <v>46</v>
      </c>
      <c r="H148" s="81">
        <v>50</v>
      </c>
      <c r="I148" s="82">
        <v>3.07</v>
      </c>
      <c r="J148" s="82">
        <f>ListaDeInventario[[#This Row],[EXISTENCIA]]*ListaDeInventario[[#This Row],[COSTO]]</f>
        <v>141.22</v>
      </c>
    </row>
    <row r="149" spans="2:10" ht="30" customHeight="1" x14ac:dyDescent="0.35">
      <c r="B149" s="45"/>
      <c r="C149" s="74">
        <v>239202</v>
      </c>
      <c r="D149" s="41" t="s">
        <v>233</v>
      </c>
      <c r="E149" s="58" t="s">
        <v>331</v>
      </c>
      <c r="F149" s="51">
        <v>2</v>
      </c>
      <c r="G149" s="52">
        <v>35</v>
      </c>
      <c r="H149" s="52">
        <v>40</v>
      </c>
      <c r="I149" s="53">
        <v>23.15</v>
      </c>
      <c r="J149" s="53">
        <f>ListaDeInventario[[#This Row],[EXISTENCIA]]*ListaDeInventario[[#This Row],[COSTO]]</f>
        <v>810.25</v>
      </c>
    </row>
    <row r="150" spans="2:10" ht="30" customHeight="1" x14ac:dyDescent="0.35">
      <c r="B150" s="45"/>
      <c r="C150" s="74">
        <v>239201</v>
      </c>
      <c r="D150" s="41" t="s">
        <v>359</v>
      </c>
      <c r="E150" s="58" t="s">
        <v>358</v>
      </c>
      <c r="F150" s="80">
        <v>2</v>
      </c>
      <c r="G150" s="81">
        <v>48</v>
      </c>
      <c r="H150" s="81">
        <v>50</v>
      </c>
      <c r="I150" s="82">
        <v>8.5</v>
      </c>
      <c r="J150" s="82">
        <f>ListaDeInventario[[#This Row],[EXISTENCIA]]*ListaDeInventario[[#This Row],[COSTO]]</f>
        <v>408</v>
      </c>
    </row>
    <row r="151" spans="2:10" ht="30" customHeight="1" x14ac:dyDescent="0.35">
      <c r="B151" s="45"/>
      <c r="C151" s="74">
        <v>239201</v>
      </c>
      <c r="D151" s="41" t="s">
        <v>357</v>
      </c>
      <c r="E151" s="58" t="s">
        <v>358</v>
      </c>
      <c r="F151" s="51">
        <v>2</v>
      </c>
      <c r="G151" s="52">
        <v>48</v>
      </c>
      <c r="H151" s="52">
        <v>50</v>
      </c>
      <c r="I151" s="53">
        <v>23.15</v>
      </c>
      <c r="J151" s="53">
        <f>ListaDeInventario[[#This Row],[EXISTENCIA]]*ListaDeInventario[[#This Row],[COSTO]]</f>
        <v>1111.1999999999998</v>
      </c>
    </row>
    <row r="152" spans="2:10" ht="30" customHeight="1" x14ac:dyDescent="0.35">
      <c r="B152" s="45"/>
      <c r="C152" s="74">
        <v>239201</v>
      </c>
      <c r="D152" s="37" t="s">
        <v>234</v>
      </c>
      <c r="E152" s="58" t="s">
        <v>191</v>
      </c>
      <c r="F152" s="51">
        <v>19</v>
      </c>
      <c r="G152" s="52">
        <v>6</v>
      </c>
      <c r="H152" s="52" t="s">
        <v>289</v>
      </c>
      <c r="I152" s="53">
        <v>27.06</v>
      </c>
      <c r="J152" s="53">
        <f>ListaDeInventario[[#This Row],[EXISTENCIA]]*ListaDeInventario[[#This Row],[COSTO]]</f>
        <v>162.35999999999999</v>
      </c>
    </row>
    <row r="153" spans="2:10" ht="30" customHeight="1" x14ac:dyDescent="0.35">
      <c r="B153" s="45"/>
      <c r="C153" s="74">
        <v>239201</v>
      </c>
      <c r="D153" s="37" t="s">
        <v>235</v>
      </c>
      <c r="E153" s="58" t="s">
        <v>191</v>
      </c>
      <c r="F153" s="51">
        <v>20</v>
      </c>
      <c r="G153" s="52">
        <v>5</v>
      </c>
      <c r="H153" s="52" t="s">
        <v>289</v>
      </c>
      <c r="I153" s="53">
        <v>27.06</v>
      </c>
      <c r="J153" s="53">
        <f>ListaDeInventario[[#This Row],[EXISTENCIA]]*ListaDeInventario[[#This Row],[COSTO]]</f>
        <v>135.29999999999998</v>
      </c>
    </row>
    <row r="154" spans="2:10" ht="30" customHeight="1" x14ac:dyDescent="0.35">
      <c r="B154" s="45"/>
      <c r="C154" s="74">
        <v>239202</v>
      </c>
      <c r="D154" s="37" t="s">
        <v>236</v>
      </c>
      <c r="E154" s="58" t="s">
        <v>332</v>
      </c>
      <c r="F154" s="51">
        <v>18</v>
      </c>
      <c r="G154" s="52">
        <v>12</v>
      </c>
      <c r="H154" s="52">
        <v>30</v>
      </c>
      <c r="I154" s="53">
        <v>35</v>
      </c>
      <c r="J154" s="53">
        <f>ListaDeInventario[[#This Row],[EXISTENCIA]]*ListaDeInventario[[#This Row],[COSTO]]</f>
        <v>420</v>
      </c>
    </row>
    <row r="155" spans="2:10" ht="30" customHeight="1" x14ac:dyDescent="0.35">
      <c r="B155" s="45"/>
      <c r="C155" s="74">
        <v>239201</v>
      </c>
      <c r="D155" s="37" t="s">
        <v>237</v>
      </c>
      <c r="E155" s="58" t="s">
        <v>367</v>
      </c>
      <c r="F155" s="51">
        <v>12</v>
      </c>
      <c r="G155" s="52">
        <v>12</v>
      </c>
      <c r="H155" s="52">
        <v>25</v>
      </c>
      <c r="I155" s="53">
        <v>90</v>
      </c>
      <c r="J155" s="53">
        <f>ListaDeInventario[[#This Row],[EXISTENCIA]]*ListaDeInventario[[#This Row],[COSTO]]</f>
        <v>1080</v>
      </c>
    </row>
    <row r="156" spans="2:10" ht="30" customHeight="1" x14ac:dyDescent="0.35">
      <c r="B156" s="45"/>
      <c r="C156" s="74">
        <v>239201</v>
      </c>
      <c r="D156" s="37" t="s">
        <v>238</v>
      </c>
      <c r="E156" s="58" t="s">
        <v>367</v>
      </c>
      <c r="F156" s="51">
        <v>25</v>
      </c>
      <c r="G156" s="52">
        <v>0</v>
      </c>
      <c r="H156" s="52">
        <v>25</v>
      </c>
      <c r="I156" s="53">
        <v>75</v>
      </c>
      <c r="J156" s="53">
        <f>ListaDeInventario[[#This Row],[EXISTENCIA]]*ListaDeInventario[[#This Row],[COSTO]]</f>
        <v>0</v>
      </c>
    </row>
    <row r="157" spans="2:10" ht="30" customHeight="1" x14ac:dyDescent="0.35">
      <c r="B157" s="45"/>
      <c r="C157" s="74">
        <v>239201</v>
      </c>
      <c r="D157" s="37" t="s">
        <v>239</v>
      </c>
      <c r="E157" s="37" t="s">
        <v>367</v>
      </c>
      <c r="F157" s="51">
        <v>2</v>
      </c>
      <c r="G157" s="52">
        <v>18</v>
      </c>
      <c r="H157" s="52">
        <v>25</v>
      </c>
      <c r="I157" s="53">
        <v>41</v>
      </c>
      <c r="J157" s="53">
        <f>ListaDeInventario[[#This Row],[EXISTENCIA]]*ListaDeInventario[[#This Row],[COSTO]]</f>
        <v>738</v>
      </c>
    </row>
    <row r="158" spans="2:10" ht="30" customHeight="1" x14ac:dyDescent="0.35">
      <c r="B158" s="45"/>
      <c r="C158" s="74">
        <v>239201</v>
      </c>
      <c r="D158" s="37" t="s">
        <v>240</v>
      </c>
      <c r="E158" s="37" t="s">
        <v>367</v>
      </c>
      <c r="F158" s="51">
        <v>0</v>
      </c>
      <c r="G158" s="52">
        <v>20</v>
      </c>
      <c r="H158" s="52">
        <v>25</v>
      </c>
      <c r="I158" s="53">
        <v>22</v>
      </c>
      <c r="J158" s="53">
        <f>ListaDeInventario[[#This Row],[EXISTENCIA]]*ListaDeInventario[[#This Row],[COSTO]]</f>
        <v>440</v>
      </c>
    </row>
    <row r="159" spans="2:10" ht="30" customHeight="1" x14ac:dyDescent="0.35">
      <c r="B159" s="45"/>
      <c r="C159" s="74">
        <v>239201</v>
      </c>
      <c r="D159" s="37" t="s">
        <v>241</v>
      </c>
      <c r="E159" s="37" t="s">
        <v>368</v>
      </c>
      <c r="F159" s="51">
        <v>2</v>
      </c>
      <c r="G159" s="52">
        <v>18</v>
      </c>
      <c r="H159" s="52">
        <v>25</v>
      </c>
      <c r="I159" s="53">
        <v>19</v>
      </c>
      <c r="J159" s="53">
        <f>ListaDeInventario[[#This Row],[EXISTENCIA]]*ListaDeInventario[[#This Row],[COSTO]]</f>
        <v>342</v>
      </c>
    </row>
    <row r="160" spans="2:10" ht="30" customHeight="1" x14ac:dyDescent="0.35">
      <c r="B160" s="45"/>
      <c r="C160" s="74">
        <v>239202</v>
      </c>
      <c r="D160" s="37" t="s">
        <v>242</v>
      </c>
      <c r="E160" s="37" t="s">
        <v>333</v>
      </c>
      <c r="F160" s="51">
        <v>8</v>
      </c>
      <c r="G160" s="52">
        <v>6</v>
      </c>
      <c r="H160" s="52">
        <v>14</v>
      </c>
      <c r="I160" s="53">
        <v>175</v>
      </c>
      <c r="J160" s="53">
        <f>ListaDeInventario[[#This Row],[EXISTENCIA]]*ListaDeInventario[[#This Row],[COSTO]]</f>
        <v>1050</v>
      </c>
    </row>
    <row r="161" spans="2:10" ht="30" customHeight="1" x14ac:dyDescent="0.35">
      <c r="B161" s="45"/>
      <c r="C161" s="74">
        <v>239202</v>
      </c>
      <c r="D161" s="37" t="s">
        <v>243</v>
      </c>
      <c r="E161" s="37" t="s">
        <v>328</v>
      </c>
      <c r="F161" s="51">
        <v>17</v>
      </c>
      <c r="G161" s="52">
        <v>2</v>
      </c>
      <c r="H161" s="52">
        <v>60</v>
      </c>
      <c r="I161" s="53">
        <v>72</v>
      </c>
      <c r="J161" s="53">
        <f>ListaDeInventario[[#This Row],[EXISTENCIA]]*ListaDeInventario[[#This Row],[COSTO]]</f>
        <v>144</v>
      </c>
    </row>
    <row r="162" spans="2:10" ht="30" customHeight="1" x14ac:dyDescent="0.35">
      <c r="B162" s="45"/>
      <c r="C162" s="74">
        <v>239202</v>
      </c>
      <c r="D162" s="37" t="s">
        <v>244</v>
      </c>
      <c r="E162" s="37" t="s">
        <v>312</v>
      </c>
      <c r="F162" s="51">
        <v>10</v>
      </c>
      <c r="G162" s="52">
        <v>2</v>
      </c>
      <c r="H162" s="52">
        <v>50</v>
      </c>
      <c r="I162" s="53">
        <v>72</v>
      </c>
      <c r="J162" s="53">
        <f>ListaDeInventario[[#This Row],[EXISTENCIA]]*ListaDeInventario[[#This Row],[COSTO]]</f>
        <v>144</v>
      </c>
    </row>
    <row r="163" spans="2:10" ht="30" customHeight="1" x14ac:dyDescent="0.35">
      <c r="B163" s="45"/>
      <c r="C163" s="74">
        <v>239201</v>
      </c>
      <c r="D163" s="37" t="s">
        <v>373</v>
      </c>
      <c r="E163" s="58" t="s">
        <v>334</v>
      </c>
      <c r="F163" s="51">
        <v>6</v>
      </c>
      <c r="G163" s="52">
        <v>0</v>
      </c>
      <c r="H163" s="52">
        <v>12</v>
      </c>
      <c r="I163" s="53">
        <v>30</v>
      </c>
      <c r="J163" s="53">
        <f>ListaDeInventario[[#This Row],[EXISTENCIA]]*ListaDeInventario[[#This Row],[COSTO]]</f>
        <v>0</v>
      </c>
    </row>
    <row r="164" spans="2:10" ht="30" customHeight="1" x14ac:dyDescent="0.35">
      <c r="B164" s="45"/>
      <c r="C164" s="74">
        <v>239201</v>
      </c>
      <c r="D164" s="37" t="s">
        <v>372</v>
      </c>
      <c r="E164" s="58" t="s">
        <v>335</v>
      </c>
      <c r="F164" s="51">
        <v>2</v>
      </c>
      <c r="G164" s="52">
        <v>6</v>
      </c>
      <c r="H164" s="52">
        <v>12</v>
      </c>
      <c r="I164" s="53">
        <v>30</v>
      </c>
      <c r="J164" s="53">
        <f>ListaDeInventario[[#This Row],[EXISTENCIA]]*ListaDeInventario[[#This Row],[COSTO]]</f>
        <v>180</v>
      </c>
    </row>
    <row r="165" spans="2:10" ht="30" customHeight="1" x14ac:dyDescent="0.35">
      <c r="B165" s="45"/>
      <c r="C165" s="74">
        <v>239201</v>
      </c>
      <c r="D165" s="37" t="s">
        <v>371</v>
      </c>
      <c r="E165" s="58" t="s">
        <v>334</v>
      </c>
      <c r="F165" s="51">
        <v>0</v>
      </c>
      <c r="G165" s="52">
        <v>6</v>
      </c>
      <c r="H165" s="52">
        <v>12</v>
      </c>
      <c r="I165" s="53">
        <v>30</v>
      </c>
      <c r="J165" s="53">
        <f>ListaDeInventario[[#This Row],[EXISTENCIA]]*ListaDeInventario[[#This Row],[COSTO]]</f>
        <v>180</v>
      </c>
    </row>
    <row r="166" spans="2:10" ht="30" customHeight="1" x14ac:dyDescent="0.35">
      <c r="B166" s="45"/>
      <c r="C166" s="74">
        <v>239201</v>
      </c>
      <c r="D166" s="37" t="s">
        <v>370</v>
      </c>
      <c r="E166" s="58" t="s">
        <v>334</v>
      </c>
      <c r="F166" s="51">
        <v>3</v>
      </c>
      <c r="G166" s="52">
        <v>2</v>
      </c>
      <c r="H166" s="52">
        <v>12</v>
      </c>
      <c r="I166" s="53">
        <v>30</v>
      </c>
      <c r="J166" s="53">
        <f>ListaDeInventario[[#This Row],[EXISTENCIA]]*ListaDeInventario[[#This Row],[COSTO]]</f>
        <v>60</v>
      </c>
    </row>
    <row r="167" spans="2:10" ht="30" customHeight="1" x14ac:dyDescent="0.35">
      <c r="B167" s="45"/>
      <c r="C167" s="74">
        <v>239201</v>
      </c>
      <c r="D167" s="37" t="s">
        <v>245</v>
      </c>
      <c r="E167" s="58" t="s">
        <v>315</v>
      </c>
      <c r="F167" s="51">
        <v>5</v>
      </c>
      <c r="G167" s="52">
        <v>25</v>
      </c>
      <c r="H167" s="52" t="s">
        <v>289</v>
      </c>
      <c r="I167" s="53">
        <v>15</v>
      </c>
      <c r="J167" s="53">
        <f>ListaDeInventario[[#This Row],[EXISTENCIA]]*ListaDeInventario[[#This Row],[COSTO]]</f>
        <v>375</v>
      </c>
    </row>
    <row r="168" spans="2:10" ht="30" customHeight="1" x14ac:dyDescent="0.35">
      <c r="B168" s="45"/>
      <c r="C168" s="74">
        <v>239201</v>
      </c>
      <c r="D168" s="37" t="s">
        <v>246</v>
      </c>
      <c r="E168" s="58" t="s">
        <v>336</v>
      </c>
      <c r="F168" s="51">
        <v>30</v>
      </c>
      <c r="G168" s="52">
        <v>2</v>
      </c>
      <c r="H168" s="52">
        <v>30</v>
      </c>
      <c r="I168" s="53">
        <v>25</v>
      </c>
      <c r="J168" s="53">
        <f>ListaDeInventario[[#This Row],[EXISTENCIA]]*ListaDeInventario[[#This Row],[COSTO]]</f>
        <v>50</v>
      </c>
    </row>
    <row r="169" spans="2:10" ht="30" customHeight="1" x14ac:dyDescent="0.35">
      <c r="B169" s="45"/>
      <c r="C169" s="74">
        <v>239202</v>
      </c>
      <c r="D169" s="37" t="s">
        <v>247</v>
      </c>
      <c r="E169" s="58" t="s">
        <v>325</v>
      </c>
      <c r="F169" s="51">
        <v>3</v>
      </c>
      <c r="G169" s="52">
        <v>57</v>
      </c>
      <c r="H169" s="52">
        <v>60</v>
      </c>
      <c r="I169" s="53">
        <v>16.13</v>
      </c>
      <c r="J169" s="53">
        <f>ListaDeInventario[[#This Row],[EXISTENCIA]]*ListaDeInventario[[#This Row],[COSTO]]</f>
        <v>919.41</v>
      </c>
    </row>
    <row r="170" spans="2:10" ht="30" customHeight="1" x14ac:dyDescent="0.35">
      <c r="B170" s="45"/>
      <c r="C170" s="74">
        <v>235501</v>
      </c>
      <c r="D170" s="37" t="s">
        <v>248</v>
      </c>
      <c r="E170" s="58" t="s">
        <v>338</v>
      </c>
      <c r="F170" s="51">
        <v>42</v>
      </c>
      <c r="G170" s="52">
        <v>0</v>
      </c>
      <c r="H170" s="52">
        <v>60</v>
      </c>
      <c r="I170" s="53">
        <v>44</v>
      </c>
      <c r="J170" s="53">
        <f>ListaDeInventario[[#This Row],[EXISTENCIA]]*ListaDeInventario[[#This Row],[COSTO]]</f>
        <v>0</v>
      </c>
    </row>
    <row r="171" spans="2:10" ht="30" customHeight="1" x14ac:dyDescent="0.35">
      <c r="B171" s="45"/>
      <c r="C171" s="74">
        <v>235501</v>
      </c>
      <c r="D171" s="37" t="s">
        <v>249</v>
      </c>
      <c r="E171" s="58" t="s">
        <v>315</v>
      </c>
      <c r="F171" s="51">
        <v>8</v>
      </c>
      <c r="G171" s="52">
        <v>12</v>
      </c>
      <c r="H171" s="52">
        <v>30</v>
      </c>
      <c r="I171" s="53">
        <v>45</v>
      </c>
      <c r="J171" s="53">
        <f>ListaDeInventario[[#This Row],[EXISTENCIA]]*ListaDeInventario[[#This Row],[COSTO]]</f>
        <v>540</v>
      </c>
    </row>
    <row r="172" spans="2:10" ht="30" customHeight="1" x14ac:dyDescent="0.35">
      <c r="B172" s="45"/>
      <c r="C172" s="74">
        <v>235501</v>
      </c>
      <c r="D172" s="37" t="s">
        <v>250</v>
      </c>
      <c r="E172" s="58" t="s">
        <v>316</v>
      </c>
      <c r="F172" s="51">
        <v>5</v>
      </c>
      <c r="G172" s="52">
        <v>0</v>
      </c>
      <c r="H172" s="52">
        <v>30</v>
      </c>
      <c r="I172" s="53">
        <v>22</v>
      </c>
      <c r="J172" s="53">
        <f>ListaDeInventario[[#This Row],[EXISTENCIA]]*ListaDeInventario[[#This Row],[COSTO]]</f>
        <v>0</v>
      </c>
    </row>
    <row r="173" spans="2:10" ht="30" customHeight="1" x14ac:dyDescent="0.35">
      <c r="B173" s="45"/>
      <c r="C173" s="76" t="s">
        <v>298</v>
      </c>
      <c r="D173" s="32" t="s">
        <v>251</v>
      </c>
      <c r="E173" s="58" t="s">
        <v>389</v>
      </c>
      <c r="F173" s="51">
        <v>30</v>
      </c>
      <c r="G173" s="52">
        <v>31</v>
      </c>
      <c r="H173" s="52">
        <v>30</v>
      </c>
      <c r="I173" s="53">
        <v>1084.8499999999999</v>
      </c>
      <c r="J173" s="53">
        <f>ListaDeInventario[[#This Row],[EXISTENCIA]]*ListaDeInventario[[#This Row],[COSTO]]</f>
        <v>33630.35</v>
      </c>
    </row>
    <row r="174" spans="2:10" ht="30" customHeight="1" x14ac:dyDescent="0.35">
      <c r="B174" s="45"/>
      <c r="C174" s="76" t="s">
        <v>298</v>
      </c>
      <c r="D174" s="32" t="s">
        <v>252</v>
      </c>
      <c r="E174" s="75" t="s">
        <v>390</v>
      </c>
      <c r="F174" s="72">
        <v>30</v>
      </c>
      <c r="G174" s="72">
        <v>32</v>
      </c>
      <c r="H174" s="72">
        <v>30</v>
      </c>
      <c r="I174" s="84">
        <v>1262.32</v>
      </c>
      <c r="J174" s="85"/>
    </row>
    <row r="175" spans="2:10" ht="30" customHeight="1" x14ac:dyDescent="0.35">
      <c r="B175" s="45"/>
      <c r="C175" s="76" t="s">
        <v>298</v>
      </c>
      <c r="D175" s="32" t="s">
        <v>253</v>
      </c>
      <c r="E175" s="75" t="s">
        <v>103</v>
      </c>
      <c r="F175" s="72">
        <v>2</v>
      </c>
      <c r="G175" s="72">
        <v>13</v>
      </c>
      <c r="H175" s="72">
        <v>30</v>
      </c>
      <c r="I175" s="85">
        <v>510.55</v>
      </c>
      <c r="J175" s="85"/>
    </row>
    <row r="176" spans="2:10" ht="30" customHeight="1" x14ac:dyDescent="0.35">
      <c r="B176" s="45"/>
      <c r="C176" s="76" t="s">
        <v>298</v>
      </c>
      <c r="D176" s="32" t="s">
        <v>391</v>
      </c>
      <c r="E176" s="75" t="s">
        <v>392</v>
      </c>
      <c r="F176" s="72">
        <v>20</v>
      </c>
      <c r="G176" s="72">
        <v>15</v>
      </c>
      <c r="H176" s="72">
        <v>30</v>
      </c>
      <c r="I176" s="85">
        <v>510.55</v>
      </c>
      <c r="J176" s="85"/>
    </row>
    <row r="177" spans="2:10" ht="30" customHeight="1" x14ac:dyDescent="0.35">
      <c r="B177" s="45"/>
      <c r="C177" s="76" t="s">
        <v>298</v>
      </c>
      <c r="D177" s="32" t="s">
        <v>254</v>
      </c>
      <c r="E177" s="58" t="s">
        <v>393</v>
      </c>
      <c r="F177" s="51">
        <v>30</v>
      </c>
      <c r="G177" s="52">
        <v>28</v>
      </c>
      <c r="H177" s="52">
        <v>30</v>
      </c>
      <c r="I177" s="53">
        <v>1039.92</v>
      </c>
      <c r="J177" s="53">
        <f>ListaDeInventario[[#This Row],[EXISTENCIA]]*ListaDeInventario[[#This Row],[COSTO]]</f>
        <v>29117.760000000002</v>
      </c>
    </row>
    <row r="178" spans="2:10" ht="30" customHeight="1" x14ac:dyDescent="0.35">
      <c r="B178" s="45"/>
      <c r="C178" s="76" t="s">
        <v>298</v>
      </c>
      <c r="D178" s="32" t="s">
        <v>255</v>
      </c>
      <c r="E178" s="58" t="s">
        <v>394</v>
      </c>
      <c r="F178" s="51">
        <v>30</v>
      </c>
      <c r="G178" s="52">
        <v>29</v>
      </c>
      <c r="H178" s="52">
        <v>30</v>
      </c>
      <c r="I178" s="53">
        <v>1515.68</v>
      </c>
      <c r="J178" s="53">
        <f>ListaDeInventario[[#This Row],[EXISTENCIA]]*ListaDeInventario[[#This Row],[COSTO]]</f>
        <v>43954.720000000001</v>
      </c>
    </row>
    <row r="179" spans="2:10" ht="30" customHeight="1" x14ac:dyDescent="0.35">
      <c r="B179" s="45"/>
      <c r="C179" s="76" t="s">
        <v>298</v>
      </c>
      <c r="D179" s="32" t="s">
        <v>256</v>
      </c>
      <c r="E179" s="58" t="s">
        <v>333</v>
      </c>
      <c r="F179" s="51">
        <v>6</v>
      </c>
      <c r="G179" s="52">
        <v>8</v>
      </c>
      <c r="H179" s="52">
        <v>6</v>
      </c>
      <c r="I179" s="53">
        <v>3781.02</v>
      </c>
      <c r="J179" s="53">
        <f>ListaDeInventario[[#This Row],[EXISTENCIA]]*ListaDeInventario[[#This Row],[COSTO]]</f>
        <v>30248.16</v>
      </c>
    </row>
    <row r="180" spans="2:10" ht="30" customHeight="1" x14ac:dyDescent="0.35">
      <c r="B180" s="45"/>
      <c r="C180" s="76" t="s">
        <v>298</v>
      </c>
      <c r="D180" s="32" t="s">
        <v>257</v>
      </c>
      <c r="E180" s="58" t="s">
        <v>60</v>
      </c>
      <c r="F180" s="51">
        <v>10</v>
      </c>
      <c r="G180" s="52">
        <v>10</v>
      </c>
      <c r="H180" s="52">
        <v>10</v>
      </c>
      <c r="I180" s="53">
        <v>3150.85</v>
      </c>
      <c r="J180" s="53">
        <f>ListaDeInventario[[#This Row],[EXISTENCIA]]*ListaDeInventario[[#This Row],[COSTO]]</f>
        <v>31508.5</v>
      </c>
    </row>
    <row r="181" spans="2:10" ht="30" customHeight="1" x14ac:dyDescent="0.35">
      <c r="B181" s="45"/>
      <c r="C181" s="76" t="s">
        <v>298</v>
      </c>
      <c r="D181" s="32" t="s">
        <v>258</v>
      </c>
      <c r="E181" s="58" t="s">
        <v>330</v>
      </c>
      <c r="F181" s="51">
        <v>5</v>
      </c>
      <c r="G181" s="52">
        <v>4</v>
      </c>
      <c r="H181" s="52">
        <v>10</v>
      </c>
      <c r="I181" s="53">
        <v>3308.39</v>
      </c>
      <c r="J181" s="53">
        <f>ListaDeInventario[[#This Row],[EXISTENCIA]]*ListaDeInventario[[#This Row],[COSTO]]</f>
        <v>13233.56</v>
      </c>
    </row>
    <row r="182" spans="2:10" ht="30" customHeight="1" x14ac:dyDescent="0.35">
      <c r="B182" s="45"/>
      <c r="C182" s="76" t="s">
        <v>298</v>
      </c>
      <c r="D182" s="32" t="s">
        <v>259</v>
      </c>
      <c r="E182" s="58" t="s">
        <v>103</v>
      </c>
      <c r="F182" s="51">
        <v>3</v>
      </c>
      <c r="G182" s="52">
        <v>12</v>
      </c>
      <c r="H182" s="52">
        <v>9</v>
      </c>
      <c r="I182" s="53">
        <v>3222.46</v>
      </c>
      <c r="J182" s="53">
        <f>ListaDeInventario[[#This Row],[EXISTENCIA]]*ListaDeInventario[[#This Row],[COSTO]]</f>
        <v>38669.520000000004</v>
      </c>
    </row>
    <row r="183" spans="2:10" ht="30" customHeight="1" x14ac:dyDescent="0.35">
      <c r="B183" s="45"/>
      <c r="C183" s="76" t="s">
        <v>298</v>
      </c>
      <c r="D183" s="32" t="s">
        <v>260</v>
      </c>
      <c r="E183" s="58" t="s">
        <v>313</v>
      </c>
      <c r="F183" s="51">
        <v>6</v>
      </c>
      <c r="G183" s="52">
        <v>10</v>
      </c>
      <c r="H183" s="52">
        <v>16</v>
      </c>
      <c r="I183" s="53">
        <v>3222.46</v>
      </c>
      <c r="J183" s="53">
        <f>ListaDeInventario[[#This Row],[EXISTENCIA]]*ListaDeInventario[[#This Row],[COSTO]]</f>
        <v>32224.6</v>
      </c>
    </row>
    <row r="184" spans="2:10" ht="30" customHeight="1" x14ac:dyDescent="0.35">
      <c r="B184" s="45"/>
      <c r="C184" s="76" t="s">
        <v>298</v>
      </c>
      <c r="D184" s="32" t="s">
        <v>261</v>
      </c>
      <c r="E184" s="58" t="s">
        <v>191</v>
      </c>
      <c r="F184" s="51">
        <v>3</v>
      </c>
      <c r="G184" s="52">
        <v>22</v>
      </c>
      <c r="H184" s="52">
        <v>25</v>
      </c>
      <c r="I184" s="53">
        <v>814.18</v>
      </c>
      <c r="J184" s="53">
        <f>ListaDeInventario[[#This Row],[EXISTENCIA]]*ListaDeInventario[[#This Row],[COSTO]]</f>
        <v>17911.96</v>
      </c>
    </row>
    <row r="185" spans="2:10" ht="30" customHeight="1" x14ac:dyDescent="0.35">
      <c r="B185" s="45"/>
      <c r="C185" s="76" t="s">
        <v>298</v>
      </c>
      <c r="D185" s="32" t="s">
        <v>262</v>
      </c>
      <c r="E185" s="58" t="s">
        <v>315</v>
      </c>
      <c r="F185" s="51">
        <v>5</v>
      </c>
      <c r="G185" s="52">
        <v>25</v>
      </c>
      <c r="H185" s="52">
        <v>25</v>
      </c>
      <c r="I185" s="53">
        <v>1069.1400000000001</v>
      </c>
      <c r="J185" s="53">
        <f>ListaDeInventario[[#This Row],[EXISTENCIA]]*ListaDeInventario[[#This Row],[COSTO]]</f>
        <v>26728.500000000004</v>
      </c>
    </row>
    <row r="186" spans="2:10" ht="30" customHeight="1" x14ac:dyDescent="0.35">
      <c r="B186" s="45"/>
      <c r="C186" s="76" t="s">
        <v>298</v>
      </c>
      <c r="D186" s="32" t="s">
        <v>263</v>
      </c>
      <c r="E186" s="58" t="s">
        <v>52</v>
      </c>
      <c r="F186" s="51">
        <v>0</v>
      </c>
      <c r="G186" s="52">
        <v>4</v>
      </c>
      <c r="H186" s="52">
        <v>2</v>
      </c>
      <c r="I186" s="53">
        <v>774.19</v>
      </c>
      <c r="J186" s="53">
        <f>ListaDeInventario[[#This Row],[EXISTENCIA]]*ListaDeInventario[[#This Row],[COSTO]]</f>
        <v>3096.76</v>
      </c>
    </row>
    <row r="187" spans="2:10" ht="30" customHeight="1" x14ac:dyDescent="0.35">
      <c r="B187" s="45"/>
      <c r="C187" s="76" t="s">
        <v>298</v>
      </c>
      <c r="D187" s="32" t="s">
        <v>264</v>
      </c>
      <c r="E187" s="58" t="s">
        <v>52</v>
      </c>
      <c r="F187" s="51">
        <v>0</v>
      </c>
      <c r="G187" s="52">
        <v>4</v>
      </c>
      <c r="H187" s="52">
        <v>2</v>
      </c>
      <c r="I187" s="53">
        <v>999</v>
      </c>
      <c r="J187" s="53">
        <f>ListaDeInventario[[#This Row],[EXISTENCIA]]*ListaDeInventario[[#This Row],[COSTO]]</f>
        <v>3996</v>
      </c>
    </row>
    <row r="188" spans="2:10" ht="30" customHeight="1" x14ac:dyDescent="0.35">
      <c r="B188" s="45"/>
      <c r="C188" s="76" t="s">
        <v>298</v>
      </c>
      <c r="D188" s="32" t="s">
        <v>265</v>
      </c>
      <c r="E188" s="58" t="s">
        <v>60</v>
      </c>
      <c r="F188" s="51">
        <v>7</v>
      </c>
      <c r="G188" s="52">
        <v>3</v>
      </c>
      <c r="H188" s="52">
        <v>10</v>
      </c>
      <c r="I188" s="53">
        <v>736.56</v>
      </c>
      <c r="J188" s="53">
        <f>ListaDeInventario[[#This Row],[EXISTENCIA]]*ListaDeInventario[[#This Row],[COSTO]]</f>
        <v>2209.6799999999998</v>
      </c>
    </row>
    <row r="189" spans="2:10" ht="30" customHeight="1" x14ac:dyDescent="0.35">
      <c r="B189" s="45"/>
      <c r="C189" s="76" t="s">
        <v>298</v>
      </c>
      <c r="D189" s="32" t="s">
        <v>266</v>
      </c>
      <c r="E189" s="58" t="s">
        <v>60</v>
      </c>
      <c r="F189" s="51">
        <v>8</v>
      </c>
      <c r="G189" s="52">
        <v>2</v>
      </c>
      <c r="H189" s="52">
        <v>10</v>
      </c>
      <c r="I189" s="53">
        <v>736.56</v>
      </c>
      <c r="J189" s="53">
        <f>ListaDeInventario[[#This Row],[EXISTENCIA]]*ListaDeInventario[[#This Row],[COSTO]]</f>
        <v>1473.12</v>
      </c>
    </row>
    <row r="190" spans="2:10" ht="30" customHeight="1" x14ac:dyDescent="0.35">
      <c r="B190" s="45"/>
      <c r="C190" s="76" t="s">
        <v>298</v>
      </c>
      <c r="D190" s="32" t="s">
        <v>267</v>
      </c>
      <c r="E190" s="58" t="s">
        <v>327</v>
      </c>
      <c r="F190" s="51">
        <v>9</v>
      </c>
      <c r="G190" s="52">
        <v>11</v>
      </c>
      <c r="H190" s="52">
        <v>20</v>
      </c>
      <c r="I190" s="53">
        <v>1693.38</v>
      </c>
      <c r="J190" s="53">
        <f>ListaDeInventario[[#This Row],[EXISTENCIA]]*ListaDeInventario[[#This Row],[COSTO]]</f>
        <v>18627.18</v>
      </c>
    </row>
    <row r="191" spans="2:10" ht="30" customHeight="1" x14ac:dyDescent="0.35">
      <c r="B191" s="45"/>
      <c r="C191" s="76" t="s">
        <v>298</v>
      </c>
      <c r="D191" s="32" t="s">
        <v>268</v>
      </c>
      <c r="E191" s="58" t="s">
        <v>327</v>
      </c>
      <c r="F191" s="51">
        <v>8</v>
      </c>
      <c r="G191" s="52">
        <v>12</v>
      </c>
      <c r="H191" s="52">
        <v>20</v>
      </c>
      <c r="I191" s="53">
        <v>1693.38</v>
      </c>
      <c r="J191" s="53">
        <f>ListaDeInventario[[#This Row],[EXISTENCIA]]*ListaDeInventario[[#This Row],[COSTO]]</f>
        <v>20320.560000000001</v>
      </c>
    </row>
    <row r="192" spans="2:10" ht="30" customHeight="1" x14ac:dyDescent="0.35">
      <c r="B192" s="45"/>
      <c r="C192" s="76" t="s">
        <v>298</v>
      </c>
      <c r="D192" s="32" t="s">
        <v>269</v>
      </c>
      <c r="E192" s="58" t="s">
        <v>103</v>
      </c>
      <c r="F192" s="51">
        <v>4</v>
      </c>
      <c r="G192" s="52">
        <v>11</v>
      </c>
      <c r="H192" s="52">
        <v>15</v>
      </c>
      <c r="I192" s="53">
        <v>488.8</v>
      </c>
      <c r="J192" s="53">
        <f>ListaDeInventario[[#This Row],[EXISTENCIA]]*ListaDeInventario[[#This Row],[COSTO]]</f>
        <v>5376.8</v>
      </c>
    </row>
    <row r="193" spans="2:10" ht="30" customHeight="1" x14ac:dyDescent="0.35">
      <c r="B193" s="45"/>
      <c r="C193" s="76" t="s">
        <v>298</v>
      </c>
      <c r="D193" s="32" t="s">
        <v>270</v>
      </c>
      <c r="E193" s="58" t="s">
        <v>103</v>
      </c>
      <c r="F193" s="51">
        <v>4</v>
      </c>
      <c r="G193" s="52">
        <v>11</v>
      </c>
      <c r="H193" s="52">
        <v>15</v>
      </c>
      <c r="I193" s="53">
        <v>488.8</v>
      </c>
      <c r="J193" s="53">
        <f>ListaDeInventario[[#This Row],[EXISTENCIA]]*ListaDeInventario[[#This Row],[COSTO]]</f>
        <v>5376.8</v>
      </c>
    </row>
    <row r="194" spans="2:10" ht="30" customHeight="1" x14ac:dyDescent="0.35">
      <c r="B194" s="45"/>
      <c r="C194" s="76" t="s">
        <v>298</v>
      </c>
      <c r="D194" s="32" t="s">
        <v>271</v>
      </c>
      <c r="E194" s="58" t="s">
        <v>101</v>
      </c>
      <c r="F194" s="51">
        <v>8</v>
      </c>
      <c r="G194" s="52">
        <v>10</v>
      </c>
      <c r="H194" s="52">
        <v>15</v>
      </c>
      <c r="I194" s="53">
        <v>488.8</v>
      </c>
      <c r="J194" s="53">
        <f>ListaDeInventario[[#This Row],[EXISTENCIA]]*ListaDeInventario[[#This Row],[COSTO]]</f>
        <v>4888</v>
      </c>
    </row>
    <row r="195" spans="2:10" ht="30" customHeight="1" x14ac:dyDescent="0.35">
      <c r="B195" s="45"/>
      <c r="C195" s="76" t="s">
        <v>298</v>
      </c>
      <c r="D195" s="32" t="s">
        <v>272</v>
      </c>
      <c r="E195" s="58" t="s">
        <v>101</v>
      </c>
      <c r="F195" s="51">
        <v>9</v>
      </c>
      <c r="G195" s="52">
        <v>9</v>
      </c>
      <c r="H195" s="52">
        <v>15</v>
      </c>
      <c r="I195" s="53">
        <v>488.8</v>
      </c>
      <c r="J195" s="53">
        <f>ListaDeInventario[[#This Row],[EXISTENCIA]]*ListaDeInventario[[#This Row],[COSTO]]</f>
        <v>4399.2</v>
      </c>
    </row>
    <row r="196" spans="2:10" ht="30" customHeight="1" x14ac:dyDescent="0.35">
      <c r="B196" s="45"/>
      <c r="C196" s="76" t="s">
        <v>298</v>
      </c>
      <c r="D196" s="32" t="s">
        <v>273</v>
      </c>
      <c r="E196" s="58" t="s">
        <v>312</v>
      </c>
      <c r="F196" s="51">
        <v>4</v>
      </c>
      <c r="G196" s="52">
        <v>8</v>
      </c>
      <c r="H196" s="52">
        <v>12</v>
      </c>
      <c r="I196" s="53">
        <v>2248.63</v>
      </c>
      <c r="J196" s="53">
        <f>ListaDeInventario[[#This Row],[EXISTENCIA]]*ListaDeInventario[[#This Row],[COSTO]]</f>
        <v>17989.04</v>
      </c>
    </row>
    <row r="197" spans="2:10" ht="30" customHeight="1" x14ac:dyDescent="0.35">
      <c r="B197" s="45"/>
      <c r="C197" s="76" t="s">
        <v>298</v>
      </c>
      <c r="D197" s="32" t="s">
        <v>274</v>
      </c>
      <c r="E197" s="58" t="s">
        <v>339</v>
      </c>
      <c r="F197" s="51">
        <v>2</v>
      </c>
      <c r="G197" s="52">
        <v>5</v>
      </c>
      <c r="H197" s="52">
        <v>7</v>
      </c>
      <c r="I197" s="53">
        <v>3668.64</v>
      </c>
      <c r="J197" s="53">
        <f>ListaDeInventario[[#This Row],[EXISTENCIA]]*ListaDeInventario[[#This Row],[COSTO]]</f>
        <v>18343.2</v>
      </c>
    </row>
    <row r="198" spans="2:10" ht="30" customHeight="1" x14ac:dyDescent="0.35">
      <c r="B198" s="45"/>
      <c r="C198" s="76" t="s">
        <v>298</v>
      </c>
      <c r="D198" s="32" t="s">
        <v>275</v>
      </c>
      <c r="E198" s="58" t="s">
        <v>333</v>
      </c>
      <c r="F198" s="51">
        <v>2</v>
      </c>
      <c r="G198" s="52">
        <v>12</v>
      </c>
      <c r="H198" s="52">
        <v>14</v>
      </c>
      <c r="I198" s="53">
        <v>2443</v>
      </c>
      <c r="J198" s="53">
        <f>ListaDeInventario[[#This Row],[EXISTENCIA]]*ListaDeInventario[[#This Row],[COSTO]]</f>
        <v>29316</v>
      </c>
    </row>
    <row r="199" spans="2:10" ht="30" customHeight="1" x14ac:dyDescent="0.35">
      <c r="B199" s="45"/>
      <c r="C199" s="76" t="s">
        <v>298</v>
      </c>
      <c r="D199" s="32" t="s">
        <v>276</v>
      </c>
      <c r="E199" s="58" t="s">
        <v>312</v>
      </c>
      <c r="F199" s="51">
        <v>1</v>
      </c>
      <c r="G199" s="52">
        <v>11</v>
      </c>
      <c r="H199" s="52">
        <v>12</v>
      </c>
      <c r="I199" s="53">
        <v>2248.63</v>
      </c>
      <c r="J199" s="53">
        <f>ListaDeInventario[[#This Row],[EXISTENCIA]]*ListaDeInventario[[#This Row],[COSTO]]</f>
        <v>24734.93</v>
      </c>
    </row>
    <row r="200" spans="2:10" ht="30" customHeight="1" x14ac:dyDescent="0.35">
      <c r="B200" s="45"/>
      <c r="C200" s="76" t="s">
        <v>298</v>
      </c>
      <c r="D200" s="32" t="s">
        <v>277</v>
      </c>
      <c r="E200" s="58" t="s">
        <v>340</v>
      </c>
      <c r="F200" s="51">
        <v>1</v>
      </c>
      <c r="G200" s="52">
        <v>10</v>
      </c>
      <c r="H200" s="52">
        <v>11</v>
      </c>
      <c r="I200" s="53">
        <v>3759.21</v>
      </c>
      <c r="J200" s="53">
        <f>ListaDeInventario[[#This Row],[EXISTENCIA]]*ListaDeInventario[[#This Row],[COSTO]]</f>
        <v>37592.1</v>
      </c>
    </row>
    <row r="201" spans="2:10" ht="30" customHeight="1" x14ac:dyDescent="0.35">
      <c r="B201" s="45"/>
      <c r="C201" s="76" t="s">
        <v>298</v>
      </c>
      <c r="D201" s="32" t="s">
        <v>278</v>
      </c>
      <c r="E201" s="58" t="s">
        <v>328</v>
      </c>
      <c r="F201" s="51">
        <v>3</v>
      </c>
      <c r="G201" s="52">
        <v>16</v>
      </c>
      <c r="H201" s="52">
        <v>20</v>
      </c>
      <c r="I201" s="53">
        <v>2482.27</v>
      </c>
      <c r="J201" s="53">
        <f>ListaDeInventario[[#This Row],[EXISTENCIA]]*ListaDeInventario[[#This Row],[COSTO]]</f>
        <v>39716.32</v>
      </c>
    </row>
    <row r="202" spans="2:10" ht="30" customHeight="1" x14ac:dyDescent="0.35">
      <c r="B202" s="45"/>
      <c r="C202" s="76" t="s">
        <v>298</v>
      </c>
      <c r="D202" s="32" t="s">
        <v>279</v>
      </c>
      <c r="E202" s="58" t="s">
        <v>335</v>
      </c>
      <c r="F202" s="51">
        <v>1</v>
      </c>
      <c r="G202" s="52">
        <v>7</v>
      </c>
      <c r="H202" s="52">
        <v>8</v>
      </c>
      <c r="I202" s="53">
        <v>3668.64</v>
      </c>
      <c r="J202" s="53">
        <f>ListaDeInventario[[#This Row],[EXISTENCIA]]*ListaDeInventario[[#This Row],[COSTO]]</f>
        <v>25680.48</v>
      </c>
    </row>
    <row r="203" spans="2:10" ht="30" customHeight="1" x14ac:dyDescent="0.35">
      <c r="B203" s="45"/>
      <c r="C203" s="76" t="s">
        <v>298</v>
      </c>
      <c r="D203" s="32" t="s">
        <v>280</v>
      </c>
      <c r="E203" s="58" t="s">
        <v>335</v>
      </c>
      <c r="F203" s="51">
        <v>1</v>
      </c>
      <c r="G203" s="52">
        <v>7</v>
      </c>
      <c r="H203" s="52">
        <v>8</v>
      </c>
      <c r="I203" s="53">
        <v>2873.13</v>
      </c>
      <c r="J203" s="53">
        <f>ListaDeInventario[[#This Row],[EXISTENCIA]]*ListaDeInventario[[#This Row],[COSTO]]</f>
        <v>20111.91</v>
      </c>
    </row>
    <row r="204" spans="2:10" ht="37.5" customHeight="1" x14ac:dyDescent="0.35">
      <c r="B204" s="45"/>
      <c r="C204" s="76" t="s">
        <v>298</v>
      </c>
      <c r="D204" s="32" t="s">
        <v>281</v>
      </c>
      <c r="E204" s="58" t="s">
        <v>316</v>
      </c>
      <c r="F204" s="51">
        <v>3</v>
      </c>
      <c r="G204" s="52">
        <v>2</v>
      </c>
      <c r="H204" s="52">
        <v>5</v>
      </c>
      <c r="I204" s="53">
        <v>3048.18</v>
      </c>
      <c r="J204" s="53">
        <f>ListaDeInventario[[#This Row],[EXISTENCIA]]*ListaDeInventario[[#This Row],[COSTO]]</f>
        <v>6096.36</v>
      </c>
    </row>
    <row r="205" spans="2:10" ht="30" customHeight="1" x14ac:dyDescent="0.35">
      <c r="B205" s="45"/>
      <c r="C205" s="76" t="s">
        <v>298</v>
      </c>
      <c r="D205" s="32" t="s">
        <v>282</v>
      </c>
      <c r="E205" s="58" t="s">
        <v>334</v>
      </c>
      <c r="F205" s="51">
        <v>1</v>
      </c>
      <c r="G205" s="52">
        <v>5</v>
      </c>
      <c r="H205" s="52">
        <v>6</v>
      </c>
      <c r="I205" s="53">
        <v>3180.58</v>
      </c>
      <c r="J205" s="53">
        <f>ListaDeInventario[[#This Row],[EXISTENCIA]]*ListaDeInventario[[#This Row],[COSTO]]</f>
        <v>15902.9</v>
      </c>
    </row>
    <row r="206" spans="2:10" ht="30" customHeight="1" x14ac:dyDescent="0.35">
      <c r="B206" s="45"/>
      <c r="C206" s="76" t="s">
        <v>298</v>
      </c>
      <c r="D206" s="32" t="s">
        <v>283</v>
      </c>
      <c r="E206" s="58" t="s">
        <v>308</v>
      </c>
      <c r="F206" s="51">
        <v>2</v>
      </c>
      <c r="G206" s="52">
        <v>0</v>
      </c>
      <c r="H206" s="52">
        <v>6</v>
      </c>
      <c r="I206" s="53">
        <v>3180.58</v>
      </c>
      <c r="J206" s="53">
        <f>ListaDeInventario[[#This Row],[EXISTENCIA]]*ListaDeInventario[[#This Row],[COSTO]]</f>
        <v>0</v>
      </c>
    </row>
    <row r="207" spans="2:10" ht="30" customHeight="1" x14ac:dyDescent="0.35">
      <c r="B207" s="45"/>
      <c r="C207" s="76" t="s">
        <v>298</v>
      </c>
      <c r="D207" s="32" t="s">
        <v>284</v>
      </c>
      <c r="E207" s="58" t="s">
        <v>316</v>
      </c>
      <c r="F207" s="51">
        <v>2</v>
      </c>
      <c r="G207" s="52">
        <v>3</v>
      </c>
      <c r="H207" s="52">
        <v>6</v>
      </c>
      <c r="I207" s="53">
        <v>3180.58</v>
      </c>
      <c r="J207" s="53">
        <f>ListaDeInventario[[#This Row],[EXISTENCIA]]*ListaDeInventario[[#This Row],[COSTO]]</f>
        <v>9541.74</v>
      </c>
    </row>
    <row r="208" spans="2:10" ht="30" customHeight="1" x14ac:dyDescent="0.35">
      <c r="B208" s="45"/>
      <c r="C208" s="76" t="s">
        <v>298</v>
      </c>
      <c r="D208" s="32" t="s">
        <v>285</v>
      </c>
      <c r="E208" s="58" t="s">
        <v>334</v>
      </c>
      <c r="F208" s="51">
        <v>5</v>
      </c>
      <c r="G208" s="52">
        <v>1</v>
      </c>
      <c r="H208" s="52">
        <v>6</v>
      </c>
      <c r="I208" s="53">
        <v>3180.58</v>
      </c>
      <c r="J208" s="53">
        <f>ListaDeInventario[[#This Row],[EXISTENCIA]]*ListaDeInventario[[#This Row],[COSTO]]</f>
        <v>3180.58</v>
      </c>
    </row>
    <row r="209" spans="2:10" ht="30" customHeight="1" x14ac:dyDescent="0.35">
      <c r="B209" s="45"/>
      <c r="C209" s="76" t="s">
        <v>298</v>
      </c>
      <c r="D209" s="32" t="s">
        <v>286</v>
      </c>
      <c r="E209" s="58" t="s">
        <v>312</v>
      </c>
      <c r="F209" s="51">
        <v>12</v>
      </c>
      <c r="G209" s="52">
        <v>0</v>
      </c>
      <c r="H209" s="52">
        <v>19</v>
      </c>
      <c r="I209" s="53">
        <v>2279.9299999999998</v>
      </c>
      <c r="J209" s="53">
        <f>ListaDeInventario[[#This Row],[EXISTENCIA]]*ListaDeInventario[[#This Row],[COSTO]]</f>
        <v>0</v>
      </c>
    </row>
    <row r="210" spans="2:10" ht="30" customHeight="1" x14ac:dyDescent="0.35">
      <c r="B210" s="45"/>
      <c r="C210" s="76" t="s">
        <v>298</v>
      </c>
      <c r="D210" s="44" t="s">
        <v>297</v>
      </c>
      <c r="E210" s="58" t="s">
        <v>329</v>
      </c>
      <c r="F210" s="51">
        <v>1</v>
      </c>
      <c r="G210" s="52">
        <v>2</v>
      </c>
      <c r="H210" s="52">
        <v>3</v>
      </c>
      <c r="I210" s="53">
        <v>2367</v>
      </c>
      <c r="J210" s="53">
        <f>ListaDeInventario[[#This Row],[EXISTENCIA]]*ListaDeInventario[[#This Row],[COSTO]]</f>
        <v>4734</v>
      </c>
    </row>
    <row r="211" spans="2:10" ht="30" customHeight="1" x14ac:dyDescent="0.35">
      <c r="B211" s="45"/>
      <c r="C211" s="42"/>
      <c r="D211" s="42"/>
      <c r="E211" s="42" t="str">
        <f>IFERROR(VLOOKUP(#REF!,BúsquedaDeClase[],3,FALSE),"")</f>
        <v/>
      </c>
      <c r="F211" s="42"/>
      <c r="G211" s="52"/>
      <c r="H211" s="52"/>
      <c r="I211" s="53"/>
      <c r="J211" s="53"/>
    </row>
    <row r="212" spans="2:10" ht="30" customHeight="1" x14ac:dyDescent="0.35">
      <c r="B212" s="45"/>
      <c r="C212" s="43" t="s">
        <v>341</v>
      </c>
      <c r="D212" s="43"/>
      <c r="E212" s="43" t="str">
        <f>IFERROR(VLOOKUP(#REF!,BúsquedaDeClase[],3,FALSE),"")</f>
        <v/>
      </c>
      <c r="F212" s="43"/>
      <c r="G212" s="55"/>
      <c r="H212" s="55"/>
      <c r="I212" s="56"/>
      <c r="J212" s="56"/>
    </row>
    <row r="213" spans="2:10" ht="66.75" customHeight="1" x14ac:dyDescent="0.35">
      <c r="B213" s="45"/>
      <c r="C213" s="86" t="s">
        <v>342</v>
      </c>
      <c r="D213" s="43"/>
      <c r="E213" s="43" t="str">
        <f>IFERROR(VLOOKUP(#REF!,BúsquedaDeClase[],3,FALSE),"")</f>
        <v/>
      </c>
      <c r="F213" s="43"/>
      <c r="G213" s="55"/>
      <c r="H213" s="55"/>
      <c r="I213" s="56"/>
      <c r="J213" s="56"/>
    </row>
    <row r="214" spans="2:10" ht="30" customHeight="1" x14ac:dyDescent="0.35">
      <c r="B214" s="45"/>
      <c r="C214" s="43"/>
      <c r="D214" s="43"/>
      <c r="E214" s="43" t="str">
        <f>IFERROR(VLOOKUP(#REF!,BúsquedaDeClase[],3,FALSE),"")</f>
        <v/>
      </c>
      <c r="F214" s="43"/>
      <c r="G214" s="55"/>
      <c r="H214" s="55"/>
      <c r="I214" s="56"/>
      <c r="J214" s="56"/>
    </row>
    <row r="215" spans="2:10" ht="30" customHeight="1" x14ac:dyDescent="0.35">
      <c r="B215" s="45"/>
      <c r="C215" s="43"/>
      <c r="D215" s="43"/>
      <c r="E215" s="43" t="str">
        <f>IFERROR(VLOOKUP(#REF!,BúsquedaDeClase[],3,FALSE),"")</f>
        <v/>
      </c>
      <c r="F215" s="43"/>
      <c r="G215" s="55"/>
      <c r="H215" s="55"/>
      <c r="I215" s="56"/>
      <c r="J215" s="56"/>
    </row>
    <row r="216" spans="2:10" ht="30" customHeight="1" x14ac:dyDescent="0.35">
      <c r="B216" s="45"/>
      <c r="C216" s="45"/>
      <c r="D216" s="45"/>
      <c r="E216" s="45"/>
      <c r="F216" s="45"/>
      <c r="G216" s="45"/>
      <c r="H216" s="45"/>
      <c r="I216" s="45"/>
      <c r="J216" s="45"/>
    </row>
  </sheetData>
  <conditionalFormatting sqref="D5:J8 E46:F46 H36:J46 D47:J50 C51:J52 C53 E53:J53 C54:J60 D61:J64 E9:J35">
    <cfRule type="expression" dxfId="25" priority="5">
      <formula>"If(blnBinNo=""True"")"</formula>
    </cfRule>
  </conditionalFormatting>
  <conditionalFormatting sqref="J5:J173">
    <cfRule type="dataBar" priority="179">
      <dataBar>
        <cfvo type="min"/>
        <cfvo type="max"/>
        <color theme="2" tint="-0.34998626667073579"/>
      </dataBar>
      <extLst>
        <ext xmlns:x14="http://schemas.microsoft.com/office/spreadsheetml/2009/9/main" uri="{B025F937-C7B1-47D3-B67F-A62EFF666E3E}">
          <x14:id>{B7FAAC13-0945-4497-B308-0378DA16CDD0}</x14:id>
        </ext>
      </extLst>
    </cfRule>
  </conditionalFormatting>
  <dataValidations count="11">
    <dataValidation allowBlank="1" showInputMessage="1" showErrorMessage="1" prompt="Lista de inventario de almacén permite realizar un seguimiento del inventario. Los elementos listos para volver a pedir se marcan en K. Hay dos vínculos en las celdas E2 y F2 para seleccionar las hojas Lista de selector de inventario y Búsqueda de clase." sqref="B2"/>
    <dataValidation allowBlank="1" showInputMessage="1" showErrorMessage="1" prompt="Indica la SKU en esta columna." sqref="C4"/>
    <dataValidation allowBlank="1" showInputMessage="1" showErrorMessage="1" prompt="Indica la descripción del elemento en esta columna." sqref="D4"/>
    <dataValidation allowBlank="1" showInputMessage="1" showErrorMessage="1" prompt="La ubicación se actualiza automáticamente en esta columna mediante el número de clase y la información en la hoja de cálculo de Búsqueda de clase. " sqref="E4"/>
    <dataValidation allowBlank="1" showInputMessage="1" showErrorMessage="1" prompt="Indica la unidad en esta columna." sqref="F4"/>
    <dataValidation allowBlank="1" showInputMessage="1" showErrorMessage="1" prompt="Indica la cantidad de cada elemento en esta columna." sqref="G4"/>
    <dataValidation allowBlank="1" showInputMessage="1" showErrorMessage="1" prompt="Indica la cantidad para volver a pedir en esta columna." sqref="H4"/>
    <dataValidation allowBlank="1" showInputMessage="1" showErrorMessage="1" prompt="Indica el costo de cada elemento en esta columna." sqref="I4"/>
    <dataValidation allowBlank="1" showInputMessage="1" showErrorMessage="1" prompt="El valor de inventario se calcula automáticamente en esta columna con los valores de CANT y COSTO de la tabla." sqref="J4"/>
    <dataValidation allowBlank="1" showInputMessage="1" showErrorMessage="1" prompt="Vínculo de navegación a la hoja de cálculo Lista de selector de inventario." sqref="F3"/>
    <dataValidation allowBlank="1" showInputMessage="1" showErrorMessage="1" prompt="Vínculo de navegación para modificar o agregar elementos a la hoja de cálculo Búsqueda de clase." sqref="G3"/>
  </dataValidations>
  <hyperlinks>
    <hyperlink ref="F3" location="'Inventory Pick List'!A1" tooltip="Selecciona esta opción para ver la hoja de cálculo Lista de selector de inventario." display="LISTA DE SELECTOR DE INVENTARIO"/>
    <hyperlink ref="G3" location="'Bin Lookup'!A1" tooltip="Selecciona esta opción para agregar o modificar la información de Búsqueda de clase." display="BÚSQUEDA DE CLASE"/>
  </hyperlinks>
  <printOptions horizontalCentered="1"/>
  <pageMargins left="0.25" right="0.25" top="0.75" bottom="0.75" header="0.3" footer="0.3"/>
  <pageSetup paperSize="9" scale="52" fitToHeight="0" orientation="landscape" r:id="rId1"/>
  <headerFooter differentFirst="1">
    <oddFooter>Page &amp;P of &amp;N</oddFooter>
  </headerFooter>
  <drawing r:id="rId2"/>
  <legacyDrawing r:id="rId3"/>
  <oleObjects>
    <mc:AlternateContent xmlns:mc="http://schemas.openxmlformats.org/markup-compatibility/2006">
      <mc:Choice Requires="x14">
        <oleObject shapeId="1026" r:id="rId4">
          <objectPr defaultSize="0" autoPict="0" r:id="rId5">
            <anchor moveWithCells="1" sizeWithCells="1">
              <from>
                <xdr:col>6</xdr:col>
                <xdr:colOff>495300</xdr:colOff>
                <xdr:row>0</xdr:row>
                <xdr:rowOff>152400</xdr:rowOff>
              </from>
              <to>
                <xdr:col>7</xdr:col>
                <xdr:colOff>762000</xdr:colOff>
                <xdr:row>1</xdr:row>
                <xdr:rowOff>541020</xdr:rowOff>
              </to>
            </anchor>
          </objectPr>
        </oleObject>
      </mc:Choice>
      <mc:Fallback>
        <oleObject shapeId="1026" r:id="rId4"/>
      </mc:Fallback>
    </mc:AlternateContent>
  </oleObjects>
  <tableParts count="1">
    <tablePart r:id="rId6"/>
  </tableParts>
  <extLst>
    <ext xmlns:x14="http://schemas.microsoft.com/office/spreadsheetml/2009/9/main" uri="{78C0D931-6437-407d-A8EE-F0AAD7539E65}">
      <x14:conditionalFormattings>
        <x14:conditionalFormatting xmlns:xm="http://schemas.microsoft.com/office/excel/2006/main">
          <x14:cfRule type="dataBar" id="{B7FAAC13-0945-4497-B308-0378DA16CDD0}">
            <x14:dataBar minLength="0" maxLength="100" gradient="0">
              <x14:cfvo type="autoMin"/>
              <x14:cfvo type="autoMax"/>
              <x14:negativeFillColor rgb="FFFF0000"/>
              <x14:axisColor rgb="FF000000"/>
            </x14:dataBar>
          </x14:cfRule>
          <xm:sqref>J5:J173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PickList">
    <tabColor theme="4" tint="0.39997558519241921"/>
    <pageSetUpPr autoPageBreaks="0" fitToPage="1"/>
  </sheetPr>
  <dimension ref="B1:I9"/>
  <sheetViews>
    <sheetView showGridLines="0" zoomScaleNormal="100" workbookViewId="0"/>
  </sheetViews>
  <sheetFormatPr baseColWidth="10" defaultColWidth="8.90625" defaultRowHeight="30" customHeight="1" x14ac:dyDescent="0.35"/>
  <cols>
    <col min="1" max="1" width="1.90625" style="19" customWidth="1"/>
    <col min="2" max="2" width="26.54296875" style="19" customWidth="1"/>
    <col min="3" max="3" width="21.08984375" style="19" customWidth="1"/>
    <col min="4" max="4" width="20.81640625" style="19" customWidth="1"/>
    <col min="5" max="5" width="17.90625" style="19" customWidth="1"/>
    <col min="6" max="6" width="26.1796875" style="19" customWidth="1"/>
    <col min="7" max="7" width="14.453125" style="19" customWidth="1"/>
    <col min="8" max="8" width="14.81640625" style="19" customWidth="1"/>
    <col min="9" max="9" width="19.1796875" style="19" customWidth="1"/>
    <col min="10" max="16384" width="8.90625" style="19"/>
  </cols>
  <sheetData>
    <row r="1" spans="2:9" ht="54" customHeight="1" thickBot="1" x14ac:dyDescent="0.55000000000000004">
      <c r="B1" s="16" t="s">
        <v>16</v>
      </c>
      <c r="C1" s="17"/>
      <c r="D1" s="18"/>
      <c r="E1" s="18"/>
      <c r="F1" s="18"/>
      <c r="G1" s="18"/>
      <c r="H1" s="18"/>
      <c r="I1" s="18"/>
    </row>
    <row r="2" spans="2:9" ht="24.9" customHeight="1" x14ac:dyDescent="0.35">
      <c r="B2" s="20"/>
      <c r="C2" s="20" t="s">
        <v>24</v>
      </c>
    </row>
    <row r="3" spans="2:9" ht="30" customHeight="1" x14ac:dyDescent="0.35">
      <c r="B3" s="21"/>
      <c r="C3" s="22"/>
    </row>
    <row r="4" spans="2:9" ht="17.100000000000001" customHeight="1" x14ac:dyDescent="0.35">
      <c r="B4" s="23" t="s">
        <v>22</v>
      </c>
      <c r="C4" s="23" t="s">
        <v>1</v>
      </c>
      <c r="D4" s="23" t="s">
        <v>25</v>
      </c>
      <c r="E4" s="23" t="s">
        <v>26</v>
      </c>
      <c r="F4" s="23" t="s">
        <v>27</v>
      </c>
      <c r="G4" s="23" t="s">
        <v>19</v>
      </c>
      <c r="H4" s="23" t="s">
        <v>9</v>
      </c>
      <c r="I4" s="23" t="s">
        <v>17</v>
      </c>
    </row>
    <row r="5" spans="2:9" ht="30" customHeight="1" x14ac:dyDescent="0.35">
      <c r="B5" s="24" t="s">
        <v>23</v>
      </c>
      <c r="C5" s="25" t="s">
        <v>2</v>
      </c>
      <c r="D5" s="26">
        <v>3</v>
      </c>
      <c r="E5" s="26" t="str">
        <f>IFERROR(VLOOKUP(ListaDeSelectorDeInventario[SKU],ListaDeInventario[],6,FALSE),"")</f>
        <v/>
      </c>
      <c r="F5" s="24" t="str">
        <f>IFERROR(VLOOKUP(ListaDeSelectorDeInventario[SKU],ListaDeInventario[],2,FALSE),"")</f>
        <v/>
      </c>
      <c r="G5" s="24" t="str">
        <f>IFERROR(VLOOKUP(ListaDeSelectorDeInventario[SKU],ListaDeInventario[],5,FALSE),"")</f>
        <v/>
      </c>
      <c r="H5" s="24" t="str">
        <f>IFERROR(VLOOKUP(ListaDeSelectorDeInventario[SKU],ListaDeInventario[],3,FALSE),"")</f>
        <v/>
      </c>
      <c r="I5" s="24" t="str">
        <f>IFERROR(VLOOKUP(ListaDeSelectorDeInventario[SKU],ListaDeInventario[],4,FALSE),"")</f>
        <v/>
      </c>
    </row>
    <row r="6" spans="2:9" ht="30" customHeight="1" x14ac:dyDescent="0.35">
      <c r="B6" s="24" t="s">
        <v>23</v>
      </c>
      <c r="C6" s="25" t="s">
        <v>4</v>
      </c>
      <c r="D6" s="26">
        <v>1</v>
      </c>
      <c r="E6" s="26" t="str">
        <f>IFERROR(VLOOKUP(ListaDeSelectorDeInventario[SKU],ListaDeInventario[],6,FALSE),"")</f>
        <v/>
      </c>
      <c r="F6" s="24" t="str">
        <f>IFERROR(VLOOKUP(ListaDeSelectorDeInventario[SKU],ListaDeInventario[],2,FALSE),"")</f>
        <v/>
      </c>
      <c r="G6" s="24" t="str">
        <f>IFERROR(VLOOKUP(ListaDeSelectorDeInventario[SKU],ListaDeInventario[],5,FALSE),"")</f>
        <v/>
      </c>
      <c r="H6" s="24" t="str">
        <f>IFERROR(VLOOKUP(ListaDeSelectorDeInventario[SKU],ListaDeInventario[],3,FALSE),"")</f>
        <v/>
      </c>
      <c r="I6" s="24" t="str">
        <f>IFERROR(VLOOKUP(ListaDeSelectorDeInventario[SKU],ListaDeInventario[],4,FALSE),"")</f>
        <v/>
      </c>
    </row>
    <row r="7" spans="2:9" ht="30" customHeight="1" x14ac:dyDescent="0.35">
      <c r="B7" s="24" t="s">
        <v>23</v>
      </c>
      <c r="C7" s="25" t="s">
        <v>5</v>
      </c>
      <c r="D7" s="26">
        <v>2</v>
      </c>
      <c r="E7" s="26" t="str">
        <f>IFERROR(VLOOKUP(ListaDeSelectorDeInventario[SKU],ListaDeInventario[],6,FALSE),"")</f>
        <v/>
      </c>
      <c r="F7" s="24" t="str">
        <f>IFERROR(VLOOKUP(ListaDeSelectorDeInventario[SKU],ListaDeInventario[],2,FALSE),"")</f>
        <v/>
      </c>
      <c r="G7" s="24" t="str">
        <f>IFERROR(VLOOKUP(ListaDeSelectorDeInventario[SKU],ListaDeInventario[],5,FALSE),"")</f>
        <v/>
      </c>
      <c r="H7" s="24" t="str">
        <f>IFERROR(VLOOKUP(ListaDeSelectorDeInventario[SKU],ListaDeInventario[],3,FALSE),"")</f>
        <v/>
      </c>
      <c r="I7" s="24" t="str">
        <f>IFERROR(VLOOKUP(ListaDeSelectorDeInventario[SKU],ListaDeInventario[],4,FALSE),"")</f>
        <v/>
      </c>
    </row>
    <row r="8" spans="2:9" ht="30" customHeight="1" x14ac:dyDescent="0.35">
      <c r="B8" s="24" t="s">
        <v>23</v>
      </c>
      <c r="C8" s="25" t="s">
        <v>6</v>
      </c>
      <c r="D8" s="26">
        <v>6</v>
      </c>
      <c r="E8" s="26" t="str">
        <f>IFERROR(VLOOKUP(ListaDeSelectorDeInventario[SKU],ListaDeInventario[],6,FALSE),"")</f>
        <v/>
      </c>
      <c r="F8" s="24" t="str">
        <f>IFERROR(VLOOKUP(ListaDeSelectorDeInventario[SKU],ListaDeInventario[],2,FALSE),"")</f>
        <v/>
      </c>
      <c r="G8" s="24" t="str">
        <f>IFERROR(VLOOKUP(ListaDeSelectorDeInventario[SKU],ListaDeInventario[],5,FALSE),"")</f>
        <v/>
      </c>
      <c r="H8" s="24" t="str">
        <f>IFERROR(VLOOKUP(ListaDeSelectorDeInventario[SKU],ListaDeInventario[],3,FALSE),"")</f>
        <v/>
      </c>
      <c r="I8" s="24" t="str">
        <f>IFERROR(VLOOKUP(ListaDeSelectorDeInventario[SKU],ListaDeInventario[],4,FALSE),"")</f>
        <v/>
      </c>
    </row>
    <row r="9" spans="2:9" ht="30" customHeight="1" x14ac:dyDescent="0.35">
      <c r="B9" s="24" t="s">
        <v>23</v>
      </c>
      <c r="C9" s="25" t="s">
        <v>3</v>
      </c>
      <c r="D9" s="26">
        <v>3</v>
      </c>
      <c r="E9" s="26" t="str">
        <f>IFERROR(VLOOKUP(ListaDeSelectorDeInventario[SKU],ListaDeInventario[],6,FALSE),"")</f>
        <v/>
      </c>
      <c r="F9" s="24" t="str">
        <f>IFERROR(VLOOKUP(ListaDeSelectorDeInventario[SKU],ListaDeInventario[],2,FALSE),"")</f>
        <v/>
      </c>
      <c r="G9" s="24" t="str">
        <f>IFERROR(VLOOKUP(ListaDeSelectorDeInventario[SKU],ListaDeInventario[],5,FALSE),"")</f>
        <v/>
      </c>
      <c r="H9" s="24" t="str">
        <f>IFERROR(VLOOKUP(ListaDeSelectorDeInventario[SKU],ListaDeInventario[],3,FALSE),"")</f>
        <v/>
      </c>
      <c r="I9" s="24" t="str">
        <f>IFERROR(VLOOKUP(ListaDeSelectorDeInventario[SKU],ListaDeInventario[],4,FALSE),"")</f>
        <v/>
      </c>
    </row>
  </sheetData>
  <conditionalFormatting sqref="E5:E9">
    <cfRule type="expression" dxfId="14" priority="7">
      <formula>D5&gt;E5</formula>
    </cfRule>
  </conditionalFormatting>
  <dataValidations count="14">
    <dataValidation allowBlank="1" showInputMessage="1" showErrorMessage="1" prompt="Lista de selector de inventario se usa para contar la cantidad de cada SKU necesaria para cumplir pedidos. Para borrar la tabla de lista de selección, sigue las instrucciones en B2. Para ir a la hoja Lista de inventario de almacén, usa el vínculo de C2." sqref="A1"/>
    <dataValidation allowBlank="1" showInputMessage="1" showErrorMessage="1" prompt="Indica el número de pedido en esta columna." sqref="B4"/>
    <dataValidation allowBlank="1" showInputMessage="1" showErrorMessage="1" prompt="Seleccione la SKU de la lista desplegable. Presiona ALT+FLECHA ABAJO para abrir la lista desplegable y después presiona ENTRAR para elegir uno de los elementos." sqref="C4"/>
    <dataValidation allowBlank="1" showInputMessage="1" showErrorMessage="1" prompt="Indica la cantidad seleccionada de elementos en esta columna." sqref="D4"/>
    <dataValidation allowBlank="1" showInputMessage="1" showErrorMessage="1" prompt="La cantidad disponible para cada elemento se calcula automáticamente en esta columna." sqref="E4"/>
    <dataValidation allowBlank="1" showInputMessage="1" showErrorMessage="1" prompt="La descripción del elemento se actualiza automáticamente en esta columna." sqref="F4"/>
    <dataValidation allowBlank="1" showInputMessage="1" showErrorMessage="1" prompt="La unidad se actualiza automáticamente en esta columna." sqref="G4"/>
    <dataValidation allowBlank="1" showInputMessage="1" showErrorMessage="1" prompt="El número de clase se actualiza automáticamente en esta columna." sqref="H4"/>
    <dataValidation allowBlank="1" showInputMessage="1" showErrorMessage="1" prompt="La ubicación se actualiza automáticamente en esta columna." sqref="I4"/>
    <dataValidation type="custom" allowBlank="1" showInputMessage="1" showErrorMessage="1" errorTitle="¡Vaya!" error="La cantidad especificada supera la Cantidad disponible. " sqref="D6:D9">
      <formula1>D6&lt;=E6</formula1>
    </dataValidation>
    <dataValidation type="custom" allowBlank="1" showInputMessage="1" showErrorMessage="1" error="La cantidad especificada supera la Cantidad disponible. Indica una CANTIDAD SELECCIONADA menor que la CANTIDAD DISPONIBLE." sqref="D5">
      <formula1>D5&lt;=E5</formula1>
    </dataValidation>
    <dataValidation allowBlank="1" showInputMessage="1" showErrorMessage="1" prompt="Para borrar la tabla Lista de selección en esta hoja de cálculo, activa el objeto en B2 o presiona ALT+F8 y escribe &quot;ClearPickList&quot; sin espacios, después selecciona EJECUTAR." sqref="B2"/>
    <dataValidation allowBlank="1" showInputMessage="1" showErrorMessage="1" prompt="Vínculo de navegación a la hoja de cálculo Lista de inventario de almacén." sqref="C2"/>
    <dataValidation type="list" errorStyle="warning" allowBlank="1" showInputMessage="1" showErrorMessage="1" error="Tu entrada no está en la Lista de inventario. Puedes hacer clic en Sí para mantenerla pero no se rellenará automáticamente otra información de inventario. " sqref="C5:C9">
      <formula1>BúsquedaDeSKU</formula1>
    </dataValidation>
  </dataValidations>
  <hyperlinks>
    <hyperlink ref="C2" location="'Inventory List'!A1" tooltip="Selecciona esta opción para ver la Lista de inventario." display="LISTA DE INVENTARIO"/>
  </hyperlinks>
  <printOptions horizontalCentered="1"/>
  <pageMargins left="0.25" right="0.25" top="0.75" bottom="0.75" header="0.3" footer="0.3"/>
  <pageSetup paperSize="9"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BinLookup">
    <tabColor theme="4" tint="-0.499984740745262"/>
    <pageSetUpPr autoPageBreaks="0"/>
  </sheetPr>
  <dimension ref="B1:G11"/>
  <sheetViews>
    <sheetView showGridLines="0" zoomScaleNormal="100" workbookViewId="0"/>
  </sheetViews>
  <sheetFormatPr baseColWidth="10" defaultColWidth="8.90625" defaultRowHeight="30" customHeight="1" x14ac:dyDescent="0.35"/>
  <cols>
    <col min="1" max="1" width="1.90625" customWidth="1"/>
    <col min="2" max="2" width="20.90625" customWidth="1"/>
    <col min="3" max="3" width="19.453125" customWidth="1"/>
    <col min="4" max="4" width="18.453125" customWidth="1"/>
    <col min="5" max="6" width="11.90625" customWidth="1"/>
    <col min="7" max="7" width="12.36328125" customWidth="1"/>
  </cols>
  <sheetData>
    <row r="1" spans="2:7" ht="54" customHeight="1" thickBot="1" x14ac:dyDescent="0.55000000000000004">
      <c r="B1" s="2" t="s">
        <v>18</v>
      </c>
      <c r="C1" s="1"/>
      <c r="D1" s="1"/>
      <c r="E1" s="1"/>
      <c r="F1" s="1"/>
      <c r="G1" s="1"/>
    </row>
    <row r="2" spans="2:7" ht="24.9" customHeight="1" x14ac:dyDescent="0.35">
      <c r="B2" s="6" t="s">
        <v>24</v>
      </c>
    </row>
    <row r="3" spans="2:7" ht="30" customHeight="1" x14ac:dyDescent="0.35">
      <c r="B3" s="5"/>
      <c r="C3" s="5"/>
      <c r="D3" s="5"/>
      <c r="E3" s="5"/>
      <c r="F3" s="5"/>
      <c r="G3" s="5"/>
    </row>
    <row r="4" spans="2:7" ht="17.100000000000001" customHeight="1" x14ac:dyDescent="0.35">
      <c r="B4" s="3" t="s">
        <v>9</v>
      </c>
      <c r="C4" s="3" t="s">
        <v>7</v>
      </c>
      <c r="D4" s="3" t="s">
        <v>17</v>
      </c>
      <c r="E4" s="4" t="s">
        <v>38</v>
      </c>
      <c r="F4" s="4" t="s">
        <v>39</v>
      </c>
      <c r="G4" s="4" t="s">
        <v>40</v>
      </c>
    </row>
    <row r="5" spans="2:7" ht="30" customHeight="1" x14ac:dyDescent="0.35">
      <c r="B5" s="9" t="s">
        <v>10</v>
      </c>
      <c r="C5" s="9" t="s">
        <v>28</v>
      </c>
      <c r="D5" s="8" t="s">
        <v>31</v>
      </c>
      <c r="E5" s="10">
        <v>50</v>
      </c>
      <c r="F5" s="10">
        <v>10</v>
      </c>
      <c r="G5" s="10">
        <v>10</v>
      </c>
    </row>
    <row r="6" spans="2:7" ht="30" customHeight="1" x14ac:dyDescent="0.35">
      <c r="B6" s="9" t="s">
        <v>11</v>
      </c>
      <c r="C6" s="9" t="s">
        <v>29</v>
      </c>
      <c r="D6" s="7" t="s">
        <v>32</v>
      </c>
      <c r="E6" s="10">
        <v>25</v>
      </c>
      <c r="F6" s="10">
        <v>5</v>
      </c>
      <c r="G6" s="10">
        <v>5</v>
      </c>
    </row>
    <row r="7" spans="2:7" ht="30" customHeight="1" x14ac:dyDescent="0.35">
      <c r="B7" s="9" t="s">
        <v>12</v>
      </c>
      <c r="C7" s="9" t="s">
        <v>28</v>
      </c>
      <c r="D7" s="7" t="s">
        <v>33</v>
      </c>
      <c r="E7" s="10">
        <v>50</v>
      </c>
      <c r="F7" s="10">
        <v>10</v>
      </c>
      <c r="G7" s="10">
        <v>10</v>
      </c>
    </row>
    <row r="8" spans="2:7" ht="30" customHeight="1" x14ac:dyDescent="0.35">
      <c r="B8" s="9" t="s">
        <v>13</v>
      </c>
      <c r="C8" s="9" t="s">
        <v>30</v>
      </c>
      <c r="D8" s="7" t="s">
        <v>34</v>
      </c>
      <c r="E8" s="10">
        <v>30</v>
      </c>
      <c r="F8" s="10">
        <v>7</v>
      </c>
      <c r="G8" s="10">
        <v>10</v>
      </c>
    </row>
    <row r="9" spans="2:7" ht="30" customHeight="1" x14ac:dyDescent="0.35">
      <c r="B9" s="9" t="s">
        <v>14</v>
      </c>
      <c r="C9" s="9" t="s">
        <v>29</v>
      </c>
      <c r="D9" s="7" t="s">
        <v>35</v>
      </c>
      <c r="E9" s="10">
        <v>25</v>
      </c>
      <c r="F9" s="10">
        <v>5</v>
      </c>
      <c r="G9" s="10">
        <v>5</v>
      </c>
    </row>
    <row r="10" spans="2:7" ht="30" customHeight="1" x14ac:dyDescent="0.35">
      <c r="B10" s="9" t="s">
        <v>11</v>
      </c>
      <c r="C10" s="9" t="s">
        <v>28</v>
      </c>
      <c r="D10" s="7" t="s">
        <v>36</v>
      </c>
      <c r="E10" s="10">
        <v>50</v>
      </c>
      <c r="F10" s="10">
        <v>10</v>
      </c>
      <c r="G10" s="10">
        <v>10</v>
      </c>
    </row>
    <row r="11" spans="2:7" ht="30" customHeight="1" x14ac:dyDescent="0.35">
      <c r="B11" s="9" t="s">
        <v>15</v>
      </c>
      <c r="C11" s="9" t="s">
        <v>28</v>
      </c>
      <c r="D11" s="7" t="s">
        <v>37</v>
      </c>
      <c r="E11" s="10">
        <v>50</v>
      </c>
      <c r="F11" s="10">
        <v>10</v>
      </c>
      <c r="G11" s="10">
        <v>10</v>
      </c>
    </row>
  </sheetData>
  <dataValidations count="8">
    <dataValidation allowBlank="1" showInputMessage="1" showErrorMessage="1" prompt="Esta hoja de cálculo tiene una tabla que proporciona datos para las hojas de cálculo Lista de inventario de almacén y Lista de selector de inventario.  En la celda B2 hay un vínculo de navegación a la hoja de cálculo Lista de inventario de almacén." sqref="A1"/>
    <dataValidation allowBlank="1" showInputMessage="1" showErrorMessage="1" prompt="Indica la clase de vuelo en esta columna." sqref="B4"/>
    <dataValidation allowBlank="1" showInputMessage="1" showErrorMessage="1" prompt="Indica la descripción de la clase en esta columna." sqref="C4"/>
    <dataValidation allowBlank="1" showInputMessage="1" showErrorMessage="1" prompt="Indica la ubicación de la clase en esta columna." sqref="D4"/>
    <dataValidation allowBlank="1" showInputMessage="1" showErrorMessage="1" prompt="Indica la anchura de la clase en esta columna." sqref="E4"/>
    <dataValidation allowBlank="1" showInputMessage="1" showErrorMessage="1" prompt="Indica la altura de la clase en esta columna." sqref="F4"/>
    <dataValidation allowBlank="1" showInputMessage="1" showErrorMessage="1" prompt="Indica la longitud de la clase en esta columna." sqref="G4"/>
    <dataValidation allowBlank="1" showInputMessage="1" showErrorMessage="1" prompt="Vínculo de navegación a la hoja de cálculo Lista de inventario de almacén." sqref="B2"/>
  </dataValidations>
  <hyperlinks>
    <hyperlink ref="B2" location="'Inventory List'!A1" tooltip="Selecciona esta opción para ver la Lista de inventario." display="LISTA DE INVENTARIO"/>
  </hyperlinks>
  <printOptions horizontalCentered="1"/>
  <pageMargins left="0.25" right="0.25" top="0.75" bottom="0.75" header="0.3" footer="0.3"/>
  <pageSetup paperSize="9" orientation="landscape"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Lista de inventario de almacén</vt:lpstr>
      <vt:lpstr>Lista de selector de inventario</vt:lpstr>
      <vt:lpstr>Búsqueda de clase</vt:lpstr>
      <vt:lpstr>BúsquedaDeSKU</vt:lpstr>
      <vt:lpstr>NúmeroDeClase</vt:lpstr>
      <vt:lpstr>TítuloDeColumna1</vt:lpstr>
      <vt:lpstr>TítuloDeColumna2</vt:lpstr>
      <vt:lpstr>TítuloDeColumna3</vt:lpstr>
      <vt:lpstr>'Búsqueda de clase'!Títulos_a_imprimir</vt:lpstr>
      <vt:lpstr>'Lista de inventario de almacén'!Títulos_a_imprimir</vt:lpstr>
      <vt:lpstr>'Lista de selector de inventario'!Títulos_a_imprimir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Acer</cp:lastModifiedBy>
  <cp:lastPrinted>2020-08-10T13:21:44Z</cp:lastPrinted>
  <dcterms:created xsi:type="dcterms:W3CDTF">2016-10-06T00:09:35Z</dcterms:created>
  <dcterms:modified xsi:type="dcterms:W3CDTF">2020-08-18T13:33:46Z</dcterms:modified>
</cp:coreProperties>
</file>