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650" activeTab="1"/>
  </bookViews>
  <sheets>
    <sheet name="Gráfico1" sheetId="2" r:id="rId1"/>
    <sheet name="Inventario de Almacen Enero-mar" sheetId="1" r:id="rId2"/>
  </sheets>
  <definedNames>
    <definedName name="_xlnm.Print_Area" localSheetId="1">'Inventario de Almacen Enero-mar'!$A$1:$AB$583</definedName>
  </definedNames>
  <calcPr calcId="162913"/>
</workbook>
</file>

<file path=xl/calcChain.xml><?xml version="1.0" encoding="utf-8"?>
<calcChain xmlns="http://schemas.openxmlformats.org/spreadsheetml/2006/main">
  <c r="I236" i="1" l="1"/>
  <c r="K236" i="1" s="1"/>
  <c r="I174" i="1" l="1"/>
  <c r="K174" i="1" s="1"/>
  <c r="I508" i="1" l="1"/>
  <c r="K508" i="1" s="1"/>
  <c r="I378" i="1" l="1"/>
  <c r="K378" i="1" s="1"/>
  <c r="I379" i="1"/>
  <c r="K379" i="1" s="1"/>
  <c r="I377" i="1"/>
  <c r="K377" i="1" s="1"/>
  <c r="I271" i="1"/>
  <c r="K271" i="1" s="1"/>
  <c r="I273" i="1"/>
  <c r="K273" i="1" s="1"/>
  <c r="I272" i="1"/>
  <c r="K272" i="1" s="1"/>
  <c r="I291" i="1"/>
  <c r="K291" i="1" s="1"/>
  <c r="I324" i="1"/>
  <c r="K324" i="1" s="1"/>
  <c r="I426" i="1"/>
  <c r="K426" i="1" s="1"/>
  <c r="I128" i="1"/>
  <c r="K128" i="1" s="1"/>
  <c r="I359" i="1"/>
  <c r="K359" i="1" s="1"/>
  <c r="I240" i="1"/>
  <c r="K240" i="1" s="1"/>
  <c r="K496" i="1"/>
  <c r="I389" i="1"/>
  <c r="K389" i="1" s="1"/>
  <c r="I107" i="1"/>
  <c r="K107" i="1" s="1"/>
  <c r="I150" i="1"/>
  <c r="K150" i="1" s="1"/>
  <c r="I353" i="1"/>
  <c r="K353" i="1" s="1"/>
  <c r="I149" i="1"/>
  <c r="K149" i="1" s="1"/>
  <c r="I406" i="1"/>
  <c r="K406" i="1" s="1"/>
  <c r="I323" i="1"/>
  <c r="K323" i="1" s="1"/>
  <c r="I325" i="1"/>
  <c r="K325" i="1" s="1"/>
  <c r="I320" i="1"/>
  <c r="K320" i="1" s="1"/>
  <c r="I360" i="1"/>
  <c r="K360" i="1" s="1"/>
  <c r="I337" i="1"/>
  <c r="K337" i="1" s="1"/>
  <c r="I52" i="1"/>
  <c r="K52" i="1" s="1"/>
  <c r="I193" i="1"/>
  <c r="K193" i="1" s="1"/>
  <c r="I346" i="1"/>
  <c r="K346" i="1" s="1"/>
  <c r="I105" i="1"/>
  <c r="K105" i="1" s="1"/>
  <c r="I113" i="1"/>
  <c r="K113" i="1" s="1"/>
  <c r="I282" i="1"/>
  <c r="K282" i="1" s="1"/>
  <c r="I198" i="1"/>
  <c r="K198" i="1" s="1"/>
  <c r="I375" i="1"/>
  <c r="K375" i="1" s="1"/>
  <c r="I376" i="1"/>
  <c r="K376" i="1" s="1"/>
  <c r="I382" i="1"/>
  <c r="K382" i="1" s="1"/>
  <c r="I374" i="1"/>
  <c r="K374" i="1" s="1"/>
  <c r="I383" i="1"/>
  <c r="K383" i="1" s="1"/>
  <c r="I380" i="1"/>
  <c r="K380" i="1" s="1"/>
  <c r="I173" i="1"/>
  <c r="K173" i="1" s="1"/>
  <c r="I217" i="1"/>
  <c r="K217" i="1" s="1"/>
  <c r="I327" i="1"/>
  <c r="K327" i="1" s="1"/>
  <c r="I124" i="1"/>
  <c r="K124" i="1" s="1"/>
  <c r="I123" i="1"/>
  <c r="K123" i="1" s="1"/>
  <c r="I381" i="1"/>
  <c r="K381" i="1" s="1"/>
  <c r="I509" i="1"/>
  <c r="K509" i="1" s="1"/>
  <c r="I343" i="1"/>
  <c r="K343" i="1" s="1"/>
  <c r="I243" i="1"/>
  <c r="K243" i="1" s="1"/>
  <c r="I33" i="1"/>
  <c r="K33" i="1" s="1"/>
  <c r="I34" i="1"/>
  <c r="K34" i="1" s="1"/>
  <c r="I70" i="1"/>
  <c r="K70" i="1" s="1"/>
  <c r="I69" i="1"/>
  <c r="K69" i="1" s="1"/>
  <c r="I332" i="1"/>
  <c r="K332" i="1" s="1"/>
  <c r="I120" i="1"/>
  <c r="K120" i="1" s="1"/>
  <c r="I248" i="1"/>
  <c r="K248" i="1" s="1"/>
  <c r="I249" i="1"/>
  <c r="K249" i="1" s="1"/>
  <c r="I250" i="1"/>
  <c r="K250" i="1" s="1"/>
  <c r="I129" i="1"/>
  <c r="K129" i="1" s="1"/>
  <c r="I338" i="1"/>
  <c r="K338" i="1" s="1"/>
  <c r="I131" i="1"/>
  <c r="K131" i="1" s="1"/>
  <c r="I130" i="1"/>
  <c r="K130" i="1" s="1"/>
  <c r="I340" i="1"/>
  <c r="K340" i="1" s="1"/>
  <c r="I339" i="1"/>
  <c r="K339" i="1" s="1"/>
  <c r="I121" i="1"/>
  <c r="K121" i="1" s="1"/>
  <c r="I122" i="1"/>
  <c r="K122" i="1" s="1"/>
  <c r="I181" i="1"/>
  <c r="K181" i="1" s="1"/>
  <c r="I138" i="1"/>
  <c r="K138" i="1" s="1"/>
  <c r="K137" i="1"/>
  <c r="I132" i="1"/>
  <c r="K132" i="1" s="1"/>
  <c r="I393" i="1"/>
  <c r="K393" i="1" s="1"/>
  <c r="I392" i="1"/>
  <c r="K392" i="1" s="1"/>
  <c r="I13" i="1"/>
  <c r="K13" i="1" s="1"/>
  <c r="I12" i="1"/>
  <c r="K12" i="1" s="1"/>
  <c r="I286" i="1"/>
  <c r="K286" i="1" s="1"/>
  <c r="I287" i="1"/>
  <c r="K287" i="1" s="1"/>
  <c r="I216" i="1"/>
  <c r="K216" i="1" s="1"/>
  <c r="I355" i="1"/>
  <c r="K355" i="1" s="1"/>
  <c r="I157" i="1"/>
  <c r="K157" i="1" s="1"/>
  <c r="I158" i="1"/>
  <c r="K158" i="1" s="1"/>
  <c r="I26" i="1"/>
  <c r="K26" i="1" s="1"/>
  <c r="I428" i="1"/>
  <c r="K428" i="1" s="1"/>
  <c r="I224" i="1"/>
  <c r="K224" i="1" s="1"/>
  <c r="I363" i="1"/>
  <c r="K363" i="1" s="1"/>
  <c r="I365" i="1"/>
  <c r="K365" i="1" s="1"/>
  <c r="I335" i="1"/>
  <c r="K335" i="1" s="1"/>
  <c r="I309" i="1"/>
  <c r="K309" i="1" s="1"/>
  <c r="I387" i="1"/>
  <c r="K387" i="1" s="1"/>
  <c r="I390" i="1"/>
  <c r="K390" i="1" s="1"/>
  <c r="I189" i="1"/>
  <c r="K189" i="1" s="1"/>
  <c r="I394" i="1"/>
  <c r="K394" i="1" s="1"/>
  <c r="I395" i="1"/>
  <c r="K395" i="1" s="1"/>
  <c r="I479" i="1"/>
  <c r="K479" i="1" s="1"/>
  <c r="I295" i="1"/>
  <c r="K295" i="1" s="1"/>
  <c r="I300" i="1"/>
  <c r="K300" i="1" s="1"/>
  <c r="I294" i="1"/>
  <c r="K294" i="1" s="1"/>
  <c r="I299" i="1"/>
  <c r="K299" i="1" s="1"/>
  <c r="I303" i="1"/>
  <c r="K303" i="1" s="1"/>
  <c r="I104" i="1"/>
  <c r="K104" i="1" s="1"/>
  <c r="I206" i="1"/>
  <c r="K206" i="1" s="1"/>
  <c r="I207" i="1"/>
  <c r="K207" i="1" s="1"/>
  <c r="I208" i="1"/>
  <c r="K208" i="1" s="1"/>
  <c r="I205" i="1"/>
  <c r="K205" i="1" s="1"/>
  <c r="I399" i="1"/>
  <c r="K399" i="1" s="1"/>
  <c r="I396" i="1"/>
  <c r="K396" i="1" s="1"/>
  <c r="I397" i="1"/>
  <c r="K397" i="1" s="1"/>
  <c r="I357" i="1"/>
  <c r="K357" i="1" s="1"/>
  <c r="I341" i="1"/>
  <c r="K341" i="1" s="1"/>
  <c r="I103" i="1"/>
  <c r="K103" i="1" s="1"/>
  <c r="I447" i="1"/>
  <c r="K447" i="1" s="1"/>
  <c r="I478" i="1"/>
  <c r="K478" i="1" s="1"/>
  <c r="I97" i="1"/>
  <c r="K97" i="1" s="1"/>
  <c r="I101" i="1"/>
  <c r="K101" i="1" s="1"/>
  <c r="I100" i="1"/>
  <c r="K100" i="1" s="1"/>
  <c r="I102" i="1"/>
  <c r="K102" i="1" s="1"/>
  <c r="I99" i="1"/>
  <c r="K99" i="1" s="1"/>
  <c r="I98" i="1"/>
  <c r="K98" i="1" s="1"/>
  <c r="I96" i="1"/>
  <c r="K96" i="1" s="1"/>
  <c r="I21" i="1"/>
  <c r="K21" i="1" s="1"/>
  <c r="I56" i="1"/>
  <c r="K56" i="1" s="1"/>
  <c r="I55" i="1"/>
  <c r="K55" i="1" s="1"/>
  <c r="I57" i="1"/>
  <c r="K57" i="1" s="1"/>
  <c r="I177" i="1"/>
  <c r="K177" i="1" s="1"/>
  <c r="I154" i="1"/>
  <c r="K154" i="1" s="1"/>
  <c r="I66" i="1" l="1"/>
  <c r="K66" i="1" s="1"/>
  <c r="I160" i="1"/>
  <c r="K160" i="1" s="1"/>
  <c r="I367" i="1"/>
  <c r="K367" i="1" s="1"/>
  <c r="I487" i="1"/>
  <c r="K487" i="1" s="1"/>
  <c r="I310" i="1"/>
  <c r="K310" i="1" s="1"/>
  <c r="I5" i="1"/>
  <c r="K5" i="1" s="1"/>
  <c r="I65" i="1"/>
  <c r="K65" i="1" s="1"/>
  <c r="I67" i="1"/>
  <c r="K67" i="1" s="1"/>
  <c r="I152" i="1"/>
  <c r="K152" i="1" s="1"/>
  <c r="I151" i="1"/>
  <c r="K151" i="1" s="1"/>
  <c r="I115" i="1" l="1"/>
  <c r="K115" i="1" s="1"/>
  <c r="I10" i="1" l="1"/>
  <c r="K10" i="1" s="1"/>
  <c r="I230" i="1"/>
  <c r="K230" i="1" s="1"/>
  <c r="I498" i="1"/>
  <c r="K498" i="1" s="1"/>
  <c r="I405" i="1"/>
  <c r="K405" i="1" s="1"/>
  <c r="I195" i="1"/>
  <c r="K195" i="1" s="1"/>
  <c r="I175" i="1"/>
  <c r="K175" i="1" s="1"/>
  <c r="I302" i="1"/>
  <c r="K302" i="1" s="1"/>
  <c r="I220" i="1" l="1"/>
  <c r="K220" i="1" s="1"/>
  <c r="I68" i="1" l="1"/>
  <c r="K68" i="1" s="1"/>
  <c r="I434" i="1" l="1"/>
  <c r="K434" i="1" s="1"/>
  <c r="I262" i="1"/>
  <c r="K262" i="1" s="1"/>
  <c r="I49" i="1"/>
  <c r="K49" i="1" s="1"/>
  <c r="I110" i="1"/>
  <c r="K110" i="1" s="1"/>
  <c r="I328" i="1"/>
  <c r="K328" i="1" s="1"/>
  <c r="I169" i="1"/>
  <c r="K169" i="1" s="1"/>
  <c r="I235" i="1"/>
  <c r="K235" i="1" s="1"/>
  <c r="I188" i="1"/>
  <c r="K188" i="1" s="1"/>
  <c r="I141" i="1"/>
  <c r="K141" i="1" s="1"/>
  <c r="I172" i="1"/>
  <c r="K172" i="1" s="1"/>
  <c r="I214" i="1"/>
  <c r="K214" i="1" s="1"/>
  <c r="I385" i="1"/>
  <c r="K385" i="1" s="1"/>
  <c r="I501" i="1"/>
  <c r="K501" i="1" s="1"/>
  <c r="I500" i="1"/>
  <c r="K500" i="1" s="1"/>
  <c r="I442" i="1" l="1"/>
  <c r="K442" i="1" s="1"/>
  <c r="I473" i="1"/>
  <c r="K473" i="1" s="1"/>
  <c r="I477" i="1"/>
  <c r="K477" i="1" s="1"/>
  <c r="I475" i="1"/>
  <c r="K475" i="1" s="1"/>
  <c r="I468" i="1"/>
  <c r="K468" i="1" s="1"/>
  <c r="I467" i="1"/>
  <c r="K467" i="1" s="1"/>
  <c r="I465" i="1"/>
  <c r="K465" i="1" s="1"/>
  <c r="I464" i="1"/>
  <c r="K464" i="1" s="1"/>
  <c r="I461" i="1"/>
  <c r="K461" i="1" s="1"/>
  <c r="I463" i="1"/>
  <c r="K463" i="1" s="1"/>
  <c r="I462" i="1"/>
  <c r="K462" i="1" s="1"/>
  <c r="I460" i="1"/>
  <c r="K460" i="1" s="1"/>
  <c r="I449" i="1"/>
  <c r="K449" i="1" s="1"/>
  <c r="I445" i="1"/>
  <c r="K445" i="1" s="1"/>
  <c r="I443" i="1"/>
  <c r="K443" i="1" s="1"/>
  <c r="I456" i="1"/>
  <c r="K456" i="1" s="1"/>
  <c r="I450" i="1"/>
  <c r="K450" i="1" s="1"/>
  <c r="I454" i="1"/>
  <c r="K454" i="1" s="1"/>
  <c r="I452" i="1"/>
  <c r="K452" i="1" s="1"/>
  <c r="I437" i="1"/>
  <c r="K437" i="1" s="1"/>
  <c r="I466" i="1"/>
  <c r="K466" i="1" s="1"/>
  <c r="I290" i="1" l="1"/>
  <c r="K290" i="1" s="1"/>
  <c r="I326" i="1" l="1"/>
  <c r="K326" i="1" s="1"/>
  <c r="I225" i="1" l="1"/>
  <c r="K225" i="1" s="1"/>
  <c r="I275" i="1"/>
  <c r="K275" i="1" s="1"/>
  <c r="I276" i="1"/>
  <c r="K276" i="1" s="1"/>
  <c r="I277" i="1"/>
  <c r="K277" i="1" s="1"/>
  <c r="I274" i="1"/>
  <c r="K274" i="1" s="1"/>
  <c r="I425" i="1"/>
  <c r="K425" i="1" s="1"/>
  <c r="I424" i="1"/>
  <c r="K424" i="1" s="1"/>
  <c r="I417" i="1"/>
  <c r="K417" i="1" s="1"/>
  <c r="I423" i="1"/>
  <c r="K423" i="1" s="1"/>
  <c r="I19" i="1"/>
  <c r="K19" i="1" s="1"/>
  <c r="I20" i="1"/>
  <c r="K20" i="1" s="1"/>
  <c r="I18" i="1"/>
  <c r="K18" i="1" s="1"/>
  <c r="I168" i="1"/>
  <c r="K168" i="1" s="1"/>
  <c r="I180" i="1"/>
  <c r="K180" i="1" s="1"/>
  <c r="I284" i="1"/>
  <c r="K284" i="1" s="1"/>
  <c r="I373" i="1"/>
  <c r="K373" i="1" s="1"/>
  <c r="I257" i="1"/>
  <c r="K257" i="1" s="1"/>
  <c r="I258" i="1"/>
  <c r="K258" i="1" s="1"/>
  <c r="I372" i="1" l="1"/>
  <c r="K372" i="1" s="1"/>
  <c r="I196" i="1"/>
  <c r="K196" i="1" s="1"/>
  <c r="I212" i="1"/>
  <c r="K212" i="1" s="1"/>
  <c r="I126" i="1"/>
  <c r="K126" i="1" s="1"/>
  <c r="I407" i="1"/>
  <c r="K407" i="1" s="1"/>
  <c r="I170" i="1" l="1"/>
  <c r="K170" i="1" s="1"/>
  <c r="I159" i="1"/>
  <c r="K159" i="1" s="1"/>
  <c r="I60" i="1"/>
  <c r="K60" i="1" s="1"/>
  <c r="I176" i="1"/>
  <c r="K176" i="1" s="1"/>
  <c r="I369" i="1"/>
  <c r="K369" i="1" s="1"/>
  <c r="I488" i="1" l="1"/>
  <c r="K488" i="1" s="1"/>
  <c r="I29" i="1" l="1"/>
  <c r="K29" i="1" s="1"/>
  <c r="I155" i="1"/>
  <c r="K155" i="1" s="1"/>
  <c r="I153" i="1"/>
  <c r="K153" i="1" s="1"/>
  <c r="I503" i="1"/>
  <c r="K503" i="1" s="1"/>
  <c r="I511" i="1"/>
  <c r="K511" i="1" s="1"/>
  <c r="I311" i="1"/>
  <c r="K311" i="1" s="1"/>
  <c r="I211" i="1"/>
  <c r="K211" i="1" s="1"/>
  <c r="K307" i="1"/>
  <c r="I483" i="1"/>
  <c r="K483" i="1" s="1"/>
  <c r="I484" i="1"/>
  <c r="K484" i="1" s="1"/>
  <c r="I184" i="1" l="1"/>
  <c r="K184" i="1" s="1"/>
  <c r="I260" i="1"/>
  <c r="K260" i="1" s="1"/>
  <c r="I318" i="1"/>
  <c r="K318" i="1" s="1"/>
  <c r="I345" i="1"/>
  <c r="K345" i="1" s="1"/>
  <c r="I54" i="1"/>
  <c r="K54" i="1" s="1"/>
  <c r="I183" i="1"/>
  <c r="K183" i="1" s="1"/>
  <c r="I223" i="1"/>
  <c r="K223" i="1" s="1"/>
  <c r="I370" i="1"/>
  <c r="K370" i="1" s="1"/>
  <c r="I7" i="1"/>
  <c r="K7" i="1" s="1"/>
  <c r="I156" i="1"/>
  <c r="K156" i="1" s="1"/>
  <c r="I362" i="1"/>
  <c r="K362" i="1" s="1"/>
  <c r="I386" i="1"/>
  <c r="K386" i="1" s="1"/>
  <c r="I492" i="1"/>
  <c r="K492" i="1" s="1"/>
  <c r="I228" i="1"/>
  <c r="K228" i="1" s="1"/>
  <c r="I58" i="1"/>
  <c r="K58" i="1" s="1"/>
  <c r="I218" i="1"/>
  <c r="K218" i="1" s="1"/>
  <c r="I413" i="1"/>
  <c r="K413" i="1" s="1"/>
  <c r="I510" i="1" l="1"/>
  <c r="K510" i="1" s="1"/>
  <c r="I259" i="1"/>
  <c r="K259" i="1" s="1"/>
  <c r="K330" i="1"/>
  <c r="I414" i="1"/>
  <c r="K414" i="1" s="1"/>
  <c r="I415" i="1"/>
  <c r="K415" i="1" s="1"/>
  <c r="I504" i="1"/>
  <c r="K504" i="1" s="1"/>
  <c r="I368" i="1"/>
  <c r="K368" i="1" s="1"/>
  <c r="I16" i="1" l="1"/>
  <c r="K16" i="1" s="1"/>
  <c r="I14" i="1"/>
  <c r="K14" i="1" s="1"/>
  <c r="I15" i="1"/>
  <c r="K15" i="1" s="1"/>
  <c r="I17" i="1"/>
  <c r="K17" i="1" s="1"/>
  <c r="I59" i="1"/>
  <c r="K59" i="1" s="1"/>
  <c r="I507" i="1" l="1"/>
  <c r="K507" i="1" s="1"/>
  <c r="I506" i="1"/>
  <c r="K506" i="1" s="1"/>
  <c r="I505" i="1"/>
  <c r="K505" i="1" s="1"/>
  <c r="I502" i="1"/>
  <c r="K502" i="1" s="1"/>
  <c r="I499" i="1"/>
  <c r="K499" i="1" s="1"/>
  <c r="I497" i="1"/>
  <c r="K497" i="1" s="1"/>
  <c r="I495" i="1"/>
  <c r="K495" i="1" s="1"/>
  <c r="I494" i="1"/>
  <c r="K494" i="1" s="1"/>
  <c r="I493" i="1"/>
  <c r="K493" i="1" s="1"/>
  <c r="I491" i="1"/>
  <c r="K491" i="1" s="1"/>
  <c r="I490" i="1"/>
  <c r="K490" i="1" s="1"/>
  <c r="K489" i="1"/>
  <c r="I489" i="1"/>
  <c r="I486" i="1"/>
  <c r="K486" i="1" s="1"/>
  <c r="I485" i="1"/>
  <c r="K485" i="1" s="1"/>
  <c r="I446" i="1"/>
  <c r="K446" i="1" s="1"/>
  <c r="I444" i="1"/>
  <c r="K444" i="1" s="1"/>
  <c r="I448" i="1"/>
  <c r="K448" i="1" s="1"/>
  <c r="I482" i="1"/>
  <c r="K482" i="1" s="1"/>
  <c r="I481" i="1"/>
  <c r="K481" i="1" s="1"/>
  <c r="I480" i="1"/>
  <c r="K480" i="1" s="1"/>
  <c r="I476" i="1"/>
  <c r="K476" i="1" s="1"/>
  <c r="I474" i="1"/>
  <c r="K474" i="1" s="1"/>
  <c r="I472" i="1"/>
  <c r="K472" i="1" s="1"/>
  <c r="I471" i="1"/>
  <c r="K471" i="1" s="1"/>
  <c r="I470" i="1"/>
  <c r="K470" i="1" s="1"/>
  <c r="I469" i="1"/>
  <c r="K469" i="1" s="1"/>
  <c r="I459" i="1"/>
  <c r="K459" i="1" s="1"/>
  <c r="I458" i="1"/>
  <c r="K458" i="1" s="1"/>
  <c r="I457" i="1"/>
  <c r="K457" i="1" s="1"/>
  <c r="I455" i="1"/>
  <c r="K455" i="1" s="1"/>
  <c r="I453" i="1"/>
  <c r="K453" i="1" s="1"/>
  <c r="I451" i="1"/>
  <c r="K451" i="1" s="1"/>
  <c r="I441" i="1"/>
  <c r="K441" i="1" s="1"/>
  <c r="I440" i="1"/>
  <c r="K440" i="1" s="1"/>
  <c r="I439" i="1"/>
  <c r="K439" i="1" s="1"/>
  <c r="I438" i="1"/>
  <c r="K438" i="1" s="1"/>
  <c r="I436" i="1"/>
  <c r="K436" i="1" s="1"/>
  <c r="I435" i="1"/>
  <c r="K435" i="1" s="1"/>
  <c r="I433" i="1"/>
  <c r="K433" i="1" s="1"/>
  <c r="I432" i="1"/>
  <c r="K432" i="1" s="1"/>
  <c r="I431" i="1"/>
  <c r="K431" i="1" s="1"/>
  <c r="I430" i="1"/>
  <c r="K430" i="1" s="1"/>
  <c r="I429" i="1"/>
  <c r="K429" i="1" s="1"/>
  <c r="I427" i="1"/>
  <c r="K427" i="1" s="1"/>
  <c r="I422" i="1"/>
  <c r="K422" i="1" s="1"/>
  <c r="I421" i="1"/>
  <c r="K421" i="1" s="1"/>
  <c r="I420" i="1"/>
  <c r="K420" i="1" s="1"/>
  <c r="I419" i="1"/>
  <c r="K419" i="1" s="1"/>
  <c r="I418" i="1"/>
  <c r="K418" i="1" s="1"/>
  <c r="I416" i="1"/>
  <c r="K416" i="1" s="1"/>
  <c r="I412" i="1"/>
  <c r="K412" i="1" s="1"/>
  <c r="I410" i="1"/>
  <c r="K410" i="1" s="1"/>
  <c r="I409" i="1"/>
  <c r="K409" i="1" s="1"/>
  <c r="I408" i="1"/>
  <c r="K408" i="1" s="1"/>
  <c r="I404" i="1"/>
  <c r="K404" i="1" s="1"/>
  <c r="I403" i="1"/>
  <c r="K403" i="1" s="1"/>
  <c r="I402" i="1"/>
  <c r="K402" i="1" s="1"/>
  <c r="I401" i="1"/>
  <c r="K401" i="1" s="1"/>
  <c r="I400" i="1"/>
  <c r="K400" i="1" s="1"/>
  <c r="I398" i="1"/>
  <c r="K398" i="1" s="1"/>
  <c r="I391" i="1"/>
  <c r="K391" i="1" s="1"/>
  <c r="I388" i="1"/>
  <c r="K388" i="1" s="1"/>
  <c r="I384" i="1"/>
  <c r="K384" i="1" s="1"/>
  <c r="I371" i="1"/>
  <c r="K371" i="1" s="1"/>
  <c r="I366" i="1"/>
  <c r="K366" i="1" s="1"/>
  <c r="I364" i="1"/>
  <c r="K364" i="1" s="1"/>
  <c r="I361" i="1"/>
  <c r="K361" i="1" s="1"/>
  <c r="I358" i="1"/>
  <c r="K358" i="1" s="1"/>
  <c r="I356" i="1"/>
  <c r="K356" i="1" s="1"/>
  <c r="I354" i="1"/>
  <c r="K354" i="1" s="1"/>
  <c r="I352" i="1"/>
  <c r="K352" i="1" s="1"/>
  <c r="I351" i="1"/>
  <c r="K351" i="1" s="1"/>
  <c r="I350" i="1"/>
  <c r="K350" i="1" s="1"/>
  <c r="I349" i="1"/>
  <c r="K349" i="1" s="1"/>
  <c r="I348" i="1"/>
  <c r="K348" i="1" s="1"/>
  <c r="I347" i="1"/>
  <c r="K347" i="1" s="1"/>
  <c r="I344" i="1"/>
  <c r="K344" i="1" s="1"/>
  <c r="I342" i="1"/>
  <c r="K342" i="1" s="1"/>
  <c r="I336" i="1"/>
  <c r="K336" i="1" s="1"/>
  <c r="I334" i="1"/>
  <c r="K334" i="1" s="1"/>
  <c r="I333" i="1"/>
  <c r="K333" i="1" s="1"/>
  <c r="I331" i="1"/>
  <c r="K331" i="1" s="1"/>
  <c r="I329" i="1"/>
  <c r="K329" i="1" s="1"/>
  <c r="I322" i="1"/>
  <c r="K322" i="1" s="1"/>
  <c r="I321" i="1"/>
  <c r="K321" i="1" s="1"/>
  <c r="I319" i="1"/>
  <c r="K319" i="1" s="1"/>
  <c r="I317" i="1"/>
  <c r="K317" i="1" s="1"/>
  <c r="I316" i="1"/>
  <c r="K316" i="1" s="1"/>
  <c r="I315" i="1"/>
  <c r="K315" i="1" s="1"/>
  <c r="I314" i="1"/>
  <c r="K314" i="1" s="1"/>
  <c r="I313" i="1"/>
  <c r="K313" i="1" s="1"/>
  <c r="I312" i="1"/>
  <c r="K312" i="1" s="1"/>
  <c r="I308" i="1"/>
  <c r="K308" i="1" s="1"/>
  <c r="I306" i="1"/>
  <c r="K306" i="1" s="1"/>
  <c r="I305" i="1"/>
  <c r="K305" i="1" s="1"/>
  <c r="I304" i="1"/>
  <c r="K304" i="1" s="1"/>
  <c r="I301" i="1"/>
  <c r="K301" i="1" s="1"/>
  <c r="I298" i="1"/>
  <c r="K298" i="1" s="1"/>
  <c r="I297" i="1"/>
  <c r="K297" i="1" s="1"/>
  <c r="I296" i="1"/>
  <c r="K296" i="1" s="1"/>
  <c r="I293" i="1"/>
  <c r="K293" i="1" s="1"/>
  <c r="I292" i="1"/>
  <c r="K292" i="1" s="1"/>
  <c r="I289" i="1"/>
  <c r="K289" i="1" s="1"/>
  <c r="I288" i="1"/>
  <c r="K288" i="1" s="1"/>
  <c r="I285" i="1"/>
  <c r="K285" i="1" s="1"/>
  <c r="I411" i="1"/>
  <c r="K411" i="1" s="1"/>
  <c r="I283" i="1"/>
  <c r="K283" i="1" s="1"/>
  <c r="I281" i="1"/>
  <c r="K281" i="1" s="1"/>
  <c r="I280" i="1"/>
  <c r="K280" i="1" s="1"/>
  <c r="I279" i="1"/>
  <c r="K279" i="1" s="1"/>
  <c r="I278" i="1"/>
  <c r="K278" i="1" s="1"/>
  <c r="I270" i="1"/>
  <c r="K270" i="1" s="1"/>
  <c r="I269" i="1"/>
  <c r="K269" i="1" s="1"/>
  <c r="I268" i="1"/>
  <c r="K268" i="1" s="1"/>
  <c r="I267" i="1"/>
  <c r="K267" i="1" s="1"/>
  <c r="I266" i="1"/>
  <c r="K266" i="1" s="1"/>
  <c r="I265" i="1"/>
  <c r="K265" i="1" s="1"/>
  <c r="I264" i="1"/>
  <c r="K264" i="1" s="1"/>
  <c r="I263" i="1"/>
  <c r="K263" i="1" s="1"/>
  <c r="I261" i="1"/>
  <c r="K261" i="1" s="1"/>
  <c r="I256" i="1"/>
  <c r="K256" i="1" s="1"/>
  <c r="I255" i="1"/>
  <c r="K255" i="1" s="1"/>
  <c r="I254" i="1"/>
  <c r="K254" i="1" s="1"/>
  <c r="I253" i="1"/>
  <c r="K253" i="1" s="1"/>
  <c r="I252" i="1"/>
  <c r="K252" i="1" s="1"/>
  <c r="I251" i="1"/>
  <c r="K251" i="1" s="1"/>
  <c r="I247" i="1"/>
  <c r="K247" i="1" s="1"/>
  <c r="I246" i="1"/>
  <c r="K246" i="1" s="1"/>
  <c r="I245" i="1"/>
  <c r="K245" i="1" s="1"/>
  <c r="I244" i="1"/>
  <c r="K244" i="1" s="1"/>
  <c r="I242" i="1"/>
  <c r="K242" i="1" s="1"/>
  <c r="I241" i="1"/>
  <c r="K241" i="1" s="1"/>
  <c r="I239" i="1"/>
  <c r="K239" i="1" s="1"/>
  <c r="I238" i="1"/>
  <c r="K238" i="1" s="1"/>
  <c r="I237" i="1"/>
  <c r="K237" i="1" s="1"/>
  <c r="I234" i="1"/>
  <c r="K234" i="1" s="1"/>
  <c r="K233" i="1"/>
  <c r="I233" i="1"/>
  <c r="I232" i="1"/>
  <c r="K232" i="1" s="1"/>
  <c r="I231" i="1"/>
  <c r="K231" i="1" s="1"/>
  <c r="I229" i="1"/>
  <c r="K229" i="1" s="1"/>
  <c r="I227" i="1"/>
  <c r="K227" i="1" s="1"/>
  <c r="I226" i="1"/>
  <c r="K226" i="1" s="1"/>
  <c r="I222" i="1"/>
  <c r="K222" i="1" s="1"/>
  <c r="I221" i="1"/>
  <c r="K221" i="1" s="1"/>
  <c r="I219" i="1"/>
  <c r="K219" i="1" s="1"/>
  <c r="I215" i="1"/>
  <c r="K215" i="1" s="1"/>
  <c r="I213" i="1"/>
  <c r="K213" i="1" s="1"/>
  <c r="I210" i="1"/>
  <c r="K210" i="1" s="1"/>
  <c r="I209" i="1"/>
  <c r="K209" i="1" s="1"/>
  <c r="I204" i="1"/>
  <c r="K204" i="1" s="1"/>
  <c r="I203" i="1"/>
  <c r="K203" i="1" s="1"/>
  <c r="I202" i="1"/>
  <c r="K202" i="1" s="1"/>
  <c r="I201" i="1"/>
  <c r="K201" i="1" s="1"/>
  <c r="I200" i="1"/>
  <c r="K200" i="1" s="1"/>
  <c r="I199" i="1"/>
  <c r="K199" i="1" s="1"/>
  <c r="I197" i="1"/>
  <c r="K197" i="1" s="1"/>
  <c r="I194" i="1"/>
  <c r="K194" i="1" s="1"/>
  <c r="I192" i="1"/>
  <c r="K192" i="1" s="1"/>
  <c r="I191" i="1"/>
  <c r="K191" i="1" s="1"/>
  <c r="I190" i="1"/>
  <c r="K190" i="1" s="1"/>
  <c r="I187" i="1"/>
  <c r="K187" i="1" s="1"/>
  <c r="I186" i="1"/>
  <c r="K186" i="1" s="1"/>
  <c r="I185" i="1"/>
  <c r="K185" i="1" s="1"/>
  <c r="I182" i="1"/>
  <c r="K182" i="1" s="1"/>
  <c r="I179" i="1"/>
  <c r="K179" i="1" s="1"/>
  <c r="I178" i="1"/>
  <c r="K178" i="1" s="1"/>
  <c r="I171" i="1"/>
  <c r="K171" i="1" s="1"/>
  <c r="I167" i="1"/>
  <c r="K167" i="1" s="1"/>
  <c r="I166" i="1"/>
  <c r="K166" i="1" s="1"/>
  <c r="I165" i="1"/>
  <c r="K165" i="1" s="1"/>
  <c r="I164" i="1"/>
  <c r="K164" i="1" s="1"/>
  <c r="I163" i="1"/>
  <c r="K163" i="1" s="1"/>
  <c r="I162" i="1"/>
  <c r="K162" i="1" s="1"/>
  <c r="I161" i="1"/>
  <c r="K161" i="1" s="1"/>
  <c r="I148" i="1"/>
  <c r="K148" i="1" s="1"/>
  <c r="I147" i="1"/>
  <c r="K147" i="1" s="1"/>
  <c r="I146" i="1"/>
  <c r="K146" i="1" s="1"/>
  <c r="I145" i="1"/>
  <c r="K145" i="1" s="1"/>
  <c r="I144" i="1"/>
  <c r="K144" i="1" s="1"/>
  <c r="I143" i="1"/>
  <c r="K143" i="1" s="1"/>
  <c r="I142" i="1"/>
  <c r="K142" i="1" s="1"/>
  <c r="I140" i="1"/>
  <c r="K140" i="1" s="1"/>
  <c r="I139" i="1"/>
  <c r="K139" i="1" s="1"/>
  <c r="I136" i="1"/>
  <c r="K136" i="1" s="1"/>
  <c r="I135" i="1"/>
  <c r="K135" i="1" s="1"/>
  <c r="I134" i="1"/>
  <c r="K134" i="1" s="1"/>
  <c r="I133" i="1"/>
  <c r="K133" i="1" s="1"/>
  <c r="I127" i="1"/>
  <c r="K127" i="1" s="1"/>
  <c r="I125" i="1"/>
  <c r="K125" i="1" s="1"/>
  <c r="I119" i="1"/>
  <c r="K119" i="1" s="1"/>
  <c r="I118" i="1"/>
  <c r="K118" i="1" s="1"/>
  <c r="I117" i="1"/>
  <c r="K117" i="1" s="1"/>
  <c r="I116" i="1"/>
  <c r="K116" i="1" s="1"/>
  <c r="I114" i="1"/>
  <c r="K114" i="1" s="1"/>
  <c r="I112" i="1"/>
  <c r="K112" i="1" s="1"/>
  <c r="I111" i="1"/>
  <c r="K111" i="1" s="1"/>
  <c r="I109" i="1"/>
  <c r="K109" i="1" s="1"/>
  <c r="I108" i="1"/>
  <c r="K108" i="1" s="1"/>
  <c r="I106" i="1"/>
  <c r="K106" i="1" s="1"/>
  <c r="I74" i="1"/>
  <c r="K74" i="1" s="1"/>
  <c r="I75" i="1"/>
  <c r="K75" i="1" s="1"/>
  <c r="I76" i="1"/>
  <c r="K76" i="1" s="1"/>
  <c r="I89" i="1"/>
  <c r="K89" i="1" s="1"/>
  <c r="I92" i="1"/>
  <c r="I93" i="1"/>
  <c r="K93" i="1" s="1"/>
  <c r="I94" i="1"/>
  <c r="K94" i="1" s="1"/>
  <c r="I95" i="1"/>
  <c r="K95" i="1" s="1"/>
  <c r="I91" i="1"/>
  <c r="K91" i="1" s="1"/>
  <c r="I90" i="1"/>
  <c r="K90" i="1" s="1"/>
  <c r="I88" i="1"/>
  <c r="K88" i="1" s="1"/>
  <c r="I87" i="1"/>
  <c r="K87" i="1" s="1"/>
  <c r="I86" i="1"/>
  <c r="K86" i="1" s="1"/>
  <c r="I85" i="1"/>
  <c r="K85" i="1" s="1"/>
  <c r="I80" i="1"/>
  <c r="K80" i="1" s="1"/>
  <c r="I79" i="1"/>
  <c r="K79" i="1" s="1"/>
  <c r="I78" i="1"/>
  <c r="K78" i="1" s="1"/>
  <c r="I77" i="1"/>
  <c r="K77" i="1" s="1"/>
  <c r="I84" i="1"/>
  <c r="K84" i="1" s="1"/>
  <c r="I83" i="1"/>
  <c r="K83" i="1" s="1"/>
  <c r="I81" i="1"/>
  <c r="K81" i="1" s="1"/>
  <c r="I82" i="1"/>
  <c r="K82" i="1" s="1"/>
  <c r="I73" i="1"/>
  <c r="K73" i="1" s="1"/>
  <c r="I72" i="1"/>
  <c r="K72" i="1" s="1"/>
  <c r="I71" i="1"/>
  <c r="K71" i="1" s="1"/>
  <c r="I64" i="1"/>
  <c r="K64" i="1" s="1"/>
  <c r="I63" i="1"/>
  <c r="K63" i="1" s="1"/>
  <c r="I62" i="1"/>
  <c r="K62" i="1" s="1"/>
  <c r="I61" i="1"/>
  <c r="K61" i="1" s="1"/>
  <c r="I53" i="1"/>
  <c r="K53" i="1" s="1"/>
  <c r="I51" i="1"/>
  <c r="K51" i="1" s="1"/>
  <c r="I50" i="1"/>
  <c r="K50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2" i="1"/>
  <c r="K32" i="1" s="1"/>
  <c r="I31" i="1"/>
  <c r="K31" i="1" s="1"/>
  <c r="I30" i="1"/>
  <c r="K30" i="1" s="1"/>
  <c r="I28" i="1"/>
  <c r="K28" i="1" s="1"/>
  <c r="I27" i="1"/>
  <c r="K27" i="1" s="1"/>
  <c r="I25" i="1"/>
  <c r="K25" i="1" s="1"/>
  <c r="I24" i="1"/>
  <c r="K24" i="1" s="1"/>
  <c r="I23" i="1"/>
  <c r="K23" i="1" s="1"/>
  <c r="I22" i="1"/>
  <c r="K22" i="1" s="1"/>
  <c r="I11" i="1"/>
  <c r="K11" i="1" s="1"/>
  <c r="I9" i="1"/>
  <c r="K9" i="1" s="1"/>
  <c r="I8" i="1"/>
  <c r="K8" i="1" s="1"/>
  <c r="I6" i="1"/>
  <c r="K6" i="1" s="1"/>
  <c r="K512" i="1" l="1"/>
</calcChain>
</file>

<file path=xl/sharedStrings.xml><?xml version="1.0" encoding="utf-8"?>
<sst xmlns="http://schemas.openxmlformats.org/spreadsheetml/2006/main" count="2026" uniqueCount="685">
  <si>
    <t>UNIDAD DE MEDIDA</t>
  </si>
  <si>
    <t>4112 - Suministros y accesorios de laboratorio</t>
  </si>
  <si>
    <t xml:space="preserve">CÓDIGO  </t>
  </si>
  <si>
    <t>DESCRIPCIÓN ARTICULO</t>
  </si>
  <si>
    <t>ENTRADA</t>
  </si>
  <si>
    <t>INICIO</t>
  </si>
  <si>
    <t>EXISTENCIA</t>
  </si>
  <si>
    <t>VALOR</t>
  </si>
  <si>
    <t xml:space="preserve">PRECIO UNITARIO </t>
  </si>
  <si>
    <t>2.3.9.1.01</t>
  </si>
  <si>
    <t>Und</t>
  </si>
  <si>
    <t>2.3.3.2.01</t>
  </si>
  <si>
    <t>Papel higienico Jumbo p/dispensador</t>
  </si>
  <si>
    <t>Papel toalla p/dispensador</t>
  </si>
  <si>
    <t>Servilletas Jumbo</t>
  </si>
  <si>
    <t>Jabón liquido p/manos/Almendra</t>
  </si>
  <si>
    <t>2.3.5.5.01</t>
  </si>
  <si>
    <t>Cera p/piso</t>
  </si>
  <si>
    <t>Escobas de techo c/palo</t>
  </si>
  <si>
    <t>Escobas plasticas c/palo</t>
  </si>
  <si>
    <t>Suaper</t>
  </si>
  <si>
    <t>Recogedor p/basura</t>
  </si>
  <si>
    <t>Desgrasante</t>
  </si>
  <si>
    <t>Vasos plast. 7 oz paq. 50/1</t>
  </si>
  <si>
    <t>Vasos plast. 5 oz paq. 50/1</t>
  </si>
  <si>
    <t>Platos desechables #7 , paq. 25/1</t>
  </si>
  <si>
    <t>Jabón Lava platos</t>
  </si>
  <si>
    <t>Jabón antibacterial Scott p/dispensador 13 oz 400ML</t>
  </si>
  <si>
    <t>Jabón de cuaba</t>
  </si>
  <si>
    <t>2.3.4.1.01</t>
  </si>
  <si>
    <t>Detergente en polvo</t>
  </si>
  <si>
    <t>2.3.7.2.99</t>
  </si>
  <si>
    <t>Limpiador p/cristales</t>
  </si>
  <si>
    <t>Zafacón  plast./negr/ Med. p/oficina</t>
  </si>
  <si>
    <t>Zafacón bco. p/baño/15 litr./c/tapa vaiven</t>
  </si>
  <si>
    <t>Zafacón crema Rimax 12 litr./c/tapa Vaiven</t>
  </si>
  <si>
    <t>Cubetas  Duralon gris/ plast. 15lits./ 3 gls.</t>
  </si>
  <si>
    <t xml:space="preserve">Cubetas Plast. negra/ 15 lits. </t>
  </si>
  <si>
    <t>Tanque plastico p/ 55 gls.</t>
  </si>
  <si>
    <t>2.3.5.4.01</t>
  </si>
  <si>
    <t>Guantes goma p/limpiar</t>
  </si>
  <si>
    <t>Esponja doble cara p/fregar</t>
  </si>
  <si>
    <t>Brillo La maquina( gris)</t>
  </si>
  <si>
    <t>2.3.7.2.05</t>
  </si>
  <si>
    <t>Insecticida p/mosquitos y cucarachas 250ML</t>
  </si>
  <si>
    <t xml:space="preserve">Limpiador p/Ceramica </t>
  </si>
  <si>
    <t>2.3.2.2.01</t>
  </si>
  <si>
    <t>Lanilla</t>
  </si>
  <si>
    <t>Cepillo p/inodoro</t>
  </si>
  <si>
    <t>Cepillo de mano</t>
  </si>
  <si>
    <t>Agenda p/ecritorio</t>
  </si>
  <si>
    <t>Papel bond 8 1/2x11 Paq. 500/1</t>
  </si>
  <si>
    <t>Papel bond 8 1/2x13 Paq. 500/1</t>
  </si>
  <si>
    <t>Papel bond 8 1/2x14 Paq. 500/1</t>
  </si>
  <si>
    <t>Papel rollo p/sumadora electronica</t>
  </si>
  <si>
    <t>Folder Pendaflex 8/1x11 p/archivo cja. 25/1</t>
  </si>
  <si>
    <t>Folder Pendaflex 8/1x14 p/archivo cja. 25/1</t>
  </si>
  <si>
    <t>Folder amarillo 8 1/2x11</t>
  </si>
  <si>
    <t>Folder amar. 8 1/2x13</t>
  </si>
  <si>
    <t>Folder amar. 8 1/2x14</t>
  </si>
  <si>
    <t>Folder color surtido 8 1/2x11</t>
  </si>
  <si>
    <t>Sobres blancos #10</t>
  </si>
  <si>
    <t>Sobres manila 8 1/2x11</t>
  </si>
  <si>
    <t>Sobres manila 9/2x12</t>
  </si>
  <si>
    <t>Sobres manila 3x7</t>
  </si>
  <si>
    <t>2.3.9.2.01</t>
  </si>
  <si>
    <t>Boligrafo tinta azul/Caja 12/1</t>
  </si>
  <si>
    <t>Boligrafo tinta negra/Caja 12/1</t>
  </si>
  <si>
    <t>Boligrafo tinta roja</t>
  </si>
  <si>
    <t>Felpa azul</t>
  </si>
  <si>
    <t>Marcador permanente negro</t>
  </si>
  <si>
    <t>Marcador permanente azul</t>
  </si>
  <si>
    <t>Marcador p/pizarra negro</t>
  </si>
  <si>
    <t>Marcador p/pizarra rojo</t>
  </si>
  <si>
    <t>Resaltador surtido</t>
  </si>
  <si>
    <t>2.3.9.2.02</t>
  </si>
  <si>
    <t xml:space="preserve">Silicon  Uhu liquido/tubo 35 ml </t>
  </si>
  <si>
    <t>Banditas de goma #18 surtido</t>
  </si>
  <si>
    <t>Cera humectante p/contar</t>
  </si>
  <si>
    <t>Tijeras Scissors 8 "</t>
  </si>
  <si>
    <t>2.3.6.3.06</t>
  </si>
  <si>
    <t>Saca grapas</t>
  </si>
  <si>
    <t>Saca puntas metal</t>
  </si>
  <si>
    <t>Chincheta Printek p/mural corcho</t>
  </si>
  <si>
    <t>Goma p/borrar</t>
  </si>
  <si>
    <t>Grapadora</t>
  </si>
  <si>
    <t>Regla plastica 12"</t>
  </si>
  <si>
    <t>Porta Clip</t>
  </si>
  <si>
    <t>Tarjetero</t>
  </si>
  <si>
    <t>Perforadora  3 orificios 7 cm</t>
  </si>
  <si>
    <t>2.3.9.6.01</t>
  </si>
  <si>
    <t>UPS APC BE600M1, 330 WATT-600 VA, 6 S</t>
  </si>
  <si>
    <t>Calculadora electronica Sharp</t>
  </si>
  <si>
    <t>Dispensado cinta adhesiva</t>
  </si>
  <si>
    <t>Bandeja p/escritorio/2niveles/metal/negr.</t>
  </si>
  <si>
    <t>Bandeja Plast. p/escritorio/1 nivel/humo</t>
  </si>
  <si>
    <t>Bandeja Plast. 2 niveles/verde</t>
  </si>
  <si>
    <t>Gancho p/archivo</t>
  </si>
  <si>
    <t>Clip billtero 15 mm 1/2"</t>
  </si>
  <si>
    <t>Cinta adhesiva 1/2" p/dispensador</t>
  </si>
  <si>
    <t>Cinta adh. p/ empaque 1/2 papel</t>
  </si>
  <si>
    <t>Cinta adh. p/empaque 3cm</t>
  </si>
  <si>
    <t>Cinta adh. Doble cara 1 /2x2.08 yardas</t>
  </si>
  <si>
    <t>Libreta ray. Blanca 5x8/50 hojas</t>
  </si>
  <si>
    <t>Libro record Ofic Nota 500 Pág.</t>
  </si>
  <si>
    <t>Talonario requerimiento</t>
  </si>
  <si>
    <t xml:space="preserve">Tinta p/sello roja </t>
  </si>
  <si>
    <t xml:space="preserve">Tinta p/sello azul </t>
  </si>
  <si>
    <t xml:space="preserve">Tinta p/sello verde </t>
  </si>
  <si>
    <t xml:space="preserve">Tinta p/sello negra </t>
  </si>
  <si>
    <t>DVD en blanco C/estuche</t>
  </si>
  <si>
    <t>CD en blanco c/estuche</t>
  </si>
  <si>
    <t>Porta documentos vertical 81/2x11</t>
  </si>
  <si>
    <t>Cart. tinta  Hp 60 neg.</t>
  </si>
  <si>
    <t>Cart. tinta  Hp 60 Color</t>
  </si>
  <si>
    <t>Cart. tinta  Hp 122 neg.</t>
  </si>
  <si>
    <t>Cart. tinta Hp 122 Color</t>
  </si>
  <si>
    <t>Cart. tinta HP 21 Negro</t>
  </si>
  <si>
    <t>Cart. tinta  Hp 22 color</t>
  </si>
  <si>
    <t>Cart. Tinta Hp 662/negra</t>
  </si>
  <si>
    <t>Cart. Canon 245 negro</t>
  </si>
  <si>
    <t>Cart. Canon 246 color</t>
  </si>
  <si>
    <t>Cart. Canon 146 color</t>
  </si>
  <si>
    <t>Cart. Canon 145 Negro</t>
  </si>
  <si>
    <t>Toner Epson L664 bk yellow</t>
  </si>
  <si>
    <t>Toner Epson L664 BK Blue</t>
  </si>
  <si>
    <t>Toner Epson L664 BK Magenta</t>
  </si>
  <si>
    <t>Toner HP 35 A</t>
  </si>
  <si>
    <t>Toner HP 36 A</t>
  </si>
  <si>
    <t>Toner HP 80 A</t>
  </si>
  <si>
    <t>Toner HP 85 A</t>
  </si>
  <si>
    <t>Toner HP 49 A</t>
  </si>
  <si>
    <t>Toner HP 55 A</t>
  </si>
  <si>
    <t>Toner Canon 137</t>
  </si>
  <si>
    <t>Toner Canon 1119</t>
  </si>
  <si>
    <t>Toner Canon GPRS IMAGE 54</t>
  </si>
  <si>
    <t>Toner Toshiba T-2021</t>
  </si>
  <si>
    <t>Toner Toshiba T-2505V</t>
  </si>
  <si>
    <t>Toner Sharp L100</t>
  </si>
  <si>
    <t>2.3.7.2.06</t>
  </si>
  <si>
    <t>Oleo Wilton#3 p/pintar</t>
  </si>
  <si>
    <t>Pint. Acrilica Paja</t>
  </si>
  <si>
    <t>Pint. Acril. Naranja positivo</t>
  </si>
  <si>
    <t>Anticorrosivo rojo GLS</t>
  </si>
  <si>
    <t>Pint. Acr. Azul cielo</t>
  </si>
  <si>
    <t>Pegamento bco.  Lanco p/madera</t>
  </si>
  <si>
    <t>Pint. Semi gloss azul glacial</t>
  </si>
  <si>
    <t>Thinner Tropical</t>
  </si>
  <si>
    <t>2.3.6.3.04</t>
  </si>
  <si>
    <t>Barra extensión /20 pies</t>
  </si>
  <si>
    <t>Mazeta 6libs. m/madera</t>
  </si>
  <si>
    <t>Linterna recargable 11 Led truper</t>
  </si>
  <si>
    <t>2.3.6.4.06</t>
  </si>
  <si>
    <t>Lija p/disco</t>
  </si>
  <si>
    <t>Lija de agua/ #150/hoja 8 1/2x11</t>
  </si>
  <si>
    <t>Lija de agua/ #120/hoja 8 1/2x11</t>
  </si>
  <si>
    <t>Lija de agua/#220/hojas 8 1/2x11</t>
  </si>
  <si>
    <t>Lija de agua #100/hoja 8 1/2x11</t>
  </si>
  <si>
    <t>Laca natural</t>
  </si>
  <si>
    <t>Lona azul 12x14</t>
  </si>
  <si>
    <t>Retardador 20 oz</t>
  </si>
  <si>
    <t>2.3.2.1.01</t>
  </si>
  <si>
    <t>Estopa</t>
  </si>
  <si>
    <t>Mota p/pintar</t>
  </si>
  <si>
    <t>Porta rolo p/pintar</t>
  </si>
  <si>
    <t>Brocha p/pintar #3</t>
  </si>
  <si>
    <t>Brocha p/pintar #2</t>
  </si>
  <si>
    <t>Espatula Atlas/  Metal #3</t>
  </si>
  <si>
    <t>Espatula Atlas/metal #6</t>
  </si>
  <si>
    <t>Espatula  Atlas/Metal #8</t>
  </si>
  <si>
    <t>2.3.3.1.01</t>
  </si>
  <si>
    <t>Cinta Ductape gris 2x50"</t>
  </si>
  <si>
    <t>Tape de Goma  23</t>
  </si>
  <si>
    <t>Candados 50mm 110-50</t>
  </si>
  <si>
    <t>Llavin doble puño/bronceado</t>
  </si>
  <si>
    <t>Tomacorriente doble c/tapa 15 A/125V Blanca</t>
  </si>
  <si>
    <t>Llave p/fregadero</t>
  </si>
  <si>
    <t>LLave p/lavamano</t>
  </si>
  <si>
    <t>Lentes de seguridad</t>
  </si>
  <si>
    <t>Segueta roja 18Tx12"Nicholson</t>
  </si>
  <si>
    <t>Teflon/rollo 3/4</t>
  </si>
  <si>
    <t>Guantes p/electricista/Vikingo</t>
  </si>
  <si>
    <t>2.3.6.3.01</t>
  </si>
  <si>
    <t>Baterias p/inodoro GP-LIHIUM, CR-P2 6V</t>
  </si>
  <si>
    <t>Llave d/paso 3" pvc gris sch 80 (Llave de bola)</t>
  </si>
  <si>
    <t>Llave d/paso 2" pvc gris sch80 ( Llave de bola)</t>
  </si>
  <si>
    <t>Coupling 4"/gris PVC SCH80</t>
  </si>
  <si>
    <t>Coupling 3"/ PVC gris SCH 80</t>
  </si>
  <si>
    <t>Coupling PVC 2"</t>
  </si>
  <si>
    <t>Coupling PVC 1/2"</t>
  </si>
  <si>
    <t>Tee de 4"</t>
  </si>
  <si>
    <t>Tee de  2"SCH 80 /GRIS</t>
  </si>
  <si>
    <t>Tee de 3/4 SCH 80 /GRIS</t>
  </si>
  <si>
    <t>Tee de 3" SCH80 /GRIS</t>
  </si>
  <si>
    <t>Reduccion PVC gris 3"x2</t>
  </si>
  <si>
    <t>Vascogel p/aire 7/8</t>
  </si>
  <si>
    <t>Reduccion PVC gris 2"x1</t>
  </si>
  <si>
    <t>Reduccion PVC gris 1"x3/4</t>
  </si>
  <si>
    <t>Reducción PVC gris 4"x2</t>
  </si>
  <si>
    <t>Codo PVC 4"</t>
  </si>
  <si>
    <t>Codo PVC 3"x90 Gris sch 80</t>
  </si>
  <si>
    <t>Codo PVC 3X45</t>
  </si>
  <si>
    <t>Codo PVC 1"1/2</t>
  </si>
  <si>
    <t>Codo PVC 1"</t>
  </si>
  <si>
    <t>Codo PVC 3/4</t>
  </si>
  <si>
    <t>Codo PVC 1/2</t>
  </si>
  <si>
    <t xml:space="preserve">Union Dresser pvc (bca)#3 </t>
  </si>
  <si>
    <t>SALIDA</t>
  </si>
  <si>
    <t>Pintura Epoxica gris 1/8 gls.</t>
  </si>
  <si>
    <t xml:space="preserve">Union Dresser pvc (bca)#2 </t>
  </si>
  <si>
    <t>Toner HP 125 A negro</t>
  </si>
  <si>
    <t>Toner Hp 125 A azul</t>
  </si>
  <si>
    <t>Toner Hp 125 A Magenta</t>
  </si>
  <si>
    <t>Carpetas plast. p/documentos 1/2</t>
  </si>
  <si>
    <t>Carpetas plast. p/documentos 2"</t>
  </si>
  <si>
    <t>Borrador p/pizarra magnetica</t>
  </si>
  <si>
    <t>Label p/folder paq.</t>
  </si>
  <si>
    <t>Rollo</t>
  </si>
  <si>
    <t>Paquete</t>
  </si>
  <si>
    <t>Gl</t>
  </si>
  <si>
    <t>Libra</t>
  </si>
  <si>
    <t>Par</t>
  </si>
  <si>
    <t>Yarda</t>
  </si>
  <si>
    <t>Resma</t>
  </si>
  <si>
    <t>Caja</t>
  </si>
  <si>
    <t>caja</t>
  </si>
  <si>
    <t>Grapas/caja 5000 unds</t>
  </si>
  <si>
    <t>gl</t>
  </si>
  <si>
    <t>cubeta 5gl</t>
  </si>
  <si>
    <t>Alcohol Sanitizante Scott p/dispensador 13 oz</t>
  </si>
  <si>
    <t xml:space="preserve">Paquete </t>
  </si>
  <si>
    <t>Sobres manila 8 1/2x13</t>
  </si>
  <si>
    <t>Pint. Esmalte blanco 66 galon</t>
  </si>
  <si>
    <t>Pintura acril. BLANCO 00 cubetas</t>
  </si>
  <si>
    <t>3.1.1.6.2.40</t>
  </si>
  <si>
    <t>und</t>
  </si>
  <si>
    <t>Silicon Uhu stic/ barra 21 gr</t>
  </si>
  <si>
    <t>Fundas p/basura 55gls/100/1</t>
  </si>
  <si>
    <t>Fundas p/basura 30gls/100/1</t>
  </si>
  <si>
    <t>Tubo fluorescente T8 F32W caja 25/1</t>
  </si>
  <si>
    <t>Caja 25/1</t>
  </si>
  <si>
    <t>Tubo fluorescente Tipo U F36W caja 12/1</t>
  </si>
  <si>
    <t>Tubo fl. F17 Caja 25/1</t>
  </si>
  <si>
    <t>Tubo Led T8 18 w</t>
  </si>
  <si>
    <t>Unds.</t>
  </si>
  <si>
    <t>Bombillo led 20W/Unds.</t>
  </si>
  <si>
    <t>Lampara flood ligth led ip66 30W</t>
  </si>
  <si>
    <t>Bombillo bajo consumo 15W/unds</t>
  </si>
  <si>
    <t>Cubeta 5gl</t>
  </si>
  <si>
    <t>Oct.2017</t>
  </si>
  <si>
    <t>Marzo 17/2020-00011</t>
  </si>
  <si>
    <t>21/11/2021-00031</t>
  </si>
  <si>
    <t>17/03/2020-00011</t>
  </si>
  <si>
    <t>Feb. 14/20-0007</t>
  </si>
  <si>
    <t>abril del 2021</t>
  </si>
  <si>
    <t>Junio 19/2020-00018</t>
  </si>
  <si>
    <t>Nov. 25/2019-00073</t>
  </si>
  <si>
    <t>19/11/2021-00031</t>
  </si>
  <si>
    <t>nov. 25/2019-00074</t>
  </si>
  <si>
    <t>30/11/2021-00037</t>
  </si>
  <si>
    <t>Mayo 20-0008</t>
  </si>
  <si>
    <t>02/12/2021-00032</t>
  </si>
  <si>
    <t>Mayo 13/ 2019</t>
  </si>
  <si>
    <t>Julio 05/2019-00039</t>
  </si>
  <si>
    <t xml:space="preserve"> 16/1/2021-00032</t>
  </si>
  <si>
    <t>16/11/2021-00032</t>
  </si>
  <si>
    <t xml:space="preserve"> 11/11/2021-00031</t>
  </si>
  <si>
    <t>11/2021-000311</t>
  </si>
  <si>
    <t>Feb. 3/2020-00002</t>
  </si>
  <si>
    <t>Oct. 2017</t>
  </si>
  <si>
    <t>Feb. 14/2021-0007</t>
  </si>
  <si>
    <t>30/11/2021-0037</t>
  </si>
  <si>
    <t>No. 22/2019-00075</t>
  </si>
  <si>
    <t>Feb. 14/20- Ord. 0007</t>
  </si>
  <si>
    <t>Mayo 15/2019</t>
  </si>
  <si>
    <t>Mayo 13/2019</t>
  </si>
  <si>
    <t>mayo 13 2019</t>
  </si>
  <si>
    <t>julio 14/2020-00021</t>
  </si>
  <si>
    <t>Interruptor sencillo c/tapa bco. Leviton</t>
  </si>
  <si>
    <t>Cisco switch SF300-24PP 24-PORT 10/100 POE GIGABIT UPLINKS</t>
  </si>
  <si>
    <t>UND</t>
  </si>
  <si>
    <t>Ventiladores torre Tcnomaster 30"</t>
  </si>
  <si>
    <t>junio 2022-0029</t>
  </si>
  <si>
    <t>Rotulo alum. Anon. 8.5"x11 dorado c/letr. Negra</t>
  </si>
  <si>
    <t>Rec. Acril. 26A Gota 8"3/4 GR.</t>
  </si>
  <si>
    <t>Buzon p/sugerencias</t>
  </si>
  <si>
    <t>mayo 2022-0002</t>
  </si>
  <si>
    <t>Disco Duro 5TB HDD Seagate Expansion USB 3.0 /2.5"</t>
  </si>
  <si>
    <t>Bombillas BTN 750 W 120 V</t>
  </si>
  <si>
    <t>Bombillas BTR 1000 W 120 V</t>
  </si>
  <si>
    <t>Bombillas FEL 1000 W 120 V</t>
  </si>
  <si>
    <t>Bombillas HPL W 120 W 575 W 120V</t>
  </si>
  <si>
    <t>Bombillas BVT 2000 W 120 V</t>
  </si>
  <si>
    <t>Bombillas FFP 1000 W 120 V</t>
  </si>
  <si>
    <t xml:space="preserve">Und </t>
  </si>
  <si>
    <t>Bombillas FDN 500 W 120 V</t>
  </si>
  <si>
    <t>Bombillas FFT 1000 W 120 V</t>
  </si>
  <si>
    <t>Laptop Dell Inspiron 15 3000 Intel Core 15-1135g7 Quad-core 2.40ghz) anti reflejo full 15.6 /16 gb ddr4 c/bulto y mause optico usb wireless</t>
  </si>
  <si>
    <t>junio 2022-0018</t>
  </si>
  <si>
    <t xml:space="preserve">Aire acondicionado tipo techo lennox 60,000BTU INVERTER EFIC 18R-410A 220V </t>
  </si>
  <si>
    <t>Caja de cable UTP AGILER 1000 PIES CAT-5E</t>
  </si>
  <si>
    <t>Mezcladora elite monomando p/lavamanos</t>
  </si>
  <si>
    <t>Mezcladora elite monomando p/ducha</t>
  </si>
  <si>
    <t>Fluxometro p/inodoro zurin</t>
  </si>
  <si>
    <t>Bombillo mercurio luz directa lithing 160w 120v</t>
  </si>
  <si>
    <t>mayo 2022-0006</t>
  </si>
  <si>
    <t>Tanque hidroneumatico 120 gls fibra vidrio</t>
  </si>
  <si>
    <t>Caja de tiza 12/1</t>
  </si>
  <si>
    <t>Caja 12/1</t>
  </si>
  <si>
    <t>junio 22-0010</t>
  </si>
  <si>
    <t>Escalera T/Tijera 12/FV</t>
  </si>
  <si>
    <t>Pulidora Truper 7 Prof. 2100W</t>
  </si>
  <si>
    <t>Pint. Trop. Contr. Gris Grafito gls</t>
  </si>
  <si>
    <t xml:space="preserve">Clip metal #2 </t>
  </si>
  <si>
    <t xml:space="preserve">Clip metal #1 </t>
  </si>
  <si>
    <t xml:space="preserve">Clip billtero 19 mm 3/4" </t>
  </si>
  <si>
    <t xml:space="preserve">Clip billetero 51 mm 2" </t>
  </si>
  <si>
    <t xml:space="preserve">Clip billetero 25  mm 1" </t>
  </si>
  <si>
    <t>Cart. Tinta HP 662/color</t>
  </si>
  <si>
    <t>Junio 2022-0018</t>
  </si>
  <si>
    <t>Junio 29/2022-00018</t>
  </si>
  <si>
    <t>Julio 05/2022-00039</t>
  </si>
  <si>
    <t>Cart. Hp 954 Cyan</t>
  </si>
  <si>
    <t>12/7-2022-0017</t>
  </si>
  <si>
    <t>Cart. Hp 954 amarillo</t>
  </si>
  <si>
    <t>12/7/2022-0017</t>
  </si>
  <si>
    <t>Cart. Hp 954 Fucsia</t>
  </si>
  <si>
    <t>Cart. Hp 954 Negro</t>
  </si>
  <si>
    <t>Cart. Tinta HP 667-NEGRO</t>
  </si>
  <si>
    <t>Cart. Tinta HP 667-COLOR</t>
  </si>
  <si>
    <t>Cart. Tinta Canon pg 40 negro</t>
  </si>
  <si>
    <t>Cart Tinta Canon pg 41 color</t>
  </si>
  <si>
    <t>TONER EPSON 544 NEG</t>
  </si>
  <si>
    <t>TONER EPSON 544 AZUL</t>
  </si>
  <si>
    <t>Cart Tinta Canon CL 211 color</t>
  </si>
  <si>
    <t>Cart Tinta Canon CL 210 Negro</t>
  </si>
  <si>
    <t>Postit 3x5 paquete 100/1</t>
  </si>
  <si>
    <t>Café Santo Domingo</t>
  </si>
  <si>
    <t>Paq. 1 libra</t>
  </si>
  <si>
    <t>Paq. 5 libras</t>
  </si>
  <si>
    <t>Azúcar Crema /sobres 1 gramo</t>
  </si>
  <si>
    <t>Sobres 1 gr</t>
  </si>
  <si>
    <t>Azúcar Blanca /sobres 1 gramo</t>
  </si>
  <si>
    <t>Sept.2022-0043/00122</t>
  </si>
  <si>
    <t>Sept.2022-0043/00123</t>
  </si>
  <si>
    <t>Se[pt.2022-0043/00123</t>
  </si>
  <si>
    <t>2.3.1.1.01</t>
  </si>
  <si>
    <t>Junio 2022-0019</t>
  </si>
  <si>
    <t>Junio 2022-0014</t>
  </si>
  <si>
    <t>Carpetas plast. p/doc. 1" blanca</t>
  </si>
  <si>
    <t>Scaner Escasnap IX1600</t>
  </si>
  <si>
    <t>Julio 2022-0018/00062</t>
  </si>
  <si>
    <t>Tarjetas de proximidad MIFARE 1K</t>
  </si>
  <si>
    <t>Unds</t>
  </si>
  <si>
    <t>Agosto 2022-0026/00089</t>
  </si>
  <si>
    <t>Yoyo redondo personalizado c/clip vinil -domo azul</t>
  </si>
  <si>
    <t>Porta carnet plast. Vertical Mod6 color transp.</t>
  </si>
  <si>
    <t>Paq.</t>
  </si>
  <si>
    <t>Tarjeta PVC-CR80 0.30 MIL Bco. paq. 100 unds</t>
  </si>
  <si>
    <t>Zebra 800300 Cinta a color YMCKOK 200 IMPR P/ZC100/ZC300</t>
  </si>
  <si>
    <t>Gaffer tape electrio 0.13mm 25 MT bco.</t>
  </si>
  <si>
    <t>agosto 2022-0013/00083</t>
  </si>
  <si>
    <t>Tape gaffer Duck/rollo</t>
  </si>
  <si>
    <t>Limpiador de contacto</t>
  </si>
  <si>
    <t>Enc. Almacén y Suministro, DGBA</t>
  </si>
  <si>
    <t>Set cubos 40 piezas</t>
  </si>
  <si>
    <t>Tubos PVC 4" Diametro19 largo/semi presion</t>
  </si>
  <si>
    <t>Guantes p/electricista/pares</t>
  </si>
  <si>
    <t>Cable electrico de 3 hilos de 10/1000 pies</t>
  </si>
  <si>
    <t>Pies</t>
  </si>
  <si>
    <t>Enchufe industrial c/tierra</t>
  </si>
  <si>
    <t>Cable 12/3 engomado/pies</t>
  </si>
  <si>
    <t>Grapadora de presión neumatica 5/8 A</t>
  </si>
  <si>
    <t>Segueta c/marco 300MM 12"</t>
  </si>
  <si>
    <t>Agua oxigenada/gls</t>
  </si>
  <si>
    <t>Ruedas giratorias (paq. 24 unds)</t>
  </si>
  <si>
    <t>Paquetes</t>
  </si>
  <si>
    <t>Limpiador de plástico BRP</t>
  </si>
  <si>
    <t>galón</t>
  </si>
  <si>
    <t>Escalera T/tijera 12 F.V. Escalumex</t>
  </si>
  <si>
    <t>Agosto 23022-0024/00087</t>
  </si>
  <si>
    <t>Pint. Trop. Gris grafito gls</t>
  </si>
  <si>
    <t>Galón</t>
  </si>
  <si>
    <t>Pintura semigloss Sol celestial Popular</t>
  </si>
  <si>
    <t>Protector lamina plastica p/documentos 8 1/2x11</t>
  </si>
  <si>
    <t>Cubetas con exprimidor/ 36 lts</t>
  </si>
  <si>
    <t>Num. proceso/orden de compras</t>
  </si>
  <si>
    <t>agosto 8/2022-0024/00087</t>
  </si>
  <si>
    <t>Sept.2022-0028/00101</t>
  </si>
  <si>
    <t>Zocalos de goma 4x2 de ancho</t>
  </si>
  <si>
    <t>Pin 1 c/arandela</t>
  </si>
  <si>
    <t>Fulminante Calibre 22</t>
  </si>
  <si>
    <t>Perfiles metalicos 2 1/2x10</t>
  </si>
  <si>
    <t>Tornillo p/plancha No. 6x1-1/4 Pur</t>
  </si>
  <si>
    <t>Tornillos p/estructura No.7-7/16 punta fina</t>
  </si>
  <si>
    <t>Computadora Dell SFF Procesador Intel 15/memoria RAM 8/Disco duro 500GB/monitor/Wide screen 19"/teclado y mause/Usb/sistema operativo Windows 10</t>
  </si>
  <si>
    <t>Sept.2022-0018/00063</t>
  </si>
  <si>
    <t>Baterias rectagulares p/UPS 12V/7 AMP</t>
  </si>
  <si>
    <t>Conectores RJ45 P/Cable red Cat 5</t>
  </si>
  <si>
    <t>Jul-2022-0017/00071</t>
  </si>
  <si>
    <t>#000002019</t>
  </si>
  <si>
    <t>Abril2022-0006/00018</t>
  </si>
  <si>
    <t>Agosto 2022-0013/00083</t>
  </si>
  <si>
    <t>Mayo 2022-0011/00027</t>
  </si>
  <si>
    <t>junio 2022-0016/00057</t>
  </si>
  <si>
    <t>Lapiz de carbón/Caja 12/1</t>
  </si>
  <si>
    <t>Junio 2022-0010-00055</t>
  </si>
  <si>
    <t>2.3.6.3.07</t>
  </si>
  <si>
    <t>2.3.6.3.03</t>
  </si>
  <si>
    <t>Yeso/ planchas 4x8x1/2</t>
  </si>
  <si>
    <t>2.3.6.1.04</t>
  </si>
  <si>
    <t>Lic. kirsy C. Moreta De La Rosa</t>
  </si>
  <si>
    <t>Digital keypad Keyless doorr (cerradura digital)</t>
  </si>
  <si>
    <t>Octubre 2022-0037/00109</t>
  </si>
  <si>
    <t>Cucharas p/café acero inoxidable</t>
  </si>
  <si>
    <t>Octubre 2022-0051/00137</t>
  </si>
  <si>
    <t>Copas p/agua (cristal)</t>
  </si>
  <si>
    <t>Cafetera elect. Oster /12 tazas</t>
  </si>
  <si>
    <t>Taladro Inalambrico Truper 3/8"18153 TALI-12A2</t>
  </si>
  <si>
    <t>Oct. 26/2022-0052/00144</t>
  </si>
  <si>
    <t>Sellador Blockaid bco. cub 5 gls</t>
  </si>
  <si>
    <t>Esquineros metal 10 cal. 30 c/1150</t>
  </si>
  <si>
    <t>Fulminante verde cal 22</t>
  </si>
  <si>
    <t>Cinta papel p/masilla 250FT</t>
  </si>
  <si>
    <t>Lija p/yeso 120</t>
  </si>
  <si>
    <t>Lijadora orbital 5M 18 #2648 21 MI</t>
  </si>
  <si>
    <t>Sellador d/techo master flex cubo</t>
  </si>
  <si>
    <t>Oct. 17 2022-0050/00131</t>
  </si>
  <si>
    <t>Masilla sheet trock superm cubo 5 gls</t>
  </si>
  <si>
    <t>Masilla  Lanco p/paneles yeso (Sheet-Rock)  cubo 5 gls</t>
  </si>
  <si>
    <t>Tazas p/café con leche/blanca</t>
  </si>
  <si>
    <t>Termos p/café/1 lito</t>
  </si>
  <si>
    <t>Termo bomba p/café 1 litro</t>
  </si>
  <si>
    <t>Termo acero inoxidable elec. 2 litros</t>
  </si>
  <si>
    <t>Bandeja acromada  14x12</t>
  </si>
  <si>
    <t>Bandeja acromada  17x11</t>
  </si>
  <si>
    <t>Azucarera grande en cristal</t>
  </si>
  <si>
    <t>Cucharas cafeteras metal</t>
  </si>
  <si>
    <t>Dispensador de jugo en cristal/grande</t>
  </si>
  <si>
    <t>Oct. 2022-0051/00136</t>
  </si>
  <si>
    <t>Mantel lino bco. tope y bamb. Mesa 72"</t>
  </si>
  <si>
    <t>Mantel de lino bco. tope bambalina mesa 96"</t>
  </si>
  <si>
    <t>Mantel c/bamb. Bco. p/mesa 72"</t>
  </si>
  <si>
    <t>Grapas p/grapadora de tapiceria</t>
  </si>
  <si>
    <t>Oct. 14/2022-0048/00132</t>
  </si>
  <si>
    <t>Mantel c/bamb. Bco. p/mesa 96"</t>
  </si>
  <si>
    <t>Tape ¾ verde p/señalización</t>
  </si>
  <si>
    <t>Pistola fulminante calibre 22 Red Hit since 1990 SD100</t>
  </si>
  <si>
    <t>Oct. 28/2022-0052/00143</t>
  </si>
  <si>
    <t>Nov. 8/2022-0037/00133</t>
  </si>
  <si>
    <t>Microfonos Shure d/piso MX 391 C</t>
  </si>
  <si>
    <t>Toner HP 202 Black (Division Juridica)</t>
  </si>
  <si>
    <t>Toner Canon 104 (nov)</t>
  </si>
  <si>
    <t>Toner Epson L664 BK Blue (nov)</t>
  </si>
  <si>
    <t>Toner Epson L664 BK MAGENTA (NOV)</t>
  </si>
  <si>
    <t>Toner EPSON L664 BK  NEGRO (NOV)</t>
  </si>
  <si>
    <t>Toner Epson L664 BK YELLOW (NOV)</t>
  </si>
  <si>
    <t>Toner Epson 544 Amarillo (nov)</t>
  </si>
  <si>
    <t>Toner Epson 544 Azul (nov)</t>
  </si>
  <si>
    <t>TONER EPSON 544 negro (NOV)</t>
  </si>
  <si>
    <t>TONER HP 17  A (NOV)</t>
  </si>
  <si>
    <t>TONER HP 201 A CYAN (NOV)</t>
  </si>
  <si>
    <t>TONER HP 201 MAGENTA (NOV)</t>
  </si>
  <si>
    <t>TONER HP 201 A  YELLOW (NOV)</t>
  </si>
  <si>
    <t>TONER HP 202 MAGENTA (Div. Legal) (NOV)</t>
  </si>
  <si>
    <t>TONER HP 35  A (NOV)</t>
  </si>
  <si>
    <t>TONER HP 83 A (NOV)</t>
  </si>
  <si>
    <t>Toner HP 85 A (NOV)</t>
  </si>
  <si>
    <t>Toner HP 78 A (NOV)</t>
  </si>
  <si>
    <t>TONER CF2 19A DRUM (NOV)</t>
  </si>
  <si>
    <t>paquete</t>
  </si>
  <si>
    <t>Noviembre 23/2022-0042/000159</t>
  </si>
  <si>
    <t>Fundas p/basura 30gls/100/1 (Nov)</t>
  </si>
  <si>
    <t>Desinfectante (nov)</t>
  </si>
  <si>
    <t>Cloro (nov)</t>
  </si>
  <si>
    <t>Escobas plasticas c/palo (nov)</t>
  </si>
  <si>
    <t>Jabón en pasta p/fregar (nov)</t>
  </si>
  <si>
    <t>Cucharas desechables /Paq. 25/1 (nov)</t>
  </si>
  <si>
    <t>Platos desechables #6 , paq. 25/1 (nov)</t>
  </si>
  <si>
    <t>Cepillo p/inodoro (nov)</t>
  </si>
  <si>
    <t>Brillo verde (nov)</t>
  </si>
  <si>
    <t>Limpiador p/Ceramica (nov)</t>
  </si>
  <si>
    <t>Toalla microfibras 14x14 amarilla (nov)</t>
  </si>
  <si>
    <t>Toalla microfibras 16x16 AMAR.</t>
  </si>
  <si>
    <t>GL</t>
  </si>
  <si>
    <t>Azúcar Blanca funda 2225 gr (5 lib)</t>
  </si>
  <si>
    <t>Azúcar Crema funda 2250 gr (5 libras)</t>
  </si>
  <si>
    <t>29 nov 2022-00163/0056</t>
  </si>
  <si>
    <t>Cargador de 12 voltios p/planta electrica de 1500 kw de BELLAS ARTES (noviembre 2022)</t>
  </si>
  <si>
    <t>Goma p/barrer agua c/palo</t>
  </si>
  <si>
    <t>Julio 6/2022-0016/00056</t>
  </si>
  <si>
    <t xml:space="preserve">Toner Canon 128 </t>
  </si>
  <si>
    <t>Papel higienico Jumbo p/dispensador (diciembre)</t>
  </si>
  <si>
    <t>Diciembre 02/2022-0042/00158</t>
  </si>
  <si>
    <t>Detergente en polvo (diciembre 2022)</t>
  </si>
  <si>
    <t>Diciembre 5/2022-0042/00158</t>
  </si>
  <si>
    <t>Diciembre 2/2022-0042/000158</t>
  </si>
  <si>
    <t>Suaper (Suaper)</t>
  </si>
  <si>
    <t>Paqute</t>
  </si>
  <si>
    <t>Vasos plast. 10 oz paq. 50/1 (diciembre 2022)</t>
  </si>
  <si>
    <t>Insecticida p/ cucarachas 400ML (diciembre)</t>
  </si>
  <si>
    <t>Ambientador p/inodoro (diciembre)</t>
  </si>
  <si>
    <t>diciembre 6/2022-0032/00142</t>
  </si>
  <si>
    <t>Ciclorama de muslin natural color beige 24x30 (24x40) Tela</t>
  </si>
  <si>
    <t>2.3.6.2.01</t>
  </si>
  <si>
    <t>Computadora Dell Optilex 3090 sff, 15-10505, 8gb ddr4, 512gb ssd 512gb ssd, puerto VGA, Displayport, W10 Pro, incuye monitor Dell 19"(18.5") E1920H, LCD/LED, 720P, 5MS, 16:9, 250 M², DCR 1K; 1 VGA +DISPLAYPORT</t>
  </si>
  <si>
    <t>09 diciembre 2022-0057/00164</t>
  </si>
  <si>
    <t>12 diciembre 2022-0046/00153</t>
  </si>
  <si>
    <t>Correa saxo alto Tenor (diciembre 22)</t>
  </si>
  <si>
    <t>Caña de sax alto 3.0 Rico (diciembre 22)</t>
  </si>
  <si>
    <t>Caña de sax tenero 2.5 (diciembre 22)</t>
  </si>
  <si>
    <t>Caña de clarinete 2.5 Rico (diciembre 22)</t>
  </si>
  <si>
    <t>Piano CTS300 61 Teclas c/melodia y RI (dic. 22)</t>
  </si>
  <si>
    <t>Trompeta Eastrock de estudiante (dic. 22)</t>
  </si>
  <si>
    <t>Saxophone of-0504 alto YS (dic. 22)</t>
  </si>
  <si>
    <t>Conectores p/esc. Marinco 20M/Bates stage pin/20 amp 125vlt</t>
  </si>
  <si>
    <t>15 Noviembre/2022-0033/00128</t>
  </si>
  <si>
    <t>Cable de microfonos xlr macho &amp; hembra</t>
  </si>
  <si>
    <t>Cable de microfonos duplex XLR</t>
  </si>
  <si>
    <t>Cable divisor de XRL de 3 pines 1 FT/Rollo</t>
  </si>
  <si>
    <t>Conectores XLR 3 pin (50 macho/50 hembra)/pares</t>
  </si>
  <si>
    <t>Direct passive box</t>
  </si>
  <si>
    <t>13 mayo 2022-0006/00017</t>
  </si>
  <si>
    <t>Transformador electronico Osram 3FTP x32w 120v</t>
  </si>
  <si>
    <t>Transformador Led elite 12 - 18W</t>
  </si>
  <si>
    <t>Bombillo reflector clear Sylvania 120w 120v</t>
  </si>
  <si>
    <t xml:space="preserve">Cartuchos HP 122 Negro </t>
  </si>
  <si>
    <t>Cartuchos HP 662  Negro - CZ103AL</t>
  </si>
  <si>
    <t>15 diciembre 2022- 0054/00166</t>
  </si>
  <si>
    <t>14 diciembre 2022- 0059/00168</t>
  </si>
  <si>
    <t xml:space="preserve">Cartulinas de colores  60 x 60 </t>
  </si>
  <si>
    <t>Folder Manila  8 1/2 X 11</t>
  </si>
  <si>
    <t>Folder Manila  8 1/2 X 13</t>
  </si>
  <si>
    <t>Folder Manila  8 1/2 X 14</t>
  </si>
  <si>
    <t xml:space="preserve">Folder de color Surtido  8 1/2 X 11 </t>
  </si>
  <si>
    <t>Sobres de Carta</t>
  </si>
  <si>
    <t>Sobre Manila 8 1/2 X11</t>
  </si>
  <si>
    <t>Sobre Manila 8 1/2 X14</t>
  </si>
  <si>
    <t xml:space="preserve">Caja  de  500/1 </t>
  </si>
  <si>
    <t>Caja  de  100/1</t>
  </si>
  <si>
    <t xml:space="preserve">Caja  de  100/1 </t>
  </si>
  <si>
    <t>Caja  de 500/1</t>
  </si>
  <si>
    <t xml:space="preserve">Resaltadores Surtidos </t>
  </si>
  <si>
    <t>Caja de  12/1</t>
  </si>
  <si>
    <t xml:space="preserve">Silicon  UHU  liquido/tubo 35 ml </t>
  </si>
  <si>
    <t>Silicon UHU en  barra 21 gr</t>
  </si>
  <si>
    <t>16 diciembre 2022 - 0055/00170</t>
  </si>
  <si>
    <t>Sillon ejecutivo Premium de tela negra y brazos ajustables con soporte lumbar ,reposa cabeza</t>
  </si>
  <si>
    <t xml:space="preserve">Sillon semi-  ejecutivo de tela negra ,soporte lumbar y brazos ajustrables </t>
  </si>
  <si>
    <t xml:space="preserve">Silla Secretarial  de tela negra con soporte lumbar y brazos ajustables </t>
  </si>
  <si>
    <t>Archivo pequeño de 3 gavetas de metal 60 x 42 x 50 Cm</t>
  </si>
  <si>
    <t>Archivo grande de 5  gavetas de metal 120 x 50 x 60 cm</t>
  </si>
  <si>
    <t>Mesa de Madera 60 x 50 cm  ( Bonao)</t>
  </si>
  <si>
    <t>Mesa plegable de plastico 75 x 180 cm  ( Bonao)</t>
  </si>
  <si>
    <t>Gabinete con divisiones 40 x 160 cm de metal con cristal para consultorio Medico.</t>
  </si>
  <si>
    <t>Sillon ejecutivo de tela negra, brazos ajustables , soporte lumbar,reposa cabeza ( Ergonomico Reforsado).</t>
  </si>
  <si>
    <t>15 diciembre 2022- 0055/000171</t>
  </si>
  <si>
    <t xml:space="preserve">Reloj Biometricos Lector de huellas , tarjeta de aproximacion </t>
  </si>
  <si>
    <t>15 diciembre 2022- 0057/00165</t>
  </si>
  <si>
    <t>19 diciembre 2022- 0064/00180</t>
  </si>
  <si>
    <t>Caja de 50/1</t>
  </si>
  <si>
    <t>Tijeras 8''</t>
  </si>
  <si>
    <t>Caja de 500/1</t>
  </si>
  <si>
    <t>Grapas</t>
  </si>
  <si>
    <t>Porta Lapiz en metal</t>
  </si>
  <si>
    <t xml:space="preserve">Perforadora de 2 hoyos </t>
  </si>
  <si>
    <t>Dispensador para cinta adhesiva</t>
  </si>
  <si>
    <t>Caja de 100/1</t>
  </si>
  <si>
    <t>Clip de metal # 2</t>
  </si>
  <si>
    <t>Clip de metal # 1</t>
  </si>
  <si>
    <t xml:space="preserve">Clip billetero  51 mm 2'' </t>
  </si>
  <si>
    <t>Caja de 12/1</t>
  </si>
  <si>
    <t xml:space="preserve">Clip billetero  25 mm 1'' </t>
  </si>
  <si>
    <t xml:space="preserve">Post it surtido 3x5 </t>
  </si>
  <si>
    <t xml:space="preserve">Post it surtido 3x3 </t>
  </si>
  <si>
    <t>Post it Memo 2x3</t>
  </si>
  <si>
    <t xml:space="preserve">Clip billetero  15 mm 1'' </t>
  </si>
  <si>
    <t xml:space="preserve">Clip billetero  19 mm 1/2'' </t>
  </si>
  <si>
    <t>Cinta adhesiva para dispensador de 3/4</t>
  </si>
  <si>
    <t>Cinta adhesiva para empaque 3 cm (2 x 90)</t>
  </si>
  <si>
    <t>Cinta adhesiva doble cara  1/2 x 2.08  Yardas</t>
  </si>
  <si>
    <t xml:space="preserve">Libretas rayada blancas  5x 8'' de 50 hojas </t>
  </si>
  <si>
    <t xml:space="preserve">Libretas rayada blancas  8 1/2  X 11 '' de 50 hojas </t>
  </si>
  <si>
    <t>Carpeta plastica para documentos de 3 Aros/2</t>
  </si>
  <si>
    <t>Carpeta plastica para documentos 8 1/2 x 11 /  1/2</t>
  </si>
  <si>
    <t xml:space="preserve">Bandeja de metal para escritorio  2/1  </t>
  </si>
  <si>
    <t xml:space="preserve">Zafacon para Oficina plastico ,grande y negro </t>
  </si>
  <si>
    <t>Protector  para documentos 8 1/2 x 11</t>
  </si>
  <si>
    <t>Paquete de 100/1</t>
  </si>
  <si>
    <t xml:space="preserve">Lapices  de carbón Berol </t>
  </si>
  <si>
    <t>Boligrafos fina Azul Faber  Castell</t>
  </si>
  <si>
    <t>Boligrafos fina Negro Faber  Castell</t>
  </si>
  <si>
    <t xml:space="preserve">Cono de seguridad  color naranja de   18'' Pulgadas </t>
  </si>
  <si>
    <t xml:space="preserve">Cono de seguridad color naranja  de  24''  pulgadas </t>
  </si>
  <si>
    <t xml:space="preserve">Detectores de metales de mano , alta sencibilidad,pantalla digital y escaner de 360 grados. </t>
  </si>
  <si>
    <t>20 diciembre 2022-0065/00177</t>
  </si>
  <si>
    <t>Pitos de vientos  de metal</t>
  </si>
  <si>
    <t>20 diciembre 2022-0064/00178</t>
  </si>
  <si>
    <t>Señaleticas   420 mm X 148 mm que dice: RUTA DE EVACUACION ,con flecha hacia la derecha , foto luminiscente.</t>
  </si>
  <si>
    <t>Señaleticas   420 mm X 148 mm que dice: RUTA DE EVACUACION ,con flecha hacia la izquierda , foto luminiscente.</t>
  </si>
  <si>
    <t>Señalizacion de  extintores</t>
  </si>
  <si>
    <t>Señaletica plan de  emergencia de la DGBA que dice :  RIESGOS ELECTRICOS</t>
  </si>
  <si>
    <t>Señaletica plan de emergencia de la DGBA que dice :  PRECAUCION SUSTANCIAS TOXICAS</t>
  </si>
  <si>
    <t xml:space="preserve">Señaletica  plan  de emergencia de la DGBA que dice : Salida ,con flecha hacia arriba </t>
  </si>
  <si>
    <t xml:space="preserve">Señaletica plan de  emergencia de la DGBA que dice : SALIDA DE EMERGENCIA </t>
  </si>
  <si>
    <t xml:space="preserve">Gafa de proteccion de color negro </t>
  </si>
  <si>
    <t>Radio de comunicación UHF  de 400-50 Mhz, con alcance de 1 KM de distancia ,digital, con sus cargadores y baterias respectivamente .</t>
  </si>
  <si>
    <t xml:space="preserve">Cascos blancos de proteccion </t>
  </si>
  <si>
    <t>21 diciembre 2022-0065/00176</t>
  </si>
  <si>
    <t>Valvula fluxometro inodoro</t>
  </si>
  <si>
    <t xml:space="preserve">Cemento blanco </t>
  </si>
  <si>
    <t xml:space="preserve">Libras </t>
  </si>
  <si>
    <t>Codos de 3''   SCH-80</t>
  </si>
  <si>
    <t>Reducciones de 3  a 2'' SCH-80</t>
  </si>
  <si>
    <t>Codos de 2''   SCH-80</t>
  </si>
  <si>
    <t>T DE 2'' SCH-80</t>
  </si>
  <si>
    <t xml:space="preserve">Rolos </t>
  </si>
  <si>
    <t>Portas Rolos</t>
  </si>
  <si>
    <t xml:space="preserve">Brochas 3'' Max paint </t>
  </si>
  <si>
    <t xml:space="preserve">Espatulas 3'' </t>
  </si>
  <si>
    <t xml:space="preserve">Mota Anigotas </t>
  </si>
  <si>
    <t>libra</t>
  </si>
  <si>
    <t>Estopa   Libra</t>
  </si>
  <si>
    <t>LP Bombillos LED Cylinder 30 W E27 6500K</t>
  </si>
  <si>
    <t>LV Rosetas Porc Levinton</t>
  </si>
  <si>
    <t>LP Reflector LED Econ  50 W 6500K</t>
  </si>
  <si>
    <t>22 diciembre 2022- 0062/ 175</t>
  </si>
  <si>
    <t xml:space="preserve">Señaletica Plan de emergencia de la DGBA  que dicen Salida </t>
  </si>
  <si>
    <t>Señaletica Plan de emergencia de la DGBA  que dice : (NO USAR EL ASCENSOR EN CASO DE EMERGENCIA)</t>
  </si>
  <si>
    <t>Señaletica Plan de emergencia de la DGBA  que dice : ( PUNTO DE REUNION )</t>
  </si>
  <si>
    <t>23 diciembre 2022-0064/00179</t>
  </si>
  <si>
    <t>GALON</t>
  </si>
  <si>
    <t>Retardador Tropical</t>
  </si>
  <si>
    <t xml:space="preserve">Pintura color blanco  00 acrilica tropical plus </t>
  </si>
  <si>
    <t>Cubetas 5 gls</t>
  </si>
  <si>
    <t>Pinturas semigloss popular plus color Sol Celestial</t>
  </si>
  <si>
    <t xml:space="preserve">Pinturas acrilica popular plus color crema 51 para el exterior </t>
  </si>
  <si>
    <t>Silicon RTV Sealant 305ML ,Lanco ind grade transparente SS-89618P</t>
  </si>
  <si>
    <t xml:space="preserve">Chalecos Reflectores </t>
  </si>
  <si>
    <t>Cinta antideslizante de color negro nornal, no fluorescente</t>
  </si>
  <si>
    <t xml:space="preserve">Cinta deslizante  alta calidad no fluorescente  </t>
  </si>
  <si>
    <t>Postit  Señalizadores color  surtido</t>
  </si>
  <si>
    <t xml:space="preserve">Paquete  de   5/1 /100 hojas </t>
  </si>
  <si>
    <t>18 nov-2022-0045/00156</t>
  </si>
  <si>
    <t>Papel Bond 8 1/2 X11</t>
  </si>
  <si>
    <t>Papel Bond  8 1/2 X14</t>
  </si>
  <si>
    <t>Papel de colores   8 1/2 X11</t>
  </si>
  <si>
    <t>Papel de Hilo  8 1/2 X 11</t>
  </si>
  <si>
    <t xml:space="preserve">Papel para Sumadora  Electrica </t>
  </si>
  <si>
    <t xml:space="preserve">Toner HP Q 12A Black - Original </t>
  </si>
  <si>
    <t xml:space="preserve">Toner Epson 544 Magenta </t>
  </si>
  <si>
    <t>Cartuchos HP 667  Color - 2 ML</t>
  </si>
  <si>
    <t>Cartuchos HP 662  Color - CZ104AL</t>
  </si>
  <si>
    <t>Cartuchos HP   22 -  Genuino</t>
  </si>
  <si>
    <t>Cartuchos HP   21 -  Genuino</t>
  </si>
  <si>
    <t xml:space="preserve">Cartuchos HP 122 color </t>
  </si>
  <si>
    <t xml:space="preserve">Cartuchos HP 954 Black </t>
  </si>
  <si>
    <t xml:space="preserve">und </t>
  </si>
  <si>
    <t>Escritorio 70 x 130 CM  de madera y base de metal</t>
  </si>
  <si>
    <t>octubre 20/2022-0050/00131</t>
  </si>
  <si>
    <t>Zafacón Metal/negro p/oficina</t>
  </si>
  <si>
    <t>Paq de  500/1</t>
  </si>
  <si>
    <t xml:space="preserve">Paq  de  250/1 </t>
  </si>
  <si>
    <t xml:space="preserve">Paq de 500/1 </t>
  </si>
  <si>
    <t>junio 6/2022/0010</t>
  </si>
  <si>
    <t>Porta lapices plastico</t>
  </si>
  <si>
    <t>Aceite trompeta valve oil valulas Yamaha (dic 22)</t>
  </si>
  <si>
    <t>2.3.7.1.05</t>
  </si>
  <si>
    <t>2.6.5.5.01</t>
  </si>
  <si>
    <t>2.3.6.2.02</t>
  </si>
  <si>
    <t>2.3.6.1.01</t>
  </si>
  <si>
    <t xml:space="preserve">Laca Natural Tucan Semi -Mate 4/1 </t>
  </si>
  <si>
    <t xml:space="preserve">Thinner </t>
  </si>
  <si>
    <t xml:space="preserve">Clear </t>
  </si>
  <si>
    <t>Mascarillas Protectoras de Doble Filtro</t>
  </si>
  <si>
    <t>Pinturas acrilica Tropical plus color gris claro 26</t>
  </si>
  <si>
    <t>cubeta 5 gls</t>
  </si>
  <si>
    <t xml:space="preserve">                                                        DIRECCION GENERAL DE BELLAS ARTES</t>
  </si>
  <si>
    <t>Computadora Dell Optilex 3090 sff, 15-10505, 8gb ddr4, 512 GB ssd 512GB SSD, puerto VGA, Displayport, W10 Pro, incuye monitor Dell 24"(23.8") E2422H, LCD/LED, 16:9, 1920 X1080 FULL HD, 1X  VGA 1X DP.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</si>
  <si>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Calibri"/>
        <family val="2"/>
        <scheme val="minor"/>
      </rPr>
      <t>INVENTARIO BIENES DE CONSUMO AL 19 ABRIL DEL 2023</t>
    </r>
  </si>
  <si>
    <t>Litro</t>
  </si>
  <si>
    <t>nov. 21/11/2021-00031</t>
  </si>
  <si>
    <t>Toner Hp 202 Amarillo (Div. Legal) Nov.</t>
  </si>
  <si>
    <t>TONER HP 202 AZUL (Div. Legal) (Nov.)</t>
  </si>
  <si>
    <t>Toner HP 105A Negro W105A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</si>
</sst>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[$RD$-1C0A]* #,##0.00_);_([$RD$-1C0A]* \(#,##0.00\);_([$RD$-1C0A]* &quot;-&quot;??_);_(@_)"/>
    <numFmt numFmtId="166" formatCode="[$$-80A]#,##0.00;\-[$$-80A]#,##0.00"/>
  </numFmts>
  <fonts count="24" x14ac:knownFonts="1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3" tint="0.14993743705557422"/>
      <name val="Calibri"/>
      <family val="2"/>
      <scheme val="minor"/>
    </font>
    <font>
      <sz val="16"/>
      <color theme="1"/>
      <name val="Arial Narrow"/>
      <family val="2"/>
    </font>
    <font>
      <b/>
      <sz val="16"/>
      <color theme="1"/>
      <name val="Arial Narrow"/>
      <family val="2"/>
    </font>
    <font>
      <sz val="14"/>
      <color rgb="FFFF0000"/>
      <name val="Arial Narrow"/>
      <family val="2"/>
    </font>
    <font>
      <sz val="12"/>
      <color rgb="FFFF0000"/>
      <name val="Arial Narrow"/>
      <family val="2"/>
    </font>
    <font>
      <sz val="14"/>
      <color theme="1" tint="0.14999847407452621"/>
      <name val="Arial Narrow"/>
      <family val="2"/>
    </font>
    <font>
      <sz val="20"/>
      <color theme="1"/>
      <name val="Arial Narrow"/>
      <family val="2"/>
    </font>
    <font>
      <sz val="20"/>
      <color theme="1" tint="0.1499984740745262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 tint="4.9989318521683403E-2"/>
      <name val="Calibri"/>
      <family val="2"/>
      <scheme val="minor"/>
    </font>
    <font>
      <sz val="20"/>
      <color theme="1" tint="0.34998626667073579"/>
      <name val="Calibri"/>
      <family val="2"/>
      <scheme val="minor"/>
    </font>
    <font>
      <b/>
      <sz val="20"/>
      <color theme="1"/>
      <name val="Arial Narrow"/>
      <family val="2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 tint="0.14999847407452621"/>
      <name val="Calibri"/>
      <family val="2"/>
      <scheme val="minor"/>
    </font>
    <font>
      <sz val="20"/>
      <color theme="1"/>
      <name val="Calibri"/>
      <scheme val="minor"/>
    </font>
    <font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5" fillId="0" borderId="0" applyProtection="0">
      <alignment horizontal="left" vertical="center" wrapText="1" indent="1"/>
    </xf>
    <xf numFmtId="0" fontId="6" fillId="0" borderId="0">
      <alignment horizontal="left" vertical="center" wrapText="1" indent="1"/>
    </xf>
    <xf numFmtId="166" fontId="5" fillId="0" borderId="0" applyProtection="0">
      <alignment horizontal="right" vertical="center" indent="1"/>
    </xf>
    <xf numFmtId="0" fontId="5" fillId="0" borderId="0" applyProtection="0">
      <alignment horizontal="right" vertical="center" indent="1"/>
    </xf>
    <xf numFmtId="0" fontId="5" fillId="3" borderId="0" applyNumberFormat="0" applyBorder="0" applyAlignment="0" applyProtection="0"/>
    <xf numFmtId="0" fontId="5" fillId="7" borderId="0" applyNumberFormat="0" applyBorder="0" applyAlignment="0" applyProtection="0"/>
  </cellStyleXfs>
  <cellXfs count="150">
    <xf numFmtId="0" fontId="0" fillId="0" borderId="0" xfId="0"/>
    <xf numFmtId="0" fontId="1" fillId="0" borderId="0" xfId="0" applyFont="1"/>
    <xf numFmtId="0" fontId="2" fillId="0" borderId="0" xfId="0" quotePrefix="1" applyNumberFormat="1" applyFont="1" applyFill="1" applyAlignment="1">
      <alignment horizontal="left"/>
    </xf>
    <xf numFmtId="0" fontId="3" fillId="0" borderId="0" xfId="0" quotePrefix="1" applyNumberFormat="1" applyFont="1" applyFill="1" applyAlignment="1">
      <alignment horizontal="left"/>
    </xf>
    <xf numFmtId="0" fontId="3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/>
    <xf numFmtId="0" fontId="8" fillId="0" borderId="0" xfId="0" applyFont="1"/>
    <xf numFmtId="0" fontId="7" fillId="0" borderId="0" xfId="0" applyFont="1"/>
    <xf numFmtId="0" fontId="1" fillId="4" borderId="0" xfId="0" applyFont="1" applyFill="1"/>
    <xf numFmtId="0" fontId="3" fillId="4" borderId="0" xfId="0" applyNumberFormat="1" applyFont="1" applyFill="1" applyAlignment="1">
      <alignment horizontal="left"/>
    </xf>
    <xf numFmtId="0" fontId="1" fillId="5" borderId="0" xfId="0" applyFont="1" applyFill="1"/>
    <xf numFmtId="0" fontId="9" fillId="0" borderId="0" xfId="0" applyFont="1" applyFill="1"/>
    <xf numFmtId="0" fontId="10" fillId="0" borderId="0" xfId="0" applyNumberFormat="1" applyFont="1" applyFill="1" applyAlignment="1">
      <alignment horizontal="left"/>
    </xf>
    <xf numFmtId="0" fontId="1" fillId="6" borderId="0" xfId="0" applyFont="1" applyFill="1"/>
    <xf numFmtId="0" fontId="1" fillId="2" borderId="0" xfId="0" applyFont="1" applyFill="1"/>
    <xf numFmtId="0" fontId="3" fillId="2" borderId="0" xfId="0" applyNumberFormat="1" applyFont="1" applyFill="1" applyAlignment="1">
      <alignment horizontal="left"/>
    </xf>
    <xf numFmtId="0" fontId="11" fillId="2" borderId="0" xfId="0" applyFont="1" applyFill="1"/>
    <xf numFmtId="0" fontId="11" fillId="2" borderId="0" xfId="0" applyFont="1" applyFill="1" applyBorder="1"/>
    <xf numFmtId="0" fontId="12" fillId="2" borderId="0" xfId="0" applyFont="1" applyFill="1"/>
    <xf numFmtId="0" fontId="17" fillId="0" borderId="0" xfId="0" applyFont="1"/>
    <xf numFmtId="0" fontId="12" fillId="0" borderId="0" xfId="0" applyFont="1"/>
    <xf numFmtId="164" fontId="12" fillId="0" borderId="0" xfId="0" applyNumberFormat="1" applyFont="1"/>
    <xf numFmtId="0" fontId="5" fillId="7" borderId="0" xfId="7" applyBorder="1"/>
    <xf numFmtId="0" fontId="5" fillId="7" borderId="0" xfId="7" applyBorder="1" applyAlignment="1">
      <alignment horizontal="center" vertical="center" wrapText="1"/>
    </xf>
    <xf numFmtId="0" fontId="5" fillId="2" borderId="5" xfId="7" applyFill="1" applyBorder="1"/>
    <xf numFmtId="38" fontId="5" fillId="2" borderId="5" xfId="7" applyNumberFormat="1" applyFill="1" applyBorder="1" applyAlignment="1">
      <alignment horizontal="center" vertical="top" wrapText="1"/>
    </xf>
    <xf numFmtId="0" fontId="5" fillId="2" borderId="6" xfId="7" applyFill="1" applyBorder="1" applyAlignment="1">
      <alignment horizontal="center"/>
    </xf>
    <xf numFmtId="0" fontId="1" fillId="5" borderId="0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5" fillId="2" borderId="4" xfId="7" applyFill="1" applyBorder="1"/>
    <xf numFmtId="0" fontId="19" fillId="2" borderId="5" xfId="7" applyFont="1" applyFill="1" applyBorder="1" applyAlignment="1">
      <alignment horizontal="center"/>
    </xf>
    <xf numFmtId="0" fontId="19" fillId="2" borderId="5" xfId="7" applyFont="1" applyFill="1" applyBorder="1" applyAlignment="1"/>
    <xf numFmtId="0" fontId="5" fillId="2" borderId="5" xfId="7" applyFill="1" applyBorder="1" applyAlignment="1"/>
    <xf numFmtId="0" fontId="21" fillId="8" borderId="0" xfId="0" applyFont="1" applyFill="1" applyBorder="1" applyAlignment="1">
      <alignment horizontal="left" vertical="center" wrapText="1"/>
    </xf>
    <xf numFmtId="0" fontId="21" fillId="8" borderId="0" xfId="0" applyFont="1" applyFill="1" applyBorder="1" applyAlignment="1">
      <alignment horizontal="center" vertical="center" wrapText="1"/>
    </xf>
    <xf numFmtId="0" fontId="21" fillId="8" borderId="0" xfId="0" applyFont="1" applyFill="1" applyBorder="1"/>
    <xf numFmtId="0" fontId="21" fillId="8" borderId="0" xfId="0" applyFont="1" applyFill="1" applyBorder="1" applyAlignment="1">
      <alignment horizontal="left"/>
    </xf>
    <xf numFmtId="0" fontId="21" fillId="8" borderId="0" xfId="0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 vertical="center" wrapText="1"/>
    </xf>
    <xf numFmtId="0" fontId="14" fillId="8" borderId="1" xfId="2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horizontal="center"/>
    </xf>
    <xf numFmtId="0" fontId="14" fillId="8" borderId="1" xfId="0" applyNumberFormat="1" applyFont="1" applyFill="1" applyBorder="1" applyAlignment="1">
      <alignment horizontal="center"/>
    </xf>
    <xf numFmtId="165" fontId="14" fillId="8" borderId="1" xfId="1" applyNumberFormat="1" applyFont="1" applyFill="1" applyBorder="1" applyAlignment="1">
      <alignment horizontal="left" vertical="center" indent="1"/>
    </xf>
    <xf numFmtId="164" fontId="14" fillId="8" borderId="1" xfId="0" applyNumberFormat="1" applyFont="1" applyFill="1" applyBorder="1" applyAlignment="1">
      <alignment horizontal="left"/>
    </xf>
    <xf numFmtId="0" fontId="14" fillId="8" borderId="1" xfId="6" applyFont="1" applyFill="1" applyBorder="1" applyAlignment="1">
      <alignment horizontal="center" vertical="center" wrapText="1"/>
    </xf>
    <xf numFmtId="0" fontId="14" fillId="8" borderId="1" xfId="6" applyFont="1" applyFill="1" applyBorder="1" applyAlignment="1">
      <alignment horizontal="left"/>
    </xf>
    <xf numFmtId="0" fontId="14" fillId="8" borderId="1" xfId="6" applyFont="1" applyFill="1" applyBorder="1" applyAlignment="1">
      <alignment horizontal="center"/>
    </xf>
    <xf numFmtId="0" fontId="14" fillId="8" borderId="1" xfId="6" applyFont="1" applyFill="1" applyBorder="1" applyAlignment="1">
      <alignment horizontal="left" vertical="center" wrapText="1"/>
    </xf>
    <xf numFmtId="0" fontId="14" fillId="8" borderId="1" xfId="6" applyNumberFormat="1" applyFont="1" applyFill="1" applyBorder="1" applyAlignment="1">
      <alignment horizontal="center"/>
    </xf>
    <xf numFmtId="164" fontId="14" fillId="8" borderId="1" xfId="6" applyNumberFormat="1" applyFont="1" applyFill="1" applyBorder="1" applyAlignment="1">
      <alignment horizontal="left"/>
    </xf>
    <xf numFmtId="164" fontId="14" fillId="8" borderId="1" xfId="6" applyNumberFormat="1" applyFont="1" applyFill="1" applyBorder="1" applyAlignment="1">
      <alignment horizontal="left" vertical="center" indent="1"/>
    </xf>
    <xf numFmtId="14" fontId="14" fillId="8" borderId="1" xfId="6" applyNumberFormat="1" applyFont="1" applyFill="1" applyBorder="1" applyAlignment="1">
      <alignment horizontal="left" vertical="center" wrapText="1"/>
    </xf>
    <xf numFmtId="165" fontId="14" fillId="8" borderId="1" xfId="6" applyNumberFormat="1" applyFont="1" applyFill="1" applyBorder="1" applyAlignment="1">
      <alignment horizontal="left" vertical="center" indent="1"/>
    </xf>
    <xf numFmtId="0" fontId="14" fillId="8" borderId="1" xfId="6" applyFont="1" applyFill="1" applyBorder="1" applyAlignment="1">
      <alignment horizontal="center" vertical="center"/>
    </xf>
    <xf numFmtId="0" fontId="15" fillId="8" borderId="1" xfId="6" applyFont="1" applyFill="1" applyBorder="1" applyAlignment="1">
      <alignment horizontal="left" vertical="center" wrapText="1"/>
    </xf>
    <xf numFmtId="0" fontId="13" fillId="8" borderId="1" xfId="6" applyFont="1" applyFill="1" applyBorder="1" applyAlignment="1">
      <alignment horizontal="center"/>
    </xf>
    <xf numFmtId="14" fontId="13" fillId="8" borderId="1" xfId="6" applyNumberFormat="1" applyFont="1" applyFill="1" applyBorder="1" applyAlignment="1">
      <alignment horizontal="left" vertical="center" wrapText="1"/>
    </xf>
    <xf numFmtId="0" fontId="16" fillId="8" borderId="1" xfId="6" applyFont="1" applyFill="1" applyBorder="1" applyAlignment="1">
      <alignment horizontal="center"/>
    </xf>
    <xf numFmtId="0" fontId="16" fillId="8" borderId="1" xfId="6" applyNumberFormat="1" applyFont="1" applyFill="1" applyBorder="1" applyAlignment="1">
      <alignment horizontal="center"/>
    </xf>
    <xf numFmtId="0" fontId="14" fillId="8" borderId="1" xfId="6" applyFont="1" applyFill="1" applyBorder="1" applyAlignment="1">
      <alignment vertical="center" wrapText="1"/>
    </xf>
    <xf numFmtId="17" fontId="14" fillId="8" borderId="1" xfId="6" applyNumberFormat="1" applyFont="1" applyFill="1" applyBorder="1" applyAlignment="1">
      <alignment horizontal="left" vertical="center" wrapText="1"/>
    </xf>
    <xf numFmtId="165" fontId="14" fillId="8" borderId="1" xfId="6" applyNumberFormat="1" applyFont="1" applyFill="1" applyBorder="1" applyAlignment="1">
      <alignment horizontal="left" vertical="center"/>
    </xf>
    <xf numFmtId="0" fontId="15" fillId="8" borderId="1" xfId="6" applyFont="1" applyFill="1" applyBorder="1" applyAlignment="1">
      <alignment vertical="center" wrapText="1"/>
    </xf>
    <xf numFmtId="0" fontId="15" fillId="8" borderId="1" xfId="6" applyFont="1" applyFill="1" applyBorder="1" applyAlignment="1">
      <alignment horizontal="center"/>
    </xf>
    <xf numFmtId="0" fontId="15" fillId="8" borderId="1" xfId="6" applyNumberFormat="1" applyFont="1" applyFill="1" applyBorder="1" applyAlignment="1">
      <alignment horizontal="center"/>
    </xf>
    <xf numFmtId="165" fontId="15" fillId="8" borderId="1" xfId="6" applyNumberFormat="1" applyFont="1" applyFill="1" applyBorder="1" applyAlignment="1">
      <alignment horizontal="left" vertical="center"/>
    </xf>
    <xf numFmtId="164" fontId="15" fillId="8" borderId="1" xfId="6" applyNumberFormat="1" applyFont="1" applyFill="1" applyBorder="1" applyAlignment="1">
      <alignment horizontal="left" vertical="center" indent="1"/>
    </xf>
    <xf numFmtId="0" fontId="14" fillId="8" borderId="0" xfId="0" applyFont="1" applyFill="1" applyBorder="1" applyAlignment="1">
      <alignment horizontal="center"/>
    </xf>
    <xf numFmtId="0" fontId="14" fillId="8" borderId="0" xfId="6" applyFont="1" applyFill="1" applyBorder="1" applyAlignment="1">
      <alignment horizontal="center" vertical="center"/>
    </xf>
    <xf numFmtId="0" fontId="15" fillId="8" borderId="1" xfId="6" applyFont="1" applyFill="1" applyBorder="1" applyAlignment="1">
      <alignment horizontal="center" vertical="center" wrapText="1"/>
    </xf>
    <xf numFmtId="0" fontId="16" fillId="8" borderId="1" xfId="6" applyFont="1" applyFill="1" applyBorder="1" applyAlignment="1">
      <alignment horizontal="left" vertical="center" wrapText="1"/>
    </xf>
    <xf numFmtId="165" fontId="16" fillId="8" borderId="1" xfId="6" applyNumberFormat="1" applyFont="1" applyFill="1" applyBorder="1" applyAlignment="1">
      <alignment horizontal="left" vertical="center"/>
    </xf>
    <xf numFmtId="164" fontId="16" fillId="8" borderId="1" xfId="6" applyNumberFormat="1" applyFont="1" applyFill="1" applyBorder="1" applyAlignment="1">
      <alignment horizontal="left" vertical="center" indent="1"/>
    </xf>
    <xf numFmtId="0" fontId="14" fillId="8" borderId="1" xfId="6" applyFont="1" applyFill="1" applyBorder="1" applyAlignment="1">
      <alignment horizontal="left" vertical="center" wrapText="1" indent="1"/>
    </xf>
    <xf numFmtId="165" fontId="14" fillId="8" borderId="1" xfId="6" applyNumberFormat="1" applyFont="1" applyFill="1" applyBorder="1" applyAlignment="1">
      <alignment horizontal="left"/>
    </xf>
    <xf numFmtId="0" fontId="14" fillId="8" borderId="0" xfId="6" applyFont="1" applyFill="1" applyBorder="1" applyAlignment="1">
      <alignment horizontal="center" vertical="center" wrapText="1"/>
    </xf>
    <xf numFmtId="16" fontId="14" fillId="8" borderId="1" xfId="6" applyNumberFormat="1" applyFont="1" applyFill="1" applyBorder="1" applyAlignment="1">
      <alignment horizontal="center"/>
    </xf>
    <xf numFmtId="0" fontId="13" fillId="8" borderId="1" xfId="6" applyFont="1" applyFill="1" applyBorder="1" applyAlignment="1">
      <alignment vertical="center" wrapText="1"/>
    </xf>
    <xf numFmtId="0" fontId="13" fillId="8" borderId="1" xfId="6" applyFont="1" applyFill="1" applyBorder="1" applyAlignment="1">
      <alignment horizontal="left" vertical="center" wrapText="1"/>
    </xf>
    <xf numFmtId="0" fontId="13" fillId="8" borderId="1" xfId="6" applyFont="1" applyFill="1" applyBorder="1" applyAlignment="1">
      <alignment horizontal="center" vertical="center" wrapText="1"/>
    </xf>
    <xf numFmtId="0" fontId="13" fillId="8" borderId="1" xfId="6" applyNumberFormat="1" applyFont="1" applyFill="1" applyBorder="1" applyAlignment="1">
      <alignment horizontal="center"/>
    </xf>
    <xf numFmtId="165" fontId="13" fillId="8" borderId="1" xfId="6" applyNumberFormat="1" applyFont="1" applyFill="1" applyBorder="1" applyAlignment="1">
      <alignment horizontal="left" vertical="center"/>
    </xf>
    <xf numFmtId="164" fontId="13" fillId="8" borderId="1" xfId="6" applyNumberFormat="1" applyFont="1" applyFill="1" applyBorder="1" applyAlignment="1">
      <alignment horizontal="left" vertical="center"/>
    </xf>
    <xf numFmtId="164" fontId="13" fillId="8" borderId="1" xfId="6" applyNumberFormat="1" applyFont="1" applyFill="1" applyBorder="1" applyAlignment="1">
      <alignment horizontal="left"/>
    </xf>
    <xf numFmtId="165" fontId="13" fillId="8" borderId="1" xfId="6" applyNumberFormat="1" applyFont="1" applyFill="1" applyBorder="1" applyAlignment="1">
      <alignment horizontal="left" vertical="center" indent="1"/>
    </xf>
    <xf numFmtId="164" fontId="14" fillId="8" borderId="1" xfId="6" applyNumberFormat="1" applyFont="1" applyFill="1" applyBorder="1" applyAlignment="1">
      <alignment horizontal="left" vertical="center"/>
    </xf>
    <xf numFmtId="164" fontId="15" fillId="8" borderId="1" xfId="6" applyNumberFormat="1" applyFont="1" applyFill="1" applyBorder="1" applyAlignment="1">
      <alignment horizontal="left" vertical="center"/>
    </xf>
    <xf numFmtId="0" fontId="14" fillId="9" borderId="2" xfId="6" applyFont="1" applyFill="1" applyBorder="1" applyAlignment="1">
      <alignment horizontal="center" vertical="center" wrapText="1"/>
    </xf>
    <xf numFmtId="0" fontId="14" fillId="9" borderId="2" xfId="6" applyFont="1" applyFill="1" applyBorder="1" applyAlignment="1">
      <alignment horizontal="left" vertical="center" wrapText="1"/>
    </xf>
    <xf numFmtId="0" fontId="14" fillId="9" borderId="2" xfId="6" applyFont="1" applyFill="1" applyBorder="1" applyAlignment="1">
      <alignment horizontal="center"/>
    </xf>
    <xf numFmtId="0" fontId="14" fillId="9" borderId="2" xfId="6" applyNumberFormat="1" applyFont="1" applyFill="1" applyBorder="1" applyAlignment="1">
      <alignment horizontal="center"/>
    </xf>
    <xf numFmtId="165" fontId="14" fillId="9" borderId="2" xfId="6" applyNumberFormat="1" applyFont="1" applyFill="1" applyBorder="1" applyAlignment="1">
      <alignment horizontal="left" vertical="center"/>
    </xf>
    <xf numFmtId="164" fontId="14" fillId="9" borderId="2" xfId="6" applyNumberFormat="1" applyFont="1" applyFill="1" applyBorder="1" applyAlignment="1">
      <alignment horizontal="left" vertical="center" indent="1"/>
    </xf>
    <xf numFmtId="0" fontId="14" fillId="9" borderId="1" xfId="6" applyFont="1" applyFill="1" applyBorder="1" applyAlignment="1">
      <alignment horizontal="center" vertical="center" wrapText="1"/>
    </xf>
    <xf numFmtId="0" fontId="14" fillId="9" borderId="1" xfId="6" applyFont="1" applyFill="1" applyBorder="1" applyAlignment="1">
      <alignment horizontal="left"/>
    </xf>
    <xf numFmtId="0" fontId="14" fillId="9" borderId="1" xfId="6" applyFont="1" applyFill="1" applyBorder="1" applyAlignment="1">
      <alignment horizontal="center"/>
    </xf>
    <xf numFmtId="0" fontId="14" fillId="9" borderId="1" xfId="6" applyFont="1" applyFill="1" applyBorder="1" applyAlignment="1">
      <alignment horizontal="left" vertical="center" wrapText="1"/>
    </xf>
    <xf numFmtId="0" fontId="14" fillId="9" borderId="1" xfId="6" applyNumberFormat="1" applyFont="1" applyFill="1" applyBorder="1" applyAlignment="1">
      <alignment horizontal="center"/>
    </xf>
    <xf numFmtId="164" fontId="14" fillId="9" borderId="1" xfId="6" applyNumberFormat="1" applyFont="1" applyFill="1" applyBorder="1" applyAlignment="1">
      <alignment horizontal="left"/>
    </xf>
    <xf numFmtId="164" fontId="14" fillId="9" borderId="1" xfId="6" applyNumberFormat="1" applyFont="1" applyFill="1" applyBorder="1" applyAlignment="1">
      <alignment horizontal="left" vertical="center" indent="1"/>
    </xf>
    <xf numFmtId="0" fontId="14" fillId="9" borderId="1" xfId="6" applyFont="1" applyFill="1" applyBorder="1" applyAlignment="1">
      <alignment horizontal="center" vertical="center"/>
    </xf>
    <xf numFmtId="14" fontId="14" fillId="9" borderId="1" xfId="6" applyNumberFormat="1" applyFont="1" applyFill="1" applyBorder="1" applyAlignment="1">
      <alignment horizontal="left" vertical="center" wrapText="1"/>
    </xf>
    <xf numFmtId="165" fontId="14" fillId="9" borderId="1" xfId="6" applyNumberFormat="1" applyFont="1" applyFill="1" applyBorder="1" applyAlignment="1">
      <alignment horizontal="left" vertical="center" indent="1"/>
    </xf>
    <xf numFmtId="0" fontId="14" fillId="9" borderId="1" xfId="6" applyFont="1" applyFill="1" applyBorder="1" applyAlignment="1">
      <alignment vertical="center" wrapText="1"/>
    </xf>
    <xf numFmtId="17" fontId="14" fillId="9" borderId="1" xfId="6" applyNumberFormat="1" applyFont="1" applyFill="1" applyBorder="1" applyAlignment="1">
      <alignment horizontal="left" vertical="center" wrapText="1"/>
    </xf>
    <xf numFmtId="165" fontId="14" fillId="9" borderId="1" xfId="6" applyNumberFormat="1" applyFont="1" applyFill="1" applyBorder="1" applyAlignment="1">
      <alignment horizontal="left" vertical="center"/>
    </xf>
    <xf numFmtId="0" fontId="15" fillId="9" borderId="1" xfId="6" applyFont="1" applyFill="1" applyBorder="1" applyAlignment="1">
      <alignment vertical="center" wrapText="1"/>
    </xf>
    <xf numFmtId="0" fontId="15" fillId="9" borderId="1" xfId="6" applyFont="1" applyFill="1" applyBorder="1" applyAlignment="1">
      <alignment horizontal="center"/>
    </xf>
    <xf numFmtId="0" fontId="15" fillId="9" borderId="1" xfId="6" applyFont="1" applyFill="1" applyBorder="1" applyAlignment="1">
      <alignment horizontal="left" vertical="center" wrapText="1"/>
    </xf>
    <xf numFmtId="0" fontId="15" fillId="9" borderId="1" xfId="6" applyNumberFormat="1" applyFont="1" applyFill="1" applyBorder="1" applyAlignment="1">
      <alignment horizontal="center"/>
    </xf>
    <xf numFmtId="165" fontId="15" fillId="9" borderId="1" xfId="6" applyNumberFormat="1" applyFont="1" applyFill="1" applyBorder="1" applyAlignment="1">
      <alignment horizontal="left" vertical="center"/>
    </xf>
    <xf numFmtId="164" fontId="15" fillId="9" borderId="1" xfId="6" applyNumberFormat="1" applyFont="1" applyFill="1" applyBorder="1" applyAlignment="1">
      <alignment horizontal="left" vertical="center" indent="1"/>
    </xf>
    <xf numFmtId="0" fontId="14" fillId="9" borderId="1" xfId="0" applyFont="1" applyFill="1" applyBorder="1" applyAlignment="1">
      <alignment horizontal="center"/>
    </xf>
    <xf numFmtId="0" fontId="14" fillId="9" borderId="0" xfId="0" applyFont="1" applyFill="1" applyBorder="1" applyAlignment="1">
      <alignment horizontal="center"/>
    </xf>
    <xf numFmtId="0" fontId="15" fillId="9" borderId="1" xfId="6" applyFont="1" applyFill="1" applyBorder="1" applyAlignment="1">
      <alignment horizontal="center" vertical="center" wrapText="1"/>
    </xf>
    <xf numFmtId="0" fontId="16" fillId="9" borderId="1" xfId="6" applyFont="1" applyFill="1" applyBorder="1" applyAlignment="1">
      <alignment horizontal="center"/>
    </xf>
    <xf numFmtId="0" fontId="16" fillId="9" borderId="1" xfId="6" applyFont="1" applyFill="1" applyBorder="1" applyAlignment="1">
      <alignment horizontal="left" vertical="center" wrapText="1"/>
    </xf>
    <xf numFmtId="0" fontId="16" fillId="9" borderId="1" xfId="6" applyNumberFormat="1" applyFont="1" applyFill="1" applyBorder="1" applyAlignment="1">
      <alignment horizontal="center"/>
    </xf>
    <xf numFmtId="165" fontId="16" fillId="9" borderId="1" xfId="6" applyNumberFormat="1" applyFont="1" applyFill="1" applyBorder="1" applyAlignment="1">
      <alignment horizontal="left" vertical="center"/>
    </xf>
    <xf numFmtId="164" fontId="16" fillId="9" borderId="1" xfId="6" applyNumberFormat="1" applyFont="1" applyFill="1" applyBorder="1" applyAlignment="1">
      <alignment horizontal="left" vertical="center" indent="1"/>
    </xf>
    <xf numFmtId="0" fontId="14" fillId="9" borderId="1" xfId="6" applyFont="1" applyFill="1" applyBorder="1" applyAlignment="1">
      <alignment horizontal="left" vertical="center"/>
    </xf>
    <xf numFmtId="0" fontId="14" fillId="9" borderId="1" xfId="6" applyFont="1" applyFill="1" applyBorder="1" applyAlignment="1">
      <alignment horizontal="left" vertical="center" wrapText="1" indent="1"/>
    </xf>
    <xf numFmtId="165" fontId="14" fillId="9" borderId="1" xfId="6" applyNumberFormat="1" applyFont="1" applyFill="1" applyBorder="1" applyAlignment="1">
      <alignment horizontal="left"/>
    </xf>
    <xf numFmtId="0" fontId="14" fillId="9" borderId="0" xfId="6" applyFont="1" applyFill="1" applyBorder="1" applyAlignment="1">
      <alignment horizontal="center" vertical="center" wrapText="1"/>
    </xf>
    <xf numFmtId="0" fontId="13" fillId="9" borderId="1" xfId="6" applyFont="1" applyFill="1" applyBorder="1" applyAlignment="1">
      <alignment vertical="center" wrapText="1"/>
    </xf>
    <xf numFmtId="0" fontId="13" fillId="9" borderId="1" xfId="6" applyFont="1" applyFill="1" applyBorder="1" applyAlignment="1">
      <alignment horizontal="center"/>
    </xf>
    <xf numFmtId="0" fontId="13" fillId="9" borderId="1" xfId="6" applyFont="1" applyFill="1" applyBorder="1" applyAlignment="1">
      <alignment horizontal="left" vertical="center" wrapText="1"/>
    </xf>
    <xf numFmtId="0" fontId="13" fillId="9" borderId="1" xfId="6" applyFont="1" applyFill="1" applyBorder="1" applyAlignment="1">
      <alignment horizontal="center" vertical="center" wrapText="1"/>
    </xf>
    <xf numFmtId="0" fontId="13" fillId="9" borderId="1" xfId="6" applyNumberFormat="1" applyFont="1" applyFill="1" applyBorder="1" applyAlignment="1">
      <alignment horizontal="center"/>
    </xf>
    <xf numFmtId="165" fontId="13" fillId="9" borderId="1" xfId="6" applyNumberFormat="1" applyFont="1" applyFill="1" applyBorder="1" applyAlignment="1">
      <alignment horizontal="left" vertical="center"/>
    </xf>
    <xf numFmtId="164" fontId="13" fillId="9" borderId="1" xfId="6" applyNumberFormat="1" applyFont="1" applyFill="1" applyBorder="1" applyAlignment="1">
      <alignment horizontal="left" vertical="center"/>
    </xf>
    <xf numFmtId="164" fontId="13" fillId="9" borderId="1" xfId="6" applyNumberFormat="1" applyFont="1" applyFill="1" applyBorder="1" applyAlignment="1">
      <alignment horizontal="left"/>
    </xf>
    <xf numFmtId="164" fontId="14" fillId="9" borderId="1" xfId="6" applyNumberFormat="1" applyFont="1" applyFill="1" applyBorder="1" applyAlignment="1">
      <alignment horizontal="left" vertical="center"/>
    </xf>
    <xf numFmtId="164" fontId="15" fillId="9" borderId="1" xfId="6" applyNumberFormat="1" applyFont="1" applyFill="1" applyBorder="1" applyAlignment="1">
      <alignment horizontal="left" vertical="center"/>
    </xf>
    <xf numFmtId="0" fontId="22" fillId="9" borderId="3" xfId="0" applyFont="1" applyFill="1" applyBorder="1"/>
    <xf numFmtId="0" fontId="22" fillId="9" borderId="2" xfId="0" applyFont="1" applyFill="1" applyBorder="1"/>
    <xf numFmtId="0" fontId="22" fillId="9" borderId="2" xfId="0" applyFont="1" applyFill="1" applyBorder="1" applyAlignment="1">
      <alignment horizontal="center"/>
    </xf>
    <xf numFmtId="0" fontId="22" fillId="9" borderId="2" xfId="0" applyNumberFormat="1" applyFont="1" applyFill="1" applyBorder="1" applyAlignment="1">
      <alignment horizontal="center"/>
    </xf>
    <xf numFmtId="164" fontId="23" fillId="9" borderId="0" xfId="0" applyNumberFormat="1" applyFont="1" applyFill="1" applyBorder="1" applyAlignment="1">
      <alignment horizontal="left" vertical="center" indent="1"/>
    </xf>
    <xf numFmtId="14" fontId="5" fillId="7" borderId="0" xfId="7" applyNumberFormat="1" applyBorder="1" applyAlignment="1">
      <alignment horizontal="center" vertical="center" wrapText="1"/>
    </xf>
    <xf numFmtId="0" fontId="5" fillId="7" borderId="0" xfId="7" applyBorder="1" applyAlignment="1">
      <alignment horizontal="center" vertical="center" wrapText="1"/>
    </xf>
    <xf numFmtId="0" fontId="18" fillId="2" borderId="7" xfId="7" applyFont="1" applyFill="1" applyBorder="1" applyAlignment="1">
      <alignment horizontal="left" vertical="center"/>
    </xf>
    <xf numFmtId="0" fontId="18" fillId="2" borderId="8" xfId="7" applyFont="1" applyFill="1" applyBorder="1" applyAlignment="1">
      <alignment horizontal="left" vertical="center"/>
    </xf>
    <xf numFmtId="0" fontId="18" fillId="2" borderId="9" xfId="7" applyFont="1" applyFill="1" applyBorder="1" applyAlignment="1">
      <alignment horizontal="left" vertical="center"/>
    </xf>
  </cellXfs>
  <cellStyles count="8">
    <cellStyle name="20% - Énfasis1" xfId="6" builtinId="30"/>
    <cellStyle name="40% - Énfasis1" xfId="7" builtinId="31"/>
    <cellStyle name="Detalles de la tabla, derecha" xfId="5"/>
    <cellStyle name="Detalles de la tabla, izquierda" xfId="2"/>
    <cellStyle name="Los detalles de tabla se alinean la izquierda." xfId="3"/>
    <cellStyle name="Millares" xfId="1" builtinId="3"/>
    <cellStyle name="Moneda de tabla" xfId="4"/>
    <cellStyle name="Normal" xfId="0" builtinId="0"/>
  </cellStyles>
  <dxfs count="2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numFmt numFmtId="164" formatCode="_(&quot;RD$&quot;* #,##0.00_);_(&quot;RD$&quot;* \(#,##0.00\);_(&quot;RD$&quot;* &quot;-&quot;??_);_(@_)"/>
      <fill>
        <patternFill patternType="solid">
          <fgColor indexed="64"/>
          <bgColor theme="3" tint="0.79998168889431442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</font>
      <fill>
        <patternFill patternType="solid">
          <fgColor indexed="64"/>
          <bgColor theme="3" tint="0.59999389629810485"/>
        </patternFill>
      </fill>
      <alignment horizontal="left" textRotation="0" wrapTex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color theme="1"/>
      </font>
      <fill>
        <patternFill patternType="solid">
          <fgColor indexed="64"/>
          <bgColor theme="3" tint="0.59999389629810485"/>
        </patternFill>
      </fill>
      <alignment horizontal="left" textRotation="0" wrapTex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color theme="1"/>
      </font>
      <fill>
        <patternFill patternType="solid">
          <fgColor indexed="64"/>
          <bgColor theme="3" tint="0.59999389629810485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color theme="1"/>
      </font>
      <fill>
        <patternFill patternType="solid">
          <fgColor indexed="64"/>
          <bgColor theme="3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color theme="1"/>
      </font>
      <fill>
        <patternFill patternType="solid">
          <fgColor indexed="64"/>
          <bgColor theme="3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color theme="1"/>
      </font>
      <fill>
        <patternFill patternType="solid">
          <fgColor indexed="64"/>
          <bgColor theme="3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  <fill>
        <patternFill patternType="solid">
          <fgColor indexed="64"/>
          <bgColor theme="3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color theme="1"/>
      </font>
      <fill>
        <patternFill patternType="solid">
          <fgColor indexed="64"/>
          <bgColor theme="3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  <fill>
        <patternFill patternType="solid">
          <fgColor indexed="64"/>
          <bgColor theme="3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color theme="1"/>
      </font>
      <fill>
        <patternFill patternType="solid">
          <fgColor indexed="64"/>
          <bgColor theme="3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  <fill>
        <patternFill patternType="solid">
          <fgColor indexed="64"/>
          <bgColor theme="3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color theme="1"/>
      </font>
      <fill>
        <patternFill patternType="solid">
          <fgColor indexed="64"/>
          <bgColor theme="3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  <fill>
        <patternFill patternType="solid">
          <fgColor indexed="64"/>
          <bgColor theme="3" tint="0.79998168889431442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20"/>
        <color theme="1"/>
      </font>
      <fill>
        <patternFill patternType="solid">
          <fgColor indexed="64"/>
          <bgColor theme="3" tint="0.59999389629810485"/>
        </patternFill>
      </fill>
    </dxf>
    <dxf>
      <font>
        <strike val="0"/>
        <outline val="0"/>
        <shadow val="0"/>
        <u val="none"/>
        <vertAlign val="baseline"/>
        <sz val="20"/>
      </font>
      <fill>
        <patternFill patternType="solid">
          <fgColor indexed="64"/>
          <bgColor theme="3" tint="0.59999389629810485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20"/>
        <color theme="0"/>
        <name val="Arial Narrow"/>
        <scheme val="none"/>
      </font>
      <fill>
        <patternFill patternType="solid">
          <fgColor indexed="64"/>
          <bgColor theme="3" tint="0.59999389629810485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 tint="0.1499984740745262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/>
        <i val="0"/>
      </font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/>
        <i val="0"/>
      </font>
    </dxf>
    <dxf>
      <font>
        <b/>
        <i val="0"/>
      </font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</dxfs>
  <tableStyles count="0" defaultTableStyle="TableStyleMedium9" defaultPivotStyle="PivotStyleLight16"/>
  <colors>
    <mruColors>
      <color rgb="FF6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'Inventario de Almacen Enero-mar'!$B$4</c:f>
              <c:strCache>
                <c:ptCount val="1"/>
                <c:pt idx="0">
                  <c:v>CÓDIGO  </c:v>
                </c:pt>
              </c:strCache>
            </c:strRef>
          </c:tx>
          <c:invertIfNegative val="0"/>
          <c:val>
            <c:numRef>
              <c:f>'Inventario de Almacen Enero-mar'!$B$5:$B$511</c:f>
              <c:numCache>
                <c:formatCode>General</c:formatCode>
                <c:ptCount val="50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60130000</c:v>
                </c:pt>
                <c:pt idx="61">
                  <c:v>60130000</c:v>
                </c:pt>
                <c:pt idx="62">
                  <c:v>60130000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60130000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60130000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B-452C-9D32-7583942BB992}"/>
            </c:ext>
          </c:extLst>
        </c:ser>
        <c:ser>
          <c:idx val="1"/>
          <c:order val="1"/>
          <c:tx>
            <c:strRef>
              <c:f>'Inventario de Almacen Enero-mar'!$C$4</c:f>
              <c:strCache>
                <c:ptCount val="1"/>
                <c:pt idx="0">
                  <c:v>DESCRIPCIÓN ARTICULO</c:v>
                </c:pt>
              </c:strCache>
            </c:strRef>
          </c:tx>
          <c:invertIfNegative val="0"/>
          <c:val>
            <c:numRef>
              <c:f>'Inventario de Almacen Enero-mar'!$C$5:$C$511</c:f>
              <c:numCache>
                <c:formatCode>General</c:formatCode>
                <c:ptCount val="50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7B-452C-9D32-7583942BB992}"/>
            </c:ext>
          </c:extLst>
        </c:ser>
        <c:ser>
          <c:idx val="2"/>
          <c:order val="2"/>
          <c:tx>
            <c:strRef>
              <c:f>'Inventario de Almacen Enero-mar'!$D$4</c:f>
              <c:strCache>
                <c:ptCount val="1"/>
                <c:pt idx="0">
                  <c:v>UNIDAD DE MEDIDA</c:v>
                </c:pt>
              </c:strCache>
            </c:strRef>
          </c:tx>
          <c:invertIfNegative val="0"/>
          <c:val>
            <c:numRef>
              <c:f>'Inventario de Almacen Enero-mar'!$D$5:$D$511</c:f>
              <c:numCache>
                <c:formatCode>General</c:formatCode>
                <c:ptCount val="50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 formatCode="d\-mmm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7B-452C-9D32-7583942BB992}"/>
            </c:ext>
          </c:extLst>
        </c:ser>
        <c:ser>
          <c:idx val="3"/>
          <c:order val="3"/>
          <c:tx>
            <c:strRef>
              <c:f>'Inventario de Almacen Enero-mar'!$E$4</c:f>
              <c:strCache>
                <c:ptCount val="1"/>
                <c:pt idx="0">
                  <c:v>Num. proceso/orden de compras</c:v>
                </c:pt>
              </c:strCache>
            </c:strRef>
          </c:tx>
          <c:invertIfNegative val="0"/>
          <c:val>
            <c:numRef>
              <c:f>'Inventario de Almacen Enero-mar'!$E$5:$E$511</c:f>
              <c:numCache>
                <c:formatCode>General</c:formatCode>
                <c:ptCount val="50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m/d/yyyy">
                  <c:v>0</c:v>
                </c:pt>
                <c:pt idx="4" formatCode="m/d/yyyy">
                  <c:v>0</c:v>
                </c:pt>
                <c:pt idx="5" formatCode="m/d/yyyy">
                  <c:v>0</c:v>
                </c:pt>
                <c:pt idx="6" formatCode="mmm\-yy">
                  <c:v>41030</c:v>
                </c:pt>
                <c:pt idx="7">
                  <c:v>0</c:v>
                </c:pt>
                <c:pt idx="8">
                  <c:v>0</c:v>
                </c:pt>
                <c:pt idx="9" formatCode="m/d/yyyy">
                  <c:v>0</c:v>
                </c:pt>
                <c:pt idx="10" formatCode="m/d/yyyy">
                  <c:v>0</c:v>
                </c:pt>
                <c:pt idx="11" formatCode="m/d/yyyy">
                  <c:v>0</c:v>
                </c:pt>
                <c:pt idx="12" formatCode="m/d/yyyy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 formatCode="mmm\-yy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 formatCode="m/d/yyyy">
                  <c:v>0</c:v>
                </c:pt>
                <c:pt idx="31" formatCode="m/d/yyyy">
                  <c:v>0</c:v>
                </c:pt>
                <c:pt idx="32" formatCode="m/d/yyyy">
                  <c:v>0</c:v>
                </c:pt>
                <c:pt idx="33" formatCode="m/d/yyyy">
                  <c:v>0</c:v>
                </c:pt>
                <c:pt idx="34" formatCode="m/d/yyyy">
                  <c:v>0</c:v>
                </c:pt>
                <c:pt idx="35" formatCode="m/d/yyyy">
                  <c:v>0</c:v>
                </c:pt>
                <c:pt idx="36" formatCode="m/d/yyyy">
                  <c:v>0</c:v>
                </c:pt>
                <c:pt idx="37" formatCode="m/d/yyyy">
                  <c:v>0</c:v>
                </c:pt>
                <c:pt idx="38" formatCode="mmm\-yy">
                  <c:v>0</c:v>
                </c:pt>
                <c:pt idx="39" formatCode="mmm\-yy">
                  <c:v>0</c:v>
                </c:pt>
                <c:pt idx="40" formatCode="m/d/yyyy">
                  <c:v>0</c:v>
                </c:pt>
                <c:pt idx="41" formatCode="m/d/yyyy">
                  <c:v>0</c:v>
                </c:pt>
                <c:pt idx="42" formatCode="m/d/yyyy">
                  <c:v>0</c:v>
                </c:pt>
                <c:pt idx="43" formatCode="m/d/yyyy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 formatCode="m/d/yyyy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 formatCode="m/d/yyyy">
                  <c:v>0</c:v>
                </c:pt>
                <c:pt idx="86" formatCode="m/d/yyyy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 formatCode="mmm\-yy">
                  <c:v>44197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 formatCode="mmm\-yy">
                  <c:v>41030</c:v>
                </c:pt>
                <c:pt idx="141" formatCode="mmm\-yy">
                  <c:v>41030</c:v>
                </c:pt>
                <c:pt idx="142">
                  <c:v>0</c:v>
                </c:pt>
                <c:pt idx="143" formatCode="m/d/yyyy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 formatCode="mmm\-yy">
                  <c:v>0</c:v>
                </c:pt>
                <c:pt idx="149">
                  <c:v>0</c:v>
                </c:pt>
                <c:pt idx="150" formatCode="mmm\-yy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 formatCode="mmm\-yy">
                  <c:v>44197</c:v>
                </c:pt>
                <c:pt idx="158" formatCode="m/d/yyyy">
                  <c:v>0</c:v>
                </c:pt>
                <c:pt idx="159" formatCode="m/d/yyyy">
                  <c:v>0</c:v>
                </c:pt>
                <c:pt idx="160" formatCode="m/d/yyyy">
                  <c:v>0</c:v>
                </c:pt>
                <c:pt idx="161" formatCode="m/d/yyyy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 formatCode="m/d/yyyy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 formatCode="mmm\-yy">
                  <c:v>44713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 formatCode="m/d/yyyy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 formatCode="m/d/yyyy">
                  <c:v>0</c:v>
                </c:pt>
                <c:pt idx="196">
                  <c:v>0</c:v>
                </c:pt>
                <c:pt idx="197">
                  <c:v>0</c:v>
                </c:pt>
                <c:pt idx="198" formatCode="m/d/yyyy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 formatCode="m/d/yyyy">
                  <c:v>0</c:v>
                </c:pt>
                <c:pt idx="207">
                  <c:v>0</c:v>
                </c:pt>
                <c:pt idx="208" formatCode="mmm\-yy">
                  <c:v>44197</c:v>
                </c:pt>
                <c:pt idx="209" formatCode="mmm\-yy">
                  <c:v>0</c:v>
                </c:pt>
                <c:pt idx="210" formatCode="m/d/yyyy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 formatCode="m/d/yyyy">
                  <c:v>0</c:v>
                </c:pt>
                <c:pt idx="216" formatCode="m/d/yyyy">
                  <c:v>0</c:v>
                </c:pt>
                <c:pt idx="217" formatCode="m/d/yyyy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 formatCode="mmm\-yy">
                  <c:v>0</c:v>
                </c:pt>
                <c:pt idx="223">
                  <c:v>0</c:v>
                </c:pt>
                <c:pt idx="224" formatCode="m/d/yyyy">
                  <c:v>0</c:v>
                </c:pt>
                <c:pt idx="225">
                  <c:v>0</c:v>
                </c:pt>
                <c:pt idx="226" formatCode="m/d/yyyy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 formatCode="mmm\-yy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 formatCode="m/d/yyyy">
                  <c:v>0</c:v>
                </c:pt>
                <c:pt idx="242" formatCode="m/d/yyyy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 formatCode="mmm\-yy">
                  <c:v>0</c:v>
                </c:pt>
                <c:pt idx="274">
                  <c:v>0</c:v>
                </c:pt>
                <c:pt idx="275">
                  <c:v>0</c:v>
                </c:pt>
                <c:pt idx="276" formatCode="m/d/yyyy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 formatCode="m/d/yyyy">
                  <c:v>0</c:v>
                </c:pt>
                <c:pt idx="284" formatCode="m/d/yyyy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 formatCode="mmm\-yy">
                  <c:v>41030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 formatCode="m/d/yyyy">
                  <c:v>0</c:v>
                </c:pt>
                <c:pt idx="303" formatCode="m/d/yyyy">
                  <c:v>0</c:v>
                </c:pt>
                <c:pt idx="304">
                  <c:v>0</c:v>
                </c:pt>
                <c:pt idx="305">
                  <c:v>0</c:v>
                </c:pt>
                <c:pt idx="306" formatCode="m/d/yyyy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 formatCode="m/d/yyyy">
                  <c:v>0</c:v>
                </c:pt>
                <c:pt idx="317" formatCode="m/d/yyyy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 formatCode="m/d/yyyy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 formatCode="mmm\-yy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 formatCode="m/d/yyyy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 formatCode="m/d/yyyy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 formatCode="m/d/yyyy">
                  <c:v>0</c:v>
                </c:pt>
                <c:pt idx="405">
                  <c:v>0</c:v>
                </c:pt>
                <c:pt idx="406" formatCode="m/d/yyyy">
                  <c:v>0</c:v>
                </c:pt>
                <c:pt idx="407" formatCode="mmm\-yy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 formatCode="mmm\-yy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 formatCode="m/d/yyyy">
                  <c:v>0</c:v>
                </c:pt>
                <c:pt idx="465" formatCode="m/d/yyyy">
                  <c:v>0</c:v>
                </c:pt>
                <c:pt idx="466" formatCode="m/d/yyyy">
                  <c:v>0</c:v>
                </c:pt>
                <c:pt idx="467" formatCode="m/d/yyyy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 formatCode="m/d/yyyy">
                  <c:v>0</c:v>
                </c:pt>
                <c:pt idx="476">
                  <c:v>0</c:v>
                </c:pt>
                <c:pt idx="477" formatCode="m/d/yyyy">
                  <c:v>0</c:v>
                </c:pt>
                <c:pt idx="478" formatCode="m/d/yyyy">
                  <c:v>0</c:v>
                </c:pt>
                <c:pt idx="479" formatCode="m/d/yyyy">
                  <c:v>0</c:v>
                </c:pt>
                <c:pt idx="480" formatCode="m/d/yyyy">
                  <c:v>0</c:v>
                </c:pt>
                <c:pt idx="481" formatCode="m/d/yyyy">
                  <c:v>0</c:v>
                </c:pt>
                <c:pt idx="482">
                  <c:v>0</c:v>
                </c:pt>
                <c:pt idx="483" formatCode="mmm\-yy">
                  <c:v>0</c:v>
                </c:pt>
                <c:pt idx="484" formatCode="mmm\-yy">
                  <c:v>0</c:v>
                </c:pt>
                <c:pt idx="485" formatCode="mmm\-yy">
                  <c:v>0</c:v>
                </c:pt>
                <c:pt idx="486" formatCode="mmm\-yy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 formatCode="m/d/yyyy">
                  <c:v>0</c:v>
                </c:pt>
                <c:pt idx="499">
                  <c:v>0</c:v>
                </c:pt>
                <c:pt idx="500" formatCode="m/d/yyyy">
                  <c:v>0</c:v>
                </c:pt>
                <c:pt idx="501" formatCode="m/d/yyyy">
                  <c:v>0</c:v>
                </c:pt>
                <c:pt idx="502" formatCode="m/d/yyyy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 formatCode="m/d/yyyy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7B-452C-9D32-7583942BB992}"/>
            </c:ext>
          </c:extLst>
        </c:ser>
        <c:ser>
          <c:idx val="4"/>
          <c:order val="4"/>
          <c:tx>
            <c:strRef>
              <c:f>'Inventario de Almacen Enero-mar'!$F$4</c:f>
              <c:strCache>
                <c:ptCount val="1"/>
                <c:pt idx="0">
                  <c:v>INICIO</c:v>
                </c:pt>
              </c:strCache>
            </c:strRef>
          </c:tx>
          <c:invertIfNegative val="0"/>
          <c:val>
            <c:numRef>
              <c:f>'Inventario de Almacen Enero-mar'!$F$5:$F$511</c:f>
              <c:numCache>
                <c:formatCode>General</c:formatCode>
                <c:ptCount val="507"/>
                <c:pt idx="0">
                  <c:v>0</c:v>
                </c:pt>
                <c:pt idx="1">
                  <c:v>12</c:v>
                </c:pt>
                <c:pt idx="2">
                  <c:v>0</c:v>
                </c:pt>
                <c:pt idx="3">
                  <c:v>0</c:v>
                </c:pt>
                <c:pt idx="4">
                  <c:v>38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1</c:v>
                </c:pt>
                <c:pt idx="19">
                  <c:v>8</c:v>
                </c:pt>
                <c:pt idx="20">
                  <c:v>20</c:v>
                </c:pt>
                <c:pt idx="21">
                  <c:v>0</c:v>
                </c:pt>
                <c:pt idx="22">
                  <c:v>2</c:v>
                </c:pt>
                <c:pt idx="23">
                  <c:v>40</c:v>
                </c:pt>
                <c:pt idx="24">
                  <c:v>0</c:v>
                </c:pt>
                <c:pt idx="25">
                  <c:v>160</c:v>
                </c:pt>
                <c:pt idx="26">
                  <c:v>39</c:v>
                </c:pt>
                <c:pt idx="27">
                  <c:v>403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8</c:v>
                </c:pt>
                <c:pt idx="44">
                  <c:v>80</c:v>
                </c:pt>
                <c:pt idx="45">
                  <c:v>9</c:v>
                </c:pt>
                <c:pt idx="46">
                  <c:v>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50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20</c:v>
                </c:pt>
                <c:pt idx="73">
                  <c:v>17</c:v>
                </c:pt>
                <c:pt idx="74">
                  <c:v>7</c:v>
                </c:pt>
                <c:pt idx="75">
                  <c:v>11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36</c:v>
                </c:pt>
                <c:pt idx="81">
                  <c:v>5</c:v>
                </c:pt>
                <c:pt idx="82">
                  <c:v>35</c:v>
                </c:pt>
                <c:pt idx="83">
                  <c:v>28</c:v>
                </c:pt>
                <c:pt idx="84">
                  <c:v>3</c:v>
                </c:pt>
                <c:pt idx="85">
                  <c:v>18</c:v>
                </c:pt>
                <c:pt idx="86">
                  <c:v>25</c:v>
                </c:pt>
                <c:pt idx="87">
                  <c:v>2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90</c:v>
                </c:pt>
                <c:pt idx="102">
                  <c:v>0</c:v>
                </c:pt>
                <c:pt idx="103">
                  <c:v>10</c:v>
                </c:pt>
                <c:pt idx="104">
                  <c:v>17</c:v>
                </c:pt>
                <c:pt idx="105">
                  <c:v>0</c:v>
                </c:pt>
                <c:pt idx="106">
                  <c:v>19</c:v>
                </c:pt>
                <c:pt idx="107">
                  <c:v>4</c:v>
                </c:pt>
                <c:pt idx="108">
                  <c:v>0</c:v>
                </c:pt>
                <c:pt idx="109">
                  <c:v>7</c:v>
                </c:pt>
                <c:pt idx="110">
                  <c:v>0</c:v>
                </c:pt>
                <c:pt idx="111">
                  <c:v>5</c:v>
                </c:pt>
                <c:pt idx="112">
                  <c:v>4</c:v>
                </c:pt>
                <c:pt idx="113">
                  <c:v>30</c:v>
                </c:pt>
                <c:pt idx="114">
                  <c:v>23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46</c:v>
                </c:pt>
                <c:pt idx="129">
                  <c:v>16</c:v>
                </c:pt>
                <c:pt idx="130">
                  <c:v>94</c:v>
                </c:pt>
                <c:pt idx="131">
                  <c:v>46</c:v>
                </c:pt>
                <c:pt idx="132">
                  <c:v>0</c:v>
                </c:pt>
                <c:pt idx="133">
                  <c:v>0</c:v>
                </c:pt>
                <c:pt idx="134">
                  <c:v>114</c:v>
                </c:pt>
                <c:pt idx="135">
                  <c:v>98</c:v>
                </c:pt>
                <c:pt idx="136">
                  <c:v>0</c:v>
                </c:pt>
                <c:pt idx="137">
                  <c:v>5</c:v>
                </c:pt>
                <c:pt idx="138">
                  <c:v>7</c:v>
                </c:pt>
                <c:pt idx="139">
                  <c:v>9</c:v>
                </c:pt>
                <c:pt idx="140">
                  <c:v>6</c:v>
                </c:pt>
                <c:pt idx="141">
                  <c:v>8</c:v>
                </c:pt>
                <c:pt idx="142">
                  <c:v>11</c:v>
                </c:pt>
                <c:pt idx="143">
                  <c:v>4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12</c:v>
                </c:pt>
                <c:pt idx="157">
                  <c:v>8</c:v>
                </c:pt>
                <c:pt idx="158">
                  <c:v>6</c:v>
                </c:pt>
                <c:pt idx="159">
                  <c:v>2</c:v>
                </c:pt>
                <c:pt idx="160">
                  <c:v>8</c:v>
                </c:pt>
                <c:pt idx="161">
                  <c:v>10</c:v>
                </c:pt>
                <c:pt idx="162">
                  <c:v>15</c:v>
                </c:pt>
                <c:pt idx="163">
                  <c:v>0</c:v>
                </c:pt>
                <c:pt idx="164">
                  <c:v>96</c:v>
                </c:pt>
                <c:pt idx="165">
                  <c:v>0</c:v>
                </c:pt>
                <c:pt idx="166">
                  <c:v>8</c:v>
                </c:pt>
                <c:pt idx="167">
                  <c:v>48</c:v>
                </c:pt>
                <c:pt idx="168">
                  <c:v>0</c:v>
                </c:pt>
                <c:pt idx="169">
                  <c:v>210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25</c:v>
                </c:pt>
                <c:pt idx="175">
                  <c:v>0</c:v>
                </c:pt>
                <c:pt idx="176">
                  <c:v>0</c:v>
                </c:pt>
                <c:pt idx="177">
                  <c:v>100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5</c:v>
                </c:pt>
                <c:pt idx="182">
                  <c:v>138</c:v>
                </c:pt>
                <c:pt idx="183">
                  <c:v>0</c:v>
                </c:pt>
                <c:pt idx="184">
                  <c:v>0</c:v>
                </c:pt>
                <c:pt idx="185">
                  <c:v>3</c:v>
                </c:pt>
                <c:pt idx="186">
                  <c:v>1</c:v>
                </c:pt>
                <c:pt idx="187">
                  <c:v>4</c:v>
                </c:pt>
                <c:pt idx="188">
                  <c:v>0</c:v>
                </c:pt>
                <c:pt idx="189">
                  <c:v>53</c:v>
                </c:pt>
                <c:pt idx="190">
                  <c:v>0</c:v>
                </c:pt>
                <c:pt idx="191">
                  <c:v>0</c:v>
                </c:pt>
                <c:pt idx="192">
                  <c:v>6</c:v>
                </c:pt>
                <c:pt idx="193">
                  <c:v>0</c:v>
                </c:pt>
                <c:pt idx="194">
                  <c:v>33</c:v>
                </c:pt>
                <c:pt idx="195">
                  <c:v>0</c:v>
                </c:pt>
                <c:pt idx="196">
                  <c:v>500</c:v>
                </c:pt>
                <c:pt idx="197">
                  <c:v>3050</c:v>
                </c:pt>
                <c:pt idx="198">
                  <c:v>7300</c:v>
                </c:pt>
                <c:pt idx="199">
                  <c:v>200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4</c:v>
                </c:pt>
                <c:pt idx="205">
                  <c:v>15</c:v>
                </c:pt>
                <c:pt idx="206">
                  <c:v>0</c:v>
                </c:pt>
                <c:pt idx="207">
                  <c:v>0</c:v>
                </c:pt>
                <c:pt idx="208">
                  <c:v>15</c:v>
                </c:pt>
                <c:pt idx="209">
                  <c:v>0</c:v>
                </c:pt>
                <c:pt idx="210">
                  <c:v>70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58</c:v>
                </c:pt>
                <c:pt idx="215">
                  <c:v>0</c:v>
                </c:pt>
                <c:pt idx="216">
                  <c:v>50</c:v>
                </c:pt>
                <c:pt idx="217">
                  <c:v>45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47</c:v>
                </c:pt>
                <c:pt idx="222">
                  <c:v>65</c:v>
                </c:pt>
                <c:pt idx="223">
                  <c:v>0</c:v>
                </c:pt>
                <c:pt idx="224">
                  <c:v>1</c:v>
                </c:pt>
                <c:pt idx="225">
                  <c:v>100</c:v>
                </c:pt>
                <c:pt idx="226">
                  <c:v>36</c:v>
                </c:pt>
                <c:pt idx="227">
                  <c:v>45</c:v>
                </c:pt>
                <c:pt idx="228">
                  <c:v>120</c:v>
                </c:pt>
                <c:pt idx="229">
                  <c:v>1</c:v>
                </c:pt>
                <c:pt idx="230">
                  <c:v>40</c:v>
                </c:pt>
                <c:pt idx="231">
                  <c:v>71</c:v>
                </c:pt>
                <c:pt idx="232">
                  <c:v>150</c:v>
                </c:pt>
                <c:pt idx="233">
                  <c:v>0</c:v>
                </c:pt>
                <c:pt idx="234">
                  <c:v>23</c:v>
                </c:pt>
                <c:pt idx="235">
                  <c:v>0</c:v>
                </c:pt>
                <c:pt idx="236">
                  <c:v>0</c:v>
                </c:pt>
                <c:pt idx="237">
                  <c:v>100</c:v>
                </c:pt>
                <c:pt idx="238">
                  <c:v>0</c:v>
                </c:pt>
                <c:pt idx="239">
                  <c:v>67</c:v>
                </c:pt>
                <c:pt idx="240">
                  <c:v>0</c:v>
                </c:pt>
                <c:pt idx="241">
                  <c:v>2</c:v>
                </c:pt>
                <c:pt idx="242">
                  <c:v>159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39</c:v>
                </c:pt>
                <c:pt idx="247">
                  <c:v>4</c:v>
                </c:pt>
                <c:pt idx="248">
                  <c:v>6</c:v>
                </c:pt>
                <c:pt idx="249">
                  <c:v>3</c:v>
                </c:pt>
                <c:pt idx="250">
                  <c:v>17</c:v>
                </c:pt>
                <c:pt idx="251">
                  <c:v>13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40</c:v>
                </c:pt>
                <c:pt idx="257">
                  <c:v>80</c:v>
                </c:pt>
                <c:pt idx="258">
                  <c:v>24</c:v>
                </c:pt>
                <c:pt idx="259">
                  <c:v>7</c:v>
                </c:pt>
                <c:pt idx="260">
                  <c:v>2</c:v>
                </c:pt>
                <c:pt idx="261">
                  <c:v>4</c:v>
                </c:pt>
                <c:pt idx="262">
                  <c:v>4</c:v>
                </c:pt>
                <c:pt idx="263">
                  <c:v>7</c:v>
                </c:pt>
                <c:pt idx="264">
                  <c:v>9</c:v>
                </c:pt>
                <c:pt idx="265">
                  <c:v>1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108</c:v>
                </c:pt>
                <c:pt idx="274">
                  <c:v>100</c:v>
                </c:pt>
                <c:pt idx="275">
                  <c:v>319</c:v>
                </c:pt>
                <c:pt idx="276">
                  <c:v>32</c:v>
                </c:pt>
                <c:pt idx="277">
                  <c:v>0</c:v>
                </c:pt>
                <c:pt idx="278">
                  <c:v>1</c:v>
                </c:pt>
                <c:pt idx="279">
                  <c:v>0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6</c:v>
                </c:pt>
                <c:pt idx="288">
                  <c:v>6</c:v>
                </c:pt>
                <c:pt idx="289">
                  <c:v>0</c:v>
                </c:pt>
                <c:pt idx="290">
                  <c:v>0</c:v>
                </c:pt>
                <c:pt idx="291">
                  <c:v>407</c:v>
                </c:pt>
                <c:pt idx="292">
                  <c:v>60</c:v>
                </c:pt>
                <c:pt idx="293">
                  <c:v>89</c:v>
                </c:pt>
                <c:pt idx="294">
                  <c:v>0</c:v>
                </c:pt>
                <c:pt idx="295">
                  <c:v>0</c:v>
                </c:pt>
                <c:pt idx="296">
                  <c:v>2888</c:v>
                </c:pt>
                <c:pt idx="297">
                  <c:v>2800</c:v>
                </c:pt>
                <c:pt idx="298">
                  <c:v>0</c:v>
                </c:pt>
                <c:pt idx="299">
                  <c:v>84</c:v>
                </c:pt>
                <c:pt idx="300">
                  <c:v>202</c:v>
                </c:pt>
                <c:pt idx="301">
                  <c:v>1</c:v>
                </c:pt>
                <c:pt idx="302">
                  <c:v>0</c:v>
                </c:pt>
                <c:pt idx="303">
                  <c:v>1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10</c:v>
                </c:pt>
                <c:pt idx="308">
                  <c:v>1</c:v>
                </c:pt>
                <c:pt idx="309">
                  <c:v>14</c:v>
                </c:pt>
                <c:pt idx="310">
                  <c:v>1</c:v>
                </c:pt>
                <c:pt idx="311">
                  <c:v>26</c:v>
                </c:pt>
                <c:pt idx="312">
                  <c:v>0</c:v>
                </c:pt>
                <c:pt idx="313">
                  <c:v>0</c:v>
                </c:pt>
                <c:pt idx="314">
                  <c:v>5</c:v>
                </c:pt>
                <c:pt idx="315">
                  <c:v>0</c:v>
                </c:pt>
                <c:pt idx="316">
                  <c:v>8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39</c:v>
                </c:pt>
                <c:pt idx="325">
                  <c:v>0</c:v>
                </c:pt>
                <c:pt idx="326">
                  <c:v>28</c:v>
                </c:pt>
                <c:pt idx="327">
                  <c:v>0</c:v>
                </c:pt>
                <c:pt idx="328">
                  <c:v>16</c:v>
                </c:pt>
                <c:pt idx="329">
                  <c:v>23</c:v>
                </c:pt>
                <c:pt idx="330">
                  <c:v>0</c:v>
                </c:pt>
                <c:pt idx="331">
                  <c:v>3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30</c:v>
                </c:pt>
                <c:pt idx="344">
                  <c:v>8</c:v>
                </c:pt>
                <c:pt idx="345">
                  <c:v>10</c:v>
                </c:pt>
                <c:pt idx="346">
                  <c:v>11</c:v>
                </c:pt>
                <c:pt idx="347">
                  <c:v>7</c:v>
                </c:pt>
                <c:pt idx="348">
                  <c:v>0</c:v>
                </c:pt>
                <c:pt idx="349">
                  <c:v>7</c:v>
                </c:pt>
                <c:pt idx="350">
                  <c:v>0</c:v>
                </c:pt>
                <c:pt idx="351">
                  <c:v>108</c:v>
                </c:pt>
                <c:pt idx="352">
                  <c:v>0</c:v>
                </c:pt>
                <c:pt idx="353">
                  <c:v>1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1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1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315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10</c:v>
                </c:pt>
                <c:pt idx="384">
                  <c:v>0</c:v>
                </c:pt>
                <c:pt idx="385">
                  <c:v>0</c:v>
                </c:pt>
                <c:pt idx="386">
                  <c:v>15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1740</c:v>
                </c:pt>
                <c:pt idx="394">
                  <c:v>0</c:v>
                </c:pt>
                <c:pt idx="395">
                  <c:v>198</c:v>
                </c:pt>
                <c:pt idx="396">
                  <c:v>1500</c:v>
                </c:pt>
                <c:pt idx="397">
                  <c:v>5000</c:v>
                </c:pt>
                <c:pt idx="398">
                  <c:v>169</c:v>
                </c:pt>
                <c:pt idx="399">
                  <c:v>94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11</c:v>
                </c:pt>
                <c:pt idx="407">
                  <c:v>3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40</c:v>
                </c:pt>
                <c:pt idx="412">
                  <c:v>0</c:v>
                </c:pt>
                <c:pt idx="413">
                  <c:v>5</c:v>
                </c:pt>
                <c:pt idx="414">
                  <c:v>8</c:v>
                </c:pt>
                <c:pt idx="415">
                  <c:v>10</c:v>
                </c:pt>
                <c:pt idx="416">
                  <c:v>4</c:v>
                </c:pt>
                <c:pt idx="417">
                  <c:v>8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13</c:v>
                </c:pt>
                <c:pt idx="423">
                  <c:v>0</c:v>
                </c:pt>
                <c:pt idx="424">
                  <c:v>37</c:v>
                </c:pt>
                <c:pt idx="425">
                  <c:v>1</c:v>
                </c:pt>
                <c:pt idx="426">
                  <c:v>2</c:v>
                </c:pt>
                <c:pt idx="427">
                  <c:v>8</c:v>
                </c:pt>
                <c:pt idx="428">
                  <c:v>2</c:v>
                </c:pt>
                <c:pt idx="429">
                  <c:v>0</c:v>
                </c:pt>
                <c:pt idx="430">
                  <c:v>0</c:v>
                </c:pt>
                <c:pt idx="431">
                  <c:v>5</c:v>
                </c:pt>
                <c:pt idx="432">
                  <c:v>2</c:v>
                </c:pt>
                <c:pt idx="433">
                  <c:v>13</c:v>
                </c:pt>
                <c:pt idx="434">
                  <c:v>8</c:v>
                </c:pt>
                <c:pt idx="435">
                  <c:v>4</c:v>
                </c:pt>
                <c:pt idx="436">
                  <c:v>6</c:v>
                </c:pt>
                <c:pt idx="437">
                  <c:v>12</c:v>
                </c:pt>
                <c:pt idx="438">
                  <c:v>6</c:v>
                </c:pt>
                <c:pt idx="439">
                  <c:v>8</c:v>
                </c:pt>
                <c:pt idx="440">
                  <c:v>6</c:v>
                </c:pt>
                <c:pt idx="441">
                  <c:v>8</c:v>
                </c:pt>
                <c:pt idx="442">
                  <c:v>6</c:v>
                </c:pt>
                <c:pt idx="443">
                  <c:v>6</c:v>
                </c:pt>
                <c:pt idx="444">
                  <c:v>6</c:v>
                </c:pt>
                <c:pt idx="445">
                  <c:v>14</c:v>
                </c:pt>
                <c:pt idx="446">
                  <c:v>11</c:v>
                </c:pt>
                <c:pt idx="447">
                  <c:v>0</c:v>
                </c:pt>
                <c:pt idx="448">
                  <c:v>13</c:v>
                </c:pt>
                <c:pt idx="449">
                  <c:v>15</c:v>
                </c:pt>
                <c:pt idx="450">
                  <c:v>13</c:v>
                </c:pt>
                <c:pt idx="451">
                  <c:v>15</c:v>
                </c:pt>
                <c:pt idx="452">
                  <c:v>3</c:v>
                </c:pt>
                <c:pt idx="453">
                  <c:v>1</c:v>
                </c:pt>
                <c:pt idx="454">
                  <c:v>7</c:v>
                </c:pt>
                <c:pt idx="455">
                  <c:v>27</c:v>
                </c:pt>
                <c:pt idx="456">
                  <c:v>2</c:v>
                </c:pt>
                <c:pt idx="457">
                  <c:v>3</c:v>
                </c:pt>
                <c:pt idx="458">
                  <c:v>3</c:v>
                </c:pt>
                <c:pt idx="459">
                  <c:v>11</c:v>
                </c:pt>
                <c:pt idx="460">
                  <c:v>11</c:v>
                </c:pt>
                <c:pt idx="461">
                  <c:v>9</c:v>
                </c:pt>
                <c:pt idx="462">
                  <c:v>11</c:v>
                </c:pt>
                <c:pt idx="463">
                  <c:v>3</c:v>
                </c:pt>
                <c:pt idx="464">
                  <c:v>9</c:v>
                </c:pt>
                <c:pt idx="465">
                  <c:v>10</c:v>
                </c:pt>
                <c:pt idx="466">
                  <c:v>4</c:v>
                </c:pt>
                <c:pt idx="467">
                  <c:v>5</c:v>
                </c:pt>
                <c:pt idx="468">
                  <c:v>2</c:v>
                </c:pt>
                <c:pt idx="469">
                  <c:v>10</c:v>
                </c:pt>
                <c:pt idx="470">
                  <c:v>9</c:v>
                </c:pt>
                <c:pt idx="471">
                  <c:v>7</c:v>
                </c:pt>
                <c:pt idx="472">
                  <c:v>15</c:v>
                </c:pt>
                <c:pt idx="473">
                  <c:v>0</c:v>
                </c:pt>
                <c:pt idx="474">
                  <c:v>3</c:v>
                </c:pt>
                <c:pt idx="475">
                  <c:v>3</c:v>
                </c:pt>
                <c:pt idx="476">
                  <c:v>2</c:v>
                </c:pt>
                <c:pt idx="477">
                  <c:v>5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2</c:v>
                </c:pt>
                <c:pt idx="489">
                  <c:v>2</c:v>
                </c:pt>
                <c:pt idx="490">
                  <c:v>0</c:v>
                </c:pt>
                <c:pt idx="491">
                  <c:v>0</c:v>
                </c:pt>
                <c:pt idx="492">
                  <c:v>2</c:v>
                </c:pt>
                <c:pt idx="493">
                  <c:v>180</c:v>
                </c:pt>
                <c:pt idx="494">
                  <c:v>100</c:v>
                </c:pt>
                <c:pt idx="495">
                  <c:v>120</c:v>
                </c:pt>
                <c:pt idx="496">
                  <c:v>75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12</c:v>
                </c:pt>
                <c:pt idx="501">
                  <c:v>3</c:v>
                </c:pt>
                <c:pt idx="502">
                  <c:v>1</c:v>
                </c:pt>
                <c:pt idx="503">
                  <c:v>46</c:v>
                </c:pt>
                <c:pt idx="504">
                  <c:v>45</c:v>
                </c:pt>
                <c:pt idx="505">
                  <c:v>0</c:v>
                </c:pt>
                <c:pt idx="50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7B-452C-9D32-7583942BB992}"/>
            </c:ext>
          </c:extLst>
        </c:ser>
        <c:ser>
          <c:idx val="5"/>
          <c:order val="5"/>
          <c:tx>
            <c:strRef>
              <c:f>'Inventario de Almacen Enero-mar'!$G$4</c:f>
              <c:strCache>
                <c:ptCount val="1"/>
                <c:pt idx="0">
                  <c:v>ENTRADA</c:v>
                </c:pt>
              </c:strCache>
            </c:strRef>
          </c:tx>
          <c:invertIfNegative val="0"/>
          <c:val>
            <c:numRef>
              <c:f>'Inventario de Almacen Enero-mar'!$G$5:$G$511</c:f>
              <c:numCache>
                <c:formatCode>General</c:formatCode>
                <c:ptCount val="507"/>
                <c:pt idx="0">
                  <c:v>6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150</c:v>
                </c:pt>
                <c:pt idx="6">
                  <c:v>0</c:v>
                </c:pt>
                <c:pt idx="7">
                  <c:v>4</c:v>
                </c:pt>
                <c:pt idx="8">
                  <c:v>14</c:v>
                </c:pt>
                <c:pt idx="9">
                  <c:v>15500</c:v>
                </c:pt>
                <c:pt idx="10">
                  <c:v>30</c:v>
                </c:pt>
                <c:pt idx="11">
                  <c:v>15500</c:v>
                </c:pt>
                <c:pt idx="12">
                  <c:v>30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60</c:v>
                </c:pt>
                <c:pt idx="17">
                  <c:v>12</c:v>
                </c:pt>
                <c:pt idx="18">
                  <c:v>0</c:v>
                </c:pt>
                <c:pt idx="19">
                  <c:v>5</c:v>
                </c:pt>
                <c:pt idx="20">
                  <c:v>50</c:v>
                </c:pt>
                <c:pt idx="21">
                  <c:v>60</c:v>
                </c:pt>
                <c:pt idx="22">
                  <c:v>0</c:v>
                </c:pt>
                <c:pt idx="23">
                  <c:v>0</c:v>
                </c:pt>
                <c:pt idx="24">
                  <c:v>36</c:v>
                </c:pt>
                <c:pt idx="25">
                  <c:v>150</c:v>
                </c:pt>
                <c:pt idx="26">
                  <c:v>0</c:v>
                </c:pt>
                <c:pt idx="27">
                  <c:v>0</c:v>
                </c:pt>
                <c:pt idx="28">
                  <c:v>150</c:v>
                </c:pt>
                <c:pt idx="29">
                  <c:v>30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25</c:v>
                </c:pt>
                <c:pt idx="39">
                  <c:v>50</c:v>
                </c:pt>
                <c:pt idx="40">
                  <c:v>15</c:v>
                </c:pt>
                <c:pt idx="41">
                  <c:v>10</c:v>
                </c:pt>
                <c:pt idx="42">
                  <c:v>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10</c:v>
                </c:pt>
                <c:pt idx="48">
                  <c:v>4</c:v>
                </c:pt>
                <c:pt idx="49">
                  <c:v>500</c:v>
                </c:pt>
                <c:pt idx="50">
                  <c:v>2</c:v>
                </c:pt>
                <c:pt idx="51">
                  <c:v>15</c:v>
                </c:pt>
                <c:pt idx="52">
                  <c:v>10</c:v>
                </c:pt>
                <c:pt idx="53">
                  <c:v>1000</c:v>
                </c:pt>
                <c:pt idx="54">
                  <c:v>405</c:v>
                </c:pt>
                <c:pt idx="55">
                  <c:v>11</c:v>
                </c:pt>
                <c:pt idx="56">
                  <c:v>1</c:v>
                </c:pt>
                <c:pt idx="57">
                  <c:v>60</c:v>
                </c:pt>
                <c:pt idx="58">
                  <c:v>0</c:v>
                </c:pt>
                <c:pt idx="59">
                  <c:v>0</c:v>
                </c:pt>
                <c:pt idx="60">
                  <c:v>9</c:v>
                </c:pt>
                <c:pt idx="61">
                  <c:v>5</c:v>
                </c:pt>
                <c:pt idx="62">
                  <c:v>9</c:v>
                </c:pt>
                <c:pt idx="63">
                  <c:v>1</c:v>
                </c:pt>
                <c:pt idx="64">
                  <c:v>30</c:v>
                </c:pt>
                <c:pt idx="65">
                  <c:v>30</c:v>
                </c:pt>
                <c:pt idx="66">
                  <c:v>3</c:v>
                </c:pt>
                <c:pt idx="67">
                  <c:v>5</c:v>
                </c:pt>
                <c:pt idx="68">
                  <c:v>30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7">
                  <c:v>13</c:v>
                </c:pt>
                <c:pt idx="88">
                  <c:v>14</c:v>
                </c:pt>
                <c:pt idx="89">
                  <c:v>3</c:v>
                </c:pt>
                <c:pt idx="90">
                  <c:v>3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2</c:v>
                </c:pt>
                <c:pt idx="97">
                  <c:v>1</c:v>
                </c:pt>
                <c:pt idx="98">
                  <c:v>1</c:v>
                </c:pt>
                <c:pt idx="99">
                  <c:v>60</c:v>
                </c:pt>
                <c:pt idx="100">
                  <c:v>40</c:v>
                </c:pt>
                <c:pt idx="101">
                  <c:v>0</c:v>
                </c:pt>
                <c:pt idx="102">
                  <c:v>10</c:v>
                </c:pt>
                <c:pt idx="103">
                  <c:v>0</c:v>
                </c:pt>
                <c:pt idx="104">
                  <c:v>0</c:v>
                </c:pt>
                <c:pt idx="105">
                  <c:v>100</c:v>
                </c:pt>
                <c:pt idx="106">
                  <c:v>0</c:v>
                </c:pt>
                <c:pt idx="107">
                  <c:v>0</c:v>
                </c:pt>
                <c:pt idx="108">
                  <c:v>50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30</c:v>
                </c:pt>
                <c:pt idx="114">
                  <c:v>80</c:v>
                </c:pt>
                <c:pt idx="115">
                  <c:v>30</c:v>
                </c:pt>
                <c:pt idx="116">
                  <c:v>150</c:v>
                </c:pt>
                <c:pt idx="117">
                  <c:v>30</c:v>
                </c:pt>
                <c:pt idx="118">
                  <c:v>3</c:v>
                </c:pt>
                <c:pt idx="119">
                  <c:v>3</c:v>
                </c:pt>
                <c:pt idx="120">
                  <c:v>0</c:v>
                </c:pt>
                <c:pt idx="121">
                  <c:v>1</c:v>
                </c:pt>
                <c:pt idx="122">
                  <c:v>1</c:v>
                </c:pt>
                <c:pt idx="123">
                  <c:v>2</c:v>
                </c:pt>
                <c:pt idx="124">
                  <c:v>40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100</c:v>
                </c:pt>
                <c:pt idx="130">
                  <c:v>100</c:v>
                </c:pt>
                <c:pt idx="131">
                  <c:v>50</c:v>
                </c:pt>
                <c:pt idx="132">
                  <c:v>100</c:v>
                </c:pt>
                <c:pt idx="133">
                  <c:v>100</c:v>
                </c:pt>
                <c:pt idx="134">
                  <c:v>80</c:v>
                </c:pt>
                <c:pt idx="135">
                  <c:v>80</c:v>
                </c:pt>
                <c:pt idx="136">
                  <c:v>150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10</c:v>
                </c:pt>
                <c:pt idx="145">
                  <c:v>10</c:v>
                </c:pt>
                <c:pt idx="146">
                  <c:v>13</c:v>
                </c:pt>
                <c:pt idx="147">
                  <c:v>2</c:v>
                </c:pt>
                <c:pt idx="148">
                  <c:v>15</c:v>
                </c:pt>
                <c:pt idx="149">
                  <c:v>20</c:v>
                </c:pt>
                <c:pt idx="150">
                  <c:v>100</c:v>
                </c:pt>
                <c:pt idx="151">
                  <c:v>100</c:v>
                </c:pt>
                <c:pt idx="152">
                  <c:v>50</c:v>
                </c:pt>
                <c:pt idx="153">
                  <c:v>20</c:v>
                </c:pt>
                <c:pt idx="154">
                  <c:v>54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3">
                  <c:v>6</c:v>
                </c:pt>
                <c:pt idx="164">
                  <c:v>0</c:v>
                </c:pt>
                <c:pt idx="165">
                  <c:v>30</c:v>
                </c:pt>
                <c:pt idx="166">
                  <c:v>0</c:v>
                </c:pt>
                <c:pt idx="167">
                  <c:v>0</c:v>
                </c:pt>
                <c:pt idx="168">
                  <c:v>15</c:v>
                </c:pt>
                <c:pt idx="169">
                  <c:v>240</c:v>
                </c:pt>
                <c:pt idx="170">
                  <c:v>300</c:v>
                </c:pt>
                <c:pt idx="171">
                  <c:v>1</c:v>
                </c:pt>
                <c:pt idx="172">
                  <c:v>4</c:v>
                </c:pt>
                <c:pt idx="173">
                  <c:v>2</c:v>
                </c:pt>
                <c:pt idx="174">
                  <c:v>15</c:v>
                </c:pt>
                <c:pt idx="175">
                  <c:v>1</c:v>
                </c:pt>
                <c:pt idx="176">
                  <c:v>16</c:v>
                </c:pt>
                <c:pt idx="177">
                  <c:v>0</c:v>
                </c:pt>
                <c:pt idx="178">
                  <c:v>24</c:v>
                </c:pt>
                <c:pt idx="179">
                  <c:v>2</c:v>
                </c:pt>
                <c:pt idx="180">
                  <c:v>2</c:v>
                </c:pt>
                <c:pt idx="181">
                  <c:v>0</c:v>
                </c:pt>
                <c:pt idx="182">
                  <c:v>60</c:v>
                </c:pt>
                <c:pt idx="183">
                  <c:v>150</c:v>
                </c:pt>
                <c:pt idx="184">
                  <c:v>10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5</c:v>
                </c:pt>
                <c:pt idx="189">
                  <c:v>0</c:v>
                </c:pt>
                <c:pt idx="190">
                  <c:v>100</c:v>
                </c:pt>
                <c:pt idx="191">
                  <c:v>95</c:v>
                </c:pt>
                <c:pt idx="192">
                  <c:v>0</c:v>
                </c:pt>
                <c:pt idx="193">
                  <c:v>5</c:v>
                </c:pt>
                <c:pt idx="194">
                  <c:v>0</c:v>
                </c:pt>
                <c:pt idx="195">
                  <c:v>5</c:v>
                </c:pt>
                <c:pt idx="196">
                  <c:v>2000</c:v>
                </c:pt>
                <c:pt idx="197">
                  <c:v>2000</c:v>
                </c:pt>
                <c:pt idx="198">
                  <c:v>10000</c:v>
                </c:pt>
                <c:pt idx="199">
                  <c:v>0</c:v>
                </c:pt>
                <c:pt idx="200">
                  <c:v>60</c:v>
                </c:pt>
                <c:pt idx="201">
                  <c:v>60</c:v>
                </c:pt>
                <c:pt idx="202">
                  <c:v>20</c:v>
                </c:pt>
                <c:pt idx="203">
                  <c:v>20</c:v>
                </c:pt>
                <c:pt idx="204">
                  <c:v>0</c:v>
                </c:pt>
                <c:pt idx="205">
                  <c:v>0</c:v>
                </c:pt>
                <c:pt idx="206">
                  <c:v>250</c:v>
                </c:pt>
                <c:pt idx="207">
                  <c:v>500</c:v>
                </c:pt>
                <c:pt idx="208">
                  <c:v>120</c:v>
                </c:pt>
                <c:pt idx="209">
                  <c:v>150</c:v>
                </c:pt>
                <c:pt idx="210">
                  <c:v>150</c:v>
                </c:pt>
                <c:pt idx="211">
                  <c:v>1</c:v>
                </c:pt>
                <c:pt idx="212">
                  <c:v>40</c:v>
                </c:pt>
                <c:pt idx="213">
                  <c:v>24</c:v>
                </c:pt>
                <c:pt idx="214">
                  <c:v>0</c:v>
                </c:pt>
                <c:pt idx="215">
                  <c:v>0</c:v>
                </c:pt>
                <c:pt idx="217">
                  <c:v>0</c:v>
                </c:pt>
                <c:pt idx="218">
                  <c:v>4</c:v>
                </c:pt>
                <c:pt idx="219">
                  <c:v>61</c:v>
                </c:pt>
                <c:pt idx="220">
                  <c:v>4</c:v>
                </c:pt>
                <c:pt idx="221">
                  <c:v>50</c:v>
                </c:pt>
                <c:pt idx="222">
                  <c:v>0</c:v>
                </c:pt>
                <c:pt idx="223">
                  <c:v>4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40</c:v>
                </c:pt>
                <c:pt idx="234">
                  <c:v>0</c:v>
                </c:pt>
                <c:pt idx="235">
                  <c:v>1</c:v>
                </c:pt>
                <c:pt idx="236">
                  <c:v>12</c:v>
                </c:pt>
                <c:pt idx="237">
                  <c:v>0</c:v>
                </c:pt>
                <c:pt idx="238">
                  <c:v>100</c:v>
                </c:pt>
                <c:pt idx="239">
                  <c:v>100</c:v>
                </c:pt>
                <c:pt idx="240">
                  <c:v>1</c:v>
                </c:pt>
                <c:pt idx="241">
                  <c:v>0</c:v>
                </c:pt>
                <c:pt idx="242">
                  <c:v>150</c:v>
                </c:pt>
                <c:pt idx="243">
                  <c:v>200</c:v>
                </c:pt>
                <c:pt idx="244">
                  <c:v>200</c:v>
                </c:pt>
                <c:pt idx="245">
                  <c:v>40</c:v>
                </c:pt>
                <c:pt idx="246">
                  <c:v>20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20</c:v>
                </c:pt>
                <c:pt idx="253">
                  <c:v>1</c:v>
                </c:pt>
                <c:pt idx="254">
                  <c:v>2</c:v>
                </c:pt>
                <c:pt idx="255">
                  <c:v>2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350</c:v>
                </c:pt>
                <c:pt idx="267">
                  <c:v>7</c:v>
                </c:pt>
                <c:pt idx="268">
                  <c:v>350</c:v>
                </c:pt>
                <c:pt idx="269">
                  <c:v>2</c:v>
                </c:pt>
                <c:pt idx="270">
                  <c:v>2</c:v>
                </c:pt>
                <c:pt idx="271">
                  <c:v>1</c:v>
                </c:pt>
                <c:pt idx="272">
                  <c:v>1</c:v>
                </c:pt>
                <c:pt idx="273">
                  <c:v>120</c:v>
                </c:pt>
                <c:pt idx="275">
                  <c:v>0</c:v>
                </c:pt>
                <c:pt idx="276">
                  <c:v>0</c:v>
                </c:pt>
                <c:pt idx="277">
                  <c:v>15</c:v>
                </c:pt>
                <c:pt idx="278">
                  <c:v>0</c:v>
                </c:pt>
                <c:pt idx="279">
                  <c:v>1</c:v>
                </c:pt>
                <c:pt idx="280">
                  <c:v>0</c:v>
                </c:pt>
                <c:pt idx="281">
                  <c:v>10</c:v>
                </c:pt>
                <c:pt idx="282">
                  <c:v>1</c:v>
                </c:pt>
                <c:pt idx="283">
                  <c:v>5</c:v>
                </c:pt>
                <c:pt idx="284">
                  <c:v>5</c:v>
                </c:pt>
                <c:pt idx="285">
                  <c:v>2</c:v>
                </c:pt>
                <c:pt idx="286">
                  <c:v>5</c:v>
                </c:pt>
                <c:pt idx="287">
                  <c:v>0</c:v>
                </c:pt>
                <c:pt idx="288">
                  <c:v>0</c:v>
                </c:pt>
                <c:pt idx="289">
                  <c:v>115</c:v>
                </c:pt>
                <c:pt idx="290">
                  <c:v>450</c:v>
                </c:pt>
                <c:pt idx="291">
                  <c:v>350</c:v>
                </c:pt>
                <c:pt idx="292">
                  <c:v>90</c:v>
                </c:pt>
                <c:pt idx="293">
                  <c:v>96</c:v>
                </c:pt>
                <c:pt idx="294">
                  <c:v>100</c:v>
                </c:pt>
                <c:pt idx="295">
                  <c:v>100</c:v>
                </c:pt>
                <c:pt idx="297">
                  <c:v>0</c:v>
                </c:pt>
                <c:pt idx="298">
                  <c:v>100</c:v>
                </c:pt>
                <c:pt idx="299">
                  <c:v>60</c:v>
                </c:pt>
                <c:pt idx="300">
                  <c:v>0</c:v>
                </c:pt>
                <c:pt idx="301">
                  <c:v>0</c:v>
                </c:pt>
                <c:pt idx="302">
                  <c:v>100</c:v>
                </c:pt>
                <c:pt idx="303">
                  <c:v>2</c:v>
                </c:pt>
                <c:pt idx="304">
                  <c:v>12</c:v>
                </c:pt>
                <c:pt idx="305">
                  <c:v>1</c:v>
                </c:pt>
                <c:pt idx="306">
                  <c:v>250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66</c:v>
                </c:pt>
                <c:pt idx="313">
                  <c:v>66</c:v>
                </c:pt>
                <c:pt idx="314">
                  <c:v>0</c:v>
                </c:pt>
                <c:pt idx="315">
                  <c:v>10</c:v>
                </c:pt>
                <c:pt idx="316">
                  <c:v>0</c:v>
                </c:pt>
                <c:pt idx="317">
                  <c:v>3</c:v>
                </c:pt>
                <c:pt idx="318">
                  <c:v>30</c:v>
                </c:pt>
                <c:pt idx="319">
                  <c:v>3</c:v>
                </c:pt>
                <c:pt idx="320">
                  <c:v>15</c:v>
                </c:pt>
                <c:pt idx="321">
                  <c:v>2</c:v>
                </c:pt>
                <c:pt idx="322">
                  <c:v>10</c:v>
                </c:pt>
                <c:pt idx="323">
                  <c:v>100</c:v>
                </c:pt>
                <c:pt idx="324">
                  <c:v>0</c:v>
                </c:pt>
                <c:pt idx="325">
                  <c:v>1300</c:v>
                </c:pt>
                <c:pt idx="326">
                  <c:v>0</c:v>
                </c:pt>
                <c:pt idx="327">
                  <c:v>100</c:v>
                </c:pt>
                <c:pt idx="328">
                  <c:v>0</c:v>
                </c:pt>
                <c:pt idx="329">
                  <c:v>0</c:v>
                </c:pt>
                <c:pt idx="330">
                  <c:v>20</c:v>
                </c:pt>
                <c:pt idx="331">
                  <c:v>0</c:v>
                </c:pt>
                <c:pt idx="332">
                  <c:v>10</c:v>
                </c:pt>
                <c:pt idx="333">
                  <c:v>100</c:v>
                </c:pt>
                <c:pt idx="334">
                  <c:v>150</c:v>
                </c:pt>
                <c:pt idx="335">
                  <c:v>150</c:v>
                </c:pt>
                <c:pt idx="336">
                  <c:v>50</c:v>
                </c:pt>
                <c:pt idx="337">
                  <c:v>60</c:v>
                </c:pt>
                <c:pt idx="338">
                  <c:v>20</c:v>
                </c:pt>
                <c:pt idx="339">
                  <c:v>6</c:v>
                </c:pt>
                <c:pt idx="340">
                  <c:v>2</c:v>
                </c:pt>
                <c:pt idx="341">
                  <c:v>23</c:v>
                </c:pt>
                <c:pt idx="342">
                  <c:v>3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5</c:v>
                </c:pt>
                <c:pt idx="349">
                  <c:v>0</c:v>
                </c:pt>
                <c:pt idx="350">
                  <c:v>6</c:v>
                </c:pt>
                <c:pt idx="351">
                  <c:v>0</c:v>
                </c:pt>
                <c:pt idx="352">
                  <c:v>10</c:v>
                </c:pt>
                <c:pt idx="353">
                  <c:v>0</c:v>
                </c:pt>
                <c:pt idx="354">
                  <c:v>1</c:v>
                </c:pt>
                <c:pt idx="355">
                  <c:v>10</c:v>
                </c:pt>
                <c:pt idx="356">
                  <c:v>3</c:v>
                </c:pt>
                <c:pt idx="357">
                  <c:v>4</c:v>
                </c:pt>
                <c:pt idx="358">
                  <c:v>60</c:v>
                </c:pt>
                <c:pt idx="359">
                  <c:v>20</c:v>
                </c:pt>
                <c:pt idx="360">
                  <c:v>50</c:v>
                </c:pt>
                <c:pt idx="361">
                  <c:v>30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4</c:v>
                </c:pt>
                <c:pt idx="366">
                  <c:v>0</c:v>
                </c:pt>
                <c:pt idx="367">
                  <c:v>1</c:v>
                </c:pt>
                <c:pt idx="368">
                  <c:v>1</c:v>
                </c:pt>
                <c:pt idx="369">
                  <c:v>2</c:v>
                </c:pt>
                <c:pt idx="370">
                  <c:v>12</c:v>
                </c:pt>
                <c:pt idx="371">
                  <c:v>1</c:v>
                </c:pt>
                <c:pt idx="372">
                  <c:v>2</c:v>
                </c:pt>
                <c:pt idx="373">
                  <c:v>6</c:v>
                </c:pt>
                <c:pt idx="374">
                  <c:v>80</c:v>
                </c:pt>
                <c:pt idx="375">
                  <c:v>3</c:v>
                </c:pt>
                <c:pt idx="376">
                  <c:v>35</c:v>
                </c:pt>
                <c:pt idx="377">
                  <c:v>35</c:v>
                </c:pt>
                <c:pt idx="378">
                  <c:v>39</c:v>
                </c:pt>
                <c:pt idx="379">
                  <c:v>30</c:v>
                </c:pt>
                <c:pt idx="380">
                  <c:v>70</c:v>
                </c:pt>
                <c:pt idx="381">
                  <c:v>2</c:v>
                </c:pt>
                <c:pt idx="382">
                  <c:v>30</c:v>
                </c:pt>
                <c:pt idx="383">
                  <c:v>30</c:v>
                </c:pt>
                <c:pt idx="384">
                  <c:v>2</c:v>
                </c:pt>
                <c:pt idx="385">
                  <c:v>33</c:v>
                </c:pt>
                <c:pt idx="386">
                  <c:v>30</c:v>
                </c:pt>
                <c:pt idx="387">
                  <c:v>6</c:v>
                </c:pt>
                <c:pt idx="388">
                  <c:v>10</c:v>
                </c:pt>
                <c:pt idx="389">
                  <c:v>1</c:v>
                </c:pt>
                <c:pt idx="390">
                  <c:v>16</c:v>
                </c:pt>
                <c:pt idx="391">
                  <c:v>3</c:v>
                </c:pt>
                <c:pt idx="392">
                  <c:v>3</c:v>
                </c:pt>
                <c:pt idx="393">
                  <c:v>2000</c:v>
                </c:pt>
                <c:pt idx="394">
                  <c:v>4</c:v>
                </c:pt>
                <c:pt idx="395">
                  <c:v>1500</c:v>
                </c:pt>
                <c:pt idx="396">
                  <c:v>1500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150</c:v>
                </c:pt>
                <c:pt idx="401">
                  <c:v>5</c:v>
                </c:pt>
                <c:pt idx="402">
                  <c:v>2</c:v>
                </c:pt>
                <c:pt idx="403">
                  <c:v>10</c:v>
                </c:pt>
                <c:pt idx="404">
                  <c:v>2</c:v>
                </c:pt>
                <c:pt idx="405">
                  <c:v>2</c:v>
                </c:pt>
                <c:pt idx="406">
                  <c:v>0</c:v>
                </c:pt>
                <c:pt idx="407">
                  <c:v>0</c:v>
                </c:pt>
                <c:pt idx="408">
                  <c:v>52</c:v>
                </c:pt>
                <c:pt idx="409">
                  <c:v>2</c:v>
                </c:pt>
                <c:pt idx="410">
                  <c:v>1300</c:v>
                </c:pt>
                <c:pt idx="411">
                  <c:v>0</c:v>
                </c:pt>
                <c:pt idx="412">
                  <c:v>30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1</c:v>
                </c:pt>
                <c:pt idx="419">
                  <c:v>6</c:v>
                </c:pt>
                <c:pt idx="420">
                  <c:v>2</c:v>
                </c:pt>
                <c:pt idx="421">
                  <c:v>3</c:v>
                </c:pt>
                <c:pt idx="422">
                  <c:v>0</c:v>
                </c:pt>
                <c:pt idx="423">
                  <c:v>60</c:v>
                </c:pt>
                <c:pt idx="424">
                  <c:v>40</c:v>
                </c:pt>
                <c:pt idx="425">
                  <c:v>20</c:v>
                </c:pt>
                <c:pt idx="426">
                  <c:v>0</c:v>
                </c:pt>
                <c:pt idx="427">
                  <c:v>15</c:v>
                </c:pt>
                <c:pt idx="428">
                  <c:v>15</c:v>
                </c:pt>
                <c:pt idx="429">
                  <c:v>60</c:v>
                </c:pt>
                <c:pt idx="430">
                  <c:v>30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15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2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20</c:v>
                </c:pt>
                <c:pt idx="479">
                  <c:v>10</c:v>
                </c:pt>
                <c:pt idx="480">
                  <c:v>19</c:v>
                </c:pt>
                <c:pt idx="481">
                  <c:v>50</c:v>
                </c:pt>
                <c:pt idx="482">
                  <c:v>1</c:v>
                </c:pt>
                <c:pt idx="483">
                  <c:v>75</c:v>
                </c:pt>
                <c:pt idx="484">
                  <c:v>6</c:v>
                </c:pt>
                <c:pt idx="485">
                  <c:v>6</c:v>
                </c:pt>
                <c:pt idx="486">
                  <c:v>50</c:v>
                </c:pt>
                <c:pt idx="487">
                  <c:v>5</c:v>
                </c:pt>
                <c:pt idx="488">
                  <c:v>0</c:v>
                </c:pt>
                <c:pt idx="489">
                  <c:v>0</c:v>
                </c:pt>
                <c:pt idx="490">
                  <c:v>9</c:v>
                </c:pt>
                <c:pt idx="491">
                  <c:v>10</c:v>
                </c:pt>
                <c:pt idx="492">
                  <c:v>0</c:v>
                </c:pt>
                <c:pt idx="493">
                  <c:v>0</c:v>
                </c:pt>
                <c:pt idx="494">
                  <c:v>50</c:v>
                </c:pt>
                <c:pt idx="495">
                  <c:v>0</c:v>
                </c:pt>
                <c:pt idx="496">
                  <c:v>0</c:v>
                </c:pt>
                <c:pt idx="497">
                  <c:v>12</c:v>
                </c:pt>
                <c:pt idx="498">
                  <c:v>100</c:v>
                </c:pt>
                <c:pt idx="499">
                  <c:v>1000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8</c:v>
                </c:pt>
                <c:pt idx="506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7B-452C-9D32-7583942BB992}"/>
            </c:ext>
          </c:extLst>
        </c:ser>
        <c:ser>
          <c:idx val="6"/>
          <c:order val="6"/>
          <c:tx>
            <c:strRef>
              <c:f>'Inventario de Almacen Enero-mar'!$H$4</c:f>
              <c:strCache>
                <c:ptCount val="1"/>
                <c:pt idx="0">
                  <c:v>SALIDA</c:v>
                </c:pt>
              </c:strCache>
            </c:strRef>
          </c:tx>
          <c:invertIfNegative val="0"/>
          <c:val>
            <c:numRef>
              <c:f>'Inventario de Almacen Enero-mar'!$H$5:$H$511</c:f>
              <c:numCache>
                <c:formatCode>General</c:formatCode>
                <c:ptCount val="507"/>
                <c:pt idx="0">
                  <c:v>-6</c:v>
                </c:pt>
                <c:pt idx="1">
                  <c:v>-4</c:v>
                </c:pt>
                <c:pt idx="2">
                  <c:v>-2</c:v>
                </c:pt>
                <c:pt idx="3">
                  <c:v>-2</c:v>
                </c:pt>
                <c:pt idx="4">
                  <c:v>-38</c:v>
                </c:pt>
                <c:pt idx="5">
                  <c:v>-35</c:v>
                </c:pt>
                <c:pt idx="6">
                  <c:v>0</c:v>
                </c:pt>
                <c:pt idx="7">
                  <c:v>-4</c:v>
                </c:pt>
                <c:pt idx="8">
                  <c:v>-14</c:v>
                </c:pt>
                <c:pt idx="9">
                  <c:v>-1000</c:v>
                </c:pt>
                <c:pt idx="10">
                  <c:v>-30</c:v>
                </c:pt>
                <c:pt idx="11">
                  <c:v>-1000</c:v>
                </c:pt>
                <c:pt idx="12">
                  <c:v>-30</c:v>
                </c:pt>
                <c:pt idx="13">
                  <c:v>-2</c:v>
                </c:pt>
                <c:pt idx="14">
                  <c:v>-1</c:v>
                </c:pt>
                <c:pt idx="15">
                  <c:v>-1</c:v>
                </c:pt>
                <c:pt idx="17">
                  <c:v>-15</c:v>
                </c:pt>
                <c:pt idx="18">
                  <c:v>0</c:v>
                </c:pt>
                <c:pt idx="19">
                  <c:v>-12</c:v>
                </c:pt>
                <c:pt idx="20">
                  <c:v>-32</c:v>
                </c:pt>
                <c:pt idx="22">
                  <c:v>0</c:v>
                </c:pt>
                <c:pt idx="23">
                  <c:v>-23</c:v>
                </c:pt>
                <c:pt idx="24">
                  <c:v>-36</c:v>
                </c:pt>
                <c:pt idx="25">
                  <c:v>-251</c:v>
                </c:pt>
                <c:pt idx="26">
                  <c:v>-12</c:v>
                </c:pt>
                <c:pt idx="27">
                  <c:v>-19</c:v>
                </c:pt>
                <c:pt idx="30">
                  <c:v>-3</c:v>
                </c:pt>
                <c:pt idx="31">
                  <c:v>-3</c:v>
                </c:pt>
                <c:pt idx="32">
                  <c:v>-3</c:v>
                </c:pt>
                <c:pt idx="33">
                  <c:v>-3</c:v>
                </c:pt>
                <c:pt idx="34">
                  <c:v>-3</c:v>
                </c:pt>
                <c:pt idx="35">
                  <c:v>-3</c:v>
                </c:pt>
                <c:pt idx="36">
                  <c:v>-3</c:v>
                </c:pt>
                <c:pt idx="37">
                  <c:v>-3</c:v>
                </c:pt>
                <c:pt idx="38">
                  <c:v>-25</c:v>
                </c:pt>
                <c:pt idx="39">
                  <c:v>-50</c:v>
                </c:pt>
                <c:pt idx="40">
                  <c:v>-15</c:v>
                </c:pt>
                <c:pt idx="42">
                  <c:v>0</c:v>
                </c:pt>
                <c:pt idx="43">
                  <c:v>-8</c:v>
                </c:pt>
                <c:pt idx="44">
                  <c:v>-10</c:v>
                </c:pt>
                <c:pt idx="45">
                  <c:v>-6</c:v>
                </c:pt>
                <c:pt idx="46">
                  <c:v>-2</c:v>
                </c:pt>
                <c:pt idx="47">
                  <c:v>-10</c:v>
                </c:pt>
                <c:pt idx="48">
                  <c:v>-4</c:v>
                </c:pt>
                <c:pt idx="49">
                  <c:v>-500</c:v>
                </c:pt>
                <c:pt idx="50">
                  <c:v>-2</c:v>
                </c:pt>
                <c:pt idx="51">
                  <c:v>-15</c:v>
                </c:pt>
                <c:pt idx="52">
                  <c:v>-10</c:v>
                </c:pt>
                <c:pt idx="53">
                  <c:v>-1000</c:v>
                </c:pt>
                <c:pt idx="54">
                  <c:v>-354</c:v>
                </c:pt>
                <c:pt idx="55">
                  <c:v>-11</c:v>
                </c:pt>
                <c:pt idx="56">
                  <c:v>-1</c:v>
                </c:pt>
                <c:pt idx="58">
                  <c:v>-1</c:v>
                </c:pt>
                <c:pt idx="59">
                  <c:v>0</c:v>
                </c:pt>
                <c:pt idx="63">
                  <c:v>-1</c:v>
                </c:pt>
                <c:pt idx="66">
                  <c:v>-3</c:v>
                </c:pt>
                <c:pt idx="67">
                  <c:v>-5</c:v>
                </c:pt>
                <c:pt idx="68">
                  <c:v>-55</c:v>
                </c:pt>
                <c:pt idx="69">
                  <c:v>-2</c:v>
                </c:pt>
                <c:pt idx="70">
                  <c:v>-1</c:v>
                </c:pt>
                <c:pt idx="71">
                  <c:v>-2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-2</c:v>
                </c:pt>
                <c:pt idx="76">
                  <c:v>-2</c:v>
                </c:pt>
                <c:pt idx="77">
                  <c:v>-1</c:v>
                </c:pt>
                <c:pt idx="78">
                  <c:v>-1</c:v>
                </c:pt>
                <c:pt idx="79">
                  <c:v>-1</c:v>
                </c:pt>
                <c:pt idx="80">
                  <c:v>-24</c:v>
                </c:pt>
                <c:pt idx="81">
                  <c:v>-2</c:v>
                </c:pt>
                <c:pt idx="82">
                  <c:v>-9</c:v>
                </c:pt>
                <c:pt idx="83">
                  <c:v>-6</c:v>
                </c:pt>
                <c:pt idx="84">
                  <c:v>0</c:v>
                </c:pt>
                <c:pt idx="85">
                  <c:v>0</c:v>
                </c:pt>
                <c:pt idx="86">
                  <c:v>-14</c:v>
                </c:pt>
                <c:pt idx="87">
                  <c:v>-15</c:v>
                </c:pt>
                <c:pt idx="88">
                  <c:v>-14</c:v>
                </c:pt>
                <c:pt idx="89">
                  <c:v>-2</c:v>
                </c:pt>
                <c:pt idx="90">
                  <c:v>-3</c:v>
                </c:pt>
                <c:pt idx="91">
                  <c:v>-1</c:v>
                </c:pt>
                <c:pt idx="92">
                  <c:v>-1</c:v>
                </c:pt>
                <c:pt idx="93">
                  <c:v>0</c:v>
                </c:pt>
                <c:pt idx="94">
                  <c:v>-1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100">
                  <c:v>-40</c:v>
                </c:pt>
                <c:pt idx="101">
                  <c:v>-41</c:v>
                </c:pt>
                <c:pt idx="102">
                  <c:v>-10</c:v>
                </c:pt>
                <c:pt idx="103">
                  <c:v>-2</c:v>
                </c:pt>
                <c:pt idx="104">
                  <c:v>-15</c:v>
                </c:pt>
                <c:pt idx="105">
                  <c:v>0</c:v>
                </c:pt>
                <c:pt idx="106">
                  <c:v>-1</c:v>
                </c:pt>
                <c:pt idx="107">
                  <c:v>-2</c:v>
                </c:pt>
                <c:pt idx="108">
                  <c:v>-50</c:v>
                </c:pt>
                <c:pt idx="109">
                  <c:v>-3</c:v>
                </c:pt>
                <c:pt idx="110">
                  <c:v>-1</c:v>
                </c:pt>
                <c:pt idx="111">
                  <c:v>-2</c:v>
                </c:pt>
                <c:pt idx="112">
                  <c:v>-1</c:v>
                </c:pt>
                <c:pt idx="113">
                  <c:v>-16</c:v>
                </c:pt>
                <c:pt idx="114">
                  <c:v>-71</c:v>
                </c:pt>
                <c:pt idx="118">
                  <c:v>-3</c:v>
                </c:pt>
                <c:pt idx="119">
                  <c:v>-3</c:v>
                </c:pt>
                <c:pt idx="120">
                  <c:v>-1</c:v>
                </c:pt>
                <c:pt idx="121">
                  <c:v>-1</c:v>
                </c:pt>
                <c:pt idx="122">
                  <c:v>-1</c:v>
                </c:pt>
                <c:pt idx="123">
                  <c:v>-2</c:v>
                </c:pt>
                <c:pt idx="128">
                  <c:v>-46</c:v>
                </c:pt>
                <c:pt idx="129">
                  <c:v>-65</c:v>
                </c:pt>
                <c:pt idx="130">
                  <c:v>-57</c:v>
                </c:pt>
                <c:pt idx="131">
                  <c:v>-32</c:v>
                </c:pt>
                <c:pt idx="134">
                  <c:v>-124</c:v>
                </c:pt>
                <c:pt idx="135">
                  <c:v>-108</c:v>
                </c:pt>
                <c:pt idx="136">
                  <c:v>-125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-1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-10</c:v>
                </c:pt>
                <c:pt idx="145">
                  <c:v>-10</c:v>
                </c:pt>
                <c:pt idx="146">
                  <c:v>-13</c:v>
                </c:pt>
                <c:pt idx="147">
                  <c:v>-2</c:v>
                </c:pt>
                <c:pt idx="148">
                  <c:v>-15</c:v>
                </c:pt>
                <c:pt idx="149">
                  <c:v>-20</c:v>
                </c:pt>
                <c:pt idx="150">
                  <c:v>-100</c:v>
                </c:pt>
                <c:pt idx="151">
                  <c:v>-100</c:v>
                </c:pt>
                <c:pt idx="152">
                  <c:v>-50</c:v>
                </c:pt>
                <c:pt idx="153">
                  <c:v>-20</c:v>
                </c:pt>
                <c:pt idx="154">
                  <c:v>-54</c:v>
                </c:pt>
                <c:pt idx="155">
                  <c:v>-1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-6</c:v>
                </c:pt>
                <c:pt idx="161">
                  <c:v>-6</c:v>
                </c:pt>
                <c:pt idx="162">
                  <c:v>-2</c:v>
                </c:pt>
                <c:pt idx="163">
                  <c:v>-6</c:v>
                </c:pt>
                <c:pt idx="164">
                  <c:v>-15</c:v>
                </c:pt>
                <c:pt idx="165">
                  <c:v>-30</c:v>
                </c:pt>
                <c:pt idx="166">
                  <c:v>-6</c:v>
                </c:pt>
                <c:pt idx="167">
                  <c:v>-48</c:v>
                </c:pt>
                <c:pt idx="168">
                  <c:v>-15</c:v>
                </c:pt>
                <c:pt idx="169">
                  <c:v>-450</c:v>
                </c:pt>
                <c:pt idx="170">
                  <c:v>-180</c:v>
                </c:pt>
                <c:pt idx="171">
                  <c:v>-1</c:v>
                </c:pt>
                <c:pt idx="172">
                  <c:v>-4</c:v>
                </c:pt>
                <c:pt idx="173">
                  <c:v>-2</c:v>
                </c:pt>
                <c:pt idx="174">
                  <c:v>-25</c:v>
                </c:pt>
                <c:pt idx="175">
                  <c:v>-1</c:v>
                </c:pt>
                <c:pt idx="176">
                  <c:v>-12</c:v>
                </c:pt>
                <c:pt idx="177">
                  <c:v>0</c:v>
                </c:pt>
                <c:pt idx="178">
                  <c:v>-24</c:v>
                </c:pt>
                <c:pt idx="179">
                  <c:v>-1</c:v>
                </c:pt>
                <c:pt idx="180">
                  <c:v>-2</c:v>
                </c:pt>
                <c:pt idx="181">
                  <c:v>0</c:v>
                </c:pt>
                <c:pt idx="182">
                  <c:v>-82</c:v>
                </c:pt>
                <c:pt idx="183">
                  <c:v>0</c:v>
                </c:pt>
                <c:pt idx="184">
                  <c:v>-10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-5</c:v>
                </c:pt>
                <c:pt idx="189">
                  <c:v>-53</c:v>
                </c:pt>
                <c:pt idx="191">
                  <c:v>-95</c:v>
                </c:pt>
                <c:pt idx="192">
                  <c:v>-2</c:v>
                </c:pt>
                <c:pt idx="193">
                  <c:v>-5</c:v>
                </c:pt>
                <c:pt idx="194">
                  <c:v>0</c:v>
                </c:pt>
                <c:pt idx="195">
                  <c:v>-3</c:v>
                </c:pt>
                <c:pt idx="196">
                  <c:v>-200</c:v>
                </c:pt>
                <c:pt idx="197">
                  <c:v>-2050</c:v>
                </c:pt>
                <c:pt idx="198">
                  <c:v>-5755</c:v>
                </c:pt>
                <c:pt idx="199">
                  <c:v>-145</c:v>
                </c:pt>
                <c:pt idx="204">
                  <c:v>-2</c:v>
                </c:pt>
                <c:pt idx="205">
                  <c:v>0</c:v>
                </c:pt>
                <c:pt idx="206">
                  <c:v>-250</c:v>
                </c:pt>
                <c:pt idx="207">
                  <c:v>-500</c:v>
                </c:pt>
                <c:pt idx="208">
                  <c:v>-15</c:v>
                </c:pt>
                <c:pt idx="209">
                  <c:v>0</c:v>
                </c:pt>
                <c:pt idx="210">
                  <c:v>-30</c:v>
                </c:pt>
                <c:pt idx="212">
                  <c:v>-40</c:v>
                </c:pt>
                <c:pt idx="213">
                  <c:v>-24</c:v>
                </c:pt>
                <c:pt idx="214">
                  <c:v>-36</c:v>
                </c:pt>
                <c:pt idx="215">
                  <c:v>30</c:v>
                </c:pt>
                <c:pt idx="216">
                  <c:v>0</c:v>
                </c:pt>
                <c:pt idx="217">
                  <c:v>-45</c:v>
                </c:pt>
                <c:pt idx="218">
                  <c:v>-4</c:v>
                </c:pt>
                <c:pt idx="219">
                  <c:v>-15</c:v>
                </c:pt>
                <c:pt idx="220">
                  <c:v>-4</c:v>
                </c:pt>
                <c:pt idx="221">
                  <c:v>-45</c:v>
                </c:pt>
                <c:pt idx="222">
                  <c:v>-65</c:v>
                </c:pt>
                <c:pt idx="223">
                  <c:v>-4</c:v>
                </c:pt>
                <c:pt idx="224">
                  <c:v>0</c:v>
                </c:pt>
                <c:pt idx="225">
                  <c:v>-28</c:v>
                </c:pt>
                <c:pt idx="226">
                  <c:v>-20</c:v>
                </c:pt>
                <c:pt idx="227">
                  <c:v>-13</c:v>
                </c:pt>
                <c:pt idx="228">
                  <c:v>-28</c:v>
                </c:pt>
                <c:pt idx="229">
                  <c:v>0</c:v>
                </c:pt>
                <c:pt idx="230">
                  <c:v>-11</c:v>
                </c:pt>
                <c:pt idx="231">
                  <c:v>-14</c:v>
                </c:pt>
                <c:pt idx="232">
                  <c:v>-101</c:v>
                </c:pt>
                <c:pt idx="233">
                  <c:v>-4</c:v>
                </c:pt>
                <c:pt idx="234">
                  <c:v>0</c:v>
                </c:pt>
                <c:pt idx="235">
                  <c:v>-1</c:v>
                </c:pt>
                <c:pt idx="236">
                  <c:v>-12</c:v>
                </c:pt>
                <c:pt idx="237">
                  <c:v>-100</c:v>
                </c:pt>
                <c:pt idx="239">
                  <c:v>-62</c:v>
                </c:pt>
                <c:pt idx="240">
                  <c:v>-1</c:v>
                </c:pt>
                <c:pt idx="241">
                  <c:v>0</c:v>
                </c:pt>
                <c:pt idx="242">
                  <c:v>-100</c:v>
                </c:pt>
                <c:pt idx="243">
                  <c:v>-45</c:v>
                </c:pt>
                <c:pt idx="244">
                  <c:v>-34</c:v>
                </c:pt>
                <c:pt idx="245">
                  <c:v>-22</c:v>
                </c:pt>
                <c:pt idx="246">
                  <c:v>-4</c:v>
                </c:pt>
                <c:pt idx="247">
                  <c:v>-2</c:v>
                </c:pt>
                <c:pt idx="248">
                  <c:v>-3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-20</c:v>
                </c:pt>
                <c:pt idx="253">
                  <c:v>-1</c:v>
                </c:pt>
                <c:pt idx="254">
                  <c:v>-2</c:v>
                </c:pt>
                <c:pt idx="255">
                  <c:v>-2</c:v>
                </c:pt>
                <c:pt idx="256">
                  <c:v>-40</c:v>
                </c:pt>
                <c:pt idx="257">
                  <c:v>-33</c:v>
                </c:pt>
                <c:pt idx="258">
                  <c:v>-6</c:v>
                </c:pt>
                <c:pt idx="259">
                  <c:v>-3</c:v>
                </c:pt>
                <c:pt idx="260">
                  <c:v>0</c:v>
                </c:pt>
                <c:pt idx="261">
                  <c:v>-1</c:v>
                </c:pt>
                <c:pt idx="262">
                  <c:v>0</c:v>
                </c:pt>
                <c:pt idx="263">
                  <c:v>0</c:v>
                </c:pt>
                <c:pt idx="264">
                  <c:v>-3</c:v>
                </c:pt>
                <c:pt idx="265">
                  <c:v>0</c:v>
                </c:pt>
                <c:pt idx="266">
                  <c:v>-350</c:v>
                </c:pt>
                <c:pt idx="267">
                  <c:v>-7</c:v>
                </c:pt>
                <c:pt idx="268">
                  <c:v>-350</c:v>
                </c:pt>
                <c:pt idx="269">
                  <c:v>-2</c:v>
                </c:pt>
                <c:pt idx="270">
                  <c:v>-2</c:v>
                </c:pt>
                <c:pt idx="271">
                  <c:v>0</c:v>
                </c:pt>
                <c:pt idx="272">
                  <c:v>-1</c:v>
                </c:pt>
                <c:pt idx="273">
                  <c:v>-48</c:v>
                </c:pt>
                <c:pt idx="274">
                  <c:v>-38</c:v>
                </c:pt>
                <c:pt idx="275">
                  <c:v>-56</c:v>
                </c:pt>
                <c:pt idx="276">
                  <c:v>-32</c:v>
                </c:pt>
                <c:pt idx="277">
                  <c:v>-15</c:v>
                </c:pt>
                <c:pt idx="278">
                  <c:v>0</c:v>
                </c:pt>
                <c:pt idx="279">
                  <c:v>-1</c:v>
                </c:pt>
                <c:pt idx="280">
                  <c:v>0</c:v>
                </c:pt>
                <c:pt idx="281">
                  <c:v>-10</c:v>
                </c:pt>
                <c:pt idx="282">
                  <c:v>-1</c:v>
                </c:pt>
                <c:pt idx="283">
                  <c:v>-5</c:v>
                </c:pt>
                <c:pt idx="284">
                  <c:v>-5</c:v>
                </c:pt>
                <c:pt idx="285">
                  <c:v>-2</c:v>
                </c:pt>
                <c:pt idx="286">
                  <c:v>-5</c:v>
                </c:pt>
                <c:pt idx="287">
                  <c:v>-6</c:v>
                </c:pt>
                <c:pt idx="288">
                  <c:v>0</c:v>
                </c:pt>
                <c:pt idx="289">
                  <c:v>0</c:v>
                </c:pt>
                <c:pt idx="290">
                  <c:v>-82</c:v>
                </c:pt>
                <c:pt idx="291">
                  <c:v>-754</c:v>
                </c:pt>
                <c:pt idx="292">
                  <c:v>-91</c:v>
                </c:pt>
                <c:pt idx="293">
                  <c:v>-98</c:v>
                </c:pt>
                <c:pt idx="294">
                  <c:v>-20</c:v>
                </c:pt>
                <c:pt idx="295">
                  <c:v>0</c:v>
                </c:pt>
                <c:pt idx="296">
                  <c:v>-2888</c:v>
                </c:pt>
                <c:pt idx="297">
                  <c:v>-2345</c:v>
                </c:pt>
                <c:pt idx="298">
                  <c:v>-20</c:v>
                </c:pt>
                <c:pt idx="299">
                  <c:v>-34</c:v>
                </c:pt>
                <c:pt idx="300">
                  <c:v>-150</c:v>
                </c:pt>
                <c:pt idx="301">
                  <c:v>0</c:v>
                </c:pt>
                <c:pt idx="302">
                  <c:v>-100</c:v>
                </c:pt>
                <c:pt idx="303">
                  <c:v>-2</c:v>
                </c:pt>
                <c:pt idx="304">
                  <c:v>-12</c:v>
                </c:pt>
                <c:pt idx="305">
                  <c:v>-1</c:v>
                </c:pt>
                <c:pt idx="306">
                  <c:v>-250</c:v>
                </c:pt>
                <c:pt idx="307">
                  <c:v>0</c:v>
                </c:pt>
                <c:pt idx="308">
                  <c:v>0</c:v>
                </c:pt>
                <c:pt idx="309">
                  <c:v>-8</c:v>
                </c:pt>
                <c:pt idx="310">
                  <c:v>0</c:v>
                </c:pt>
                <c:pt idx="311">
                  <c:v>-16</c:v>
                </c:pt>
                <c:pt idx="312">
                  <c:v>-66</c:v>
                </c:pt>
                <c:pt idx="313">
                  <c:v>-66</c:v>
                </c:pt>
                <c:pt idx="314">
                  <c:v>-5</c:v>
                </c:pt>
                <c:pt idx="315">
                  <c:v>-10</c:v>
                </c:pt>
                <c:pt idx="316">
                  <c:v>0</c:v>
                </c:pt>
                <c:pt idx="317">
                  <c:v>-3</c:v>
                </c:pt>
                <c:pt idx="318">
                  <c:v>-30</c:v>
                </c:pt>
                <c:pt idx="319">
                  <c:v>-3</c:v>
                </c:pt>
                <c:pt idx="320">
                  <c:v>-15</c:v>
                </c:pt>
                <c:pt idx="321">
                  <c:v>-2</c:v>
                </c:pt>
                <c:pt idx="322">
                  <c:v>-10</c:v>
                </c:pt>
                <c:pt idx="323">
                  <c:v>0</c:v>
                </c:pt>
                <c:pt idx="324">
                  <c:v>-39</c:v>
                </c:pt>
                <c:pt idx="325">
                  <c:v>-1300</c:v>
                </c:pt>
                <c:pt idx="326">
                  <c:v>-5</c:v>
                </c:pt>
                <c:pt idx="327">
                  <c:v>-32</c:v>
                </c:pt>
                <c:pt idx="328">
                  <c:v>-16</c:v>
                </c:pt>
                <c:pt idx="329">
                  <c:v>-22</c:v>
                </c:pt>
                <c:pt idx="330">
                  <c:v>-20</c:v>
                </c:pt>
                <c:pt idx="331">
                  <c:v>-3</c:v>
                </c:pt>
                <c:pt idx="332">
                  <c:v>-10</c:v>
                </c:pt>
                <c:pt idx="333">
                  <c:v>0</c:v>
                </c:pt>
                <c:pt idx="334">
                  <c:v>-75</c:v>
                </c:pt>
                <c:pt idx="335">
                  <c:v>-4</c:v>
                </c:pt>
                <c:pt idx="336">
                  <c:v>-2</c:v>
                </c:pt>
                <c:pt idx="337">
                  <c:v>-40</c:v>
                </c:pt>
                <c:pt idx="339">
                  <c:v>-6</c:v>
                </c:pt>
                <c:pt idx="340">
                  <c:v>-2</c:v>
                </c:pt>
                <c:pt idx="341">
                  <c:v>-23</c:v>
                </c:pt>
                <c:pt idx="342">
                  <c:v>-3</c:v>
                </c:pt>
                <c:pt idx="343">
                  <c:v>-20</c:v>
                </c:pt>
                <c:pt idx="344">
                  <c:v>0</c:v>
                </c:pt>
                <c:pt idx="345">
                  <c:v>-1</c:v>
                </c:pt>
                <c:pt idx="346">
                  <c:v>0</c:v>
                </c:pt>
                <c:pt idx="347">
                  <c:v>0</c:v>
                </c:pt>
                <c:pt idx="348">
                  <c:v>-5</c:v>
                </c:pt>
                <c:pt idx="349">
                  <c:v>-7</c:v>
                </c:pt>
                <c:pt idx="350">
                  <c:v>-6</c:v>
                </c:pt>
                <c:pt idx="351">
                  <c:v>-56</c:v>
                </c:pt>
                <c:pt idx="352">
                  <c:v>0</c:v>
                </c:pt>
                <c:pt idx="353">
                  <c:v>1</c:v>
                </c:pt>
                <c:pt idx="354">
                  <c:v>-1</c:v>
                </c:pt>
                <c:pt idx="355">
                  <c:v>-10</c:v>
                </c:pt>
                <c:pt idx="356">
                  <c:v>-3</c:v>
                </c:pt>
                <c:pt idx="357">
                  <c:v>-4</c:v>
                </c:pt>
                <c:pt idx="359">
                  <c:v>-21</c:v>
                </c:pt>
                <c:pt idx="361">
                  <c:v>-4</c:v>
                </c:pt>
                <c:pt idx="362">
                  <c:v>-1</c:v>
                </c:pt>
                <c:pt idx="363">
                  <c:v>-1</c:v>
                </c:pt>
                <c:pt idx="364">
                  <c:v>-1</c:v>
                </c:pt>
                <c:pt idx="365">
                  <c:v>-4</c:v>
                </c:pt>
                <c:pt idx="366">
                  <c:v>0</c:v>
                </c:pt>
                <c:pt idx="367">
                  <c:v>-1</c:v>
                </c:pt>
                <c:pt idx="368">
                  <c:v>-1</c:v>
                </c:pt>
                <c:pt idx="369">
                  <c:v>-2</c:v>
                </c:pt>
                <c:pt idx="370">
                  <c:v>-12</c:v>
                </c:pt>
                <c:pt idx="371">
                  <c:v>-1</c:v>
                </c:pt>
                <c:pt idx="372">
                  <c:v>-2</c:v>
                </c:pt>
                <c:pt idx="373">
                  <c:v>-6</c:v>
                </c:pt>
                <c:pt idx="374">
                  <c:v>-80</c:v>
                </c:pt>
                <c:pt idx="375">
                  <c:v>-3</c:v>
                </c:pt>
                <c:pt idx="376">
                  <c:v>-35</c:v>
                </c:pt>
                <c:pt idx="377">
                  <c:v>-35</c:v>
                </c:pt>
                <c:pt idx="378">
                  <c:v>-39</c:v>
                </c:pt>
                <c:pt idx="379">
                  <c:v>-345</c:v>
                </c:pt>
                <c:pt idx="380">
                  <c:v>-11</c:v>
                </c:pt>
                <c:pt idx="381">
                  <c:v>-2</c:v>
                </c:pt>
                <c:pt idx="383">
                  <c:v>-9</c:v>
                </c:pt>
                <c:pt idx="384">
                  <c:v>-2</c:v>
                </c:pt>
                <c:pt idx="386">
                  <c:v>-7</c:v>
                </c:pt>
                <c:pt idx="387">
                  <c:v>-6</c:v>
                </c:pt>
                <c:pt idx="388">
                  <c:v>-10</c:v>
                </c:pt>
                <c:pt idx="389">
                  <c:v>-1</c:v>
                </c:pt>
                <c:pt idx="390">
                  <c:v>-16</c:v>
                </c:pt>
                <c:pt idx="393">
                  <c:v>-1070</c:v>
                </c:pt>
                <c:pt idx="395">
                  <c:v>-20</c:v>
                </c:pt>
                <c:pt idx="396">
                  <c:v>-1725</c:v>
                </c:pt>
                <c:pt idx="397">
                  <c:v>-400</c:v>
                </c:pt>
                <c:pt idx="398">
                  <c:v>-40</c:v>
                </c:pt>
                <c:pt idx="399">
                  <c:v>-31</c:v>
                </c:pt>
                <c:pt idx="401">
                  <c:v>-5</c:v>
                </c:pt>
                <c:pt idx="402">
                  <c:v>-2</c:v>
                </c:pt>
                <c:pt idx="403">
                  <c:v>-5</c:v>
                </c:pt>
                <c:pt idx="404">
                  <c:v>-2</c:v>
                </c:pt>
                <c:pt idx="405">
                  <c:v>0</c:v>
                </c:pt>
                <c:pt idx="406">
                  <c:v>-2</c:v>
                </c:pt>
                <c:pt idx="407">
                  <c:v>0</c:v>
                </c:pt>
                <c:pt idx="408">
                  <c:v>-52</c:v>
                </c:pt>
                <c:pt idx="409">
                  <c:v>-2</c:v>
                </c:pt>
                <c:pt idx="410">
                  <c:v>-1300</c:v>
                </c:pt>
                <c:pt idx="411">
                  <c:v>-2</c:v>
                </c:pt>
                <c:pt idx="412">
                  <c:v>-30</c:v>
                </c:pt>
                <c:pt idx="413">
                  <c:v>-1</c:v>
                </c:pt>
                <c:pt idx="414">
                  <c:v>-1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-1</c:v>
                </c:pt>
                <c:pt idx="419">
                  <c:v>-6</c:v>
                </c:pt>
                <c:pt idx="420">
                  <c:v>-2</c:v>
                </c:pt>
                <c:pt idx="421">
                  <c:v>-3</c:v>
                </c:pt>
                <c:pt idx="422">
                  <c:v>-5</c:v>
                </c:pt>
                <c:pt idx="424">
                  <c:v>-30</c:v>
                </c:pt>
                <c:pt idx="425">
                  <c:v>-1</c:v>
                </c:pt>
                <c:pt idx="426">
                  <c:v>0</c:v>
                </c:pt>
                <c:pt idx="427">
                  <c:v>-3</c:v>
                </c:pt>
                <c:pt idx="428">
                  <c:v>-2</c:v>
                </c:pt>
                <c:pt idx="429">
                  <c:v>-32</c:v>
                </c:pt>
                <c:pt idx="430">
                  <c:v>-30</c:v>
                </c:pt>
                <c:pt idx="431">
                  <c:v>-3</c:v>
                </c:pt>
                <c:pt idx="432">
                  <c:v>-2</c:v>
                </c:pt>
                <c:pt idx="433">
                  <c:v>-8</c:v>
                </c:pt>
                <c:pt idx="434">
                  <c:v>-4</c:v>
                </c:pt>
                <c:pt idx="435">
                  <c:v>-4</c:v>
                </c:pt>
                <c:pt idx="436">
                  <c:v>0</c:v>
                </c:pt>
                <c:pt idx="437">
                  <c:v>-6</c:v>
                </c:pt>
                <c:pt idx="438">
                  <c:v>-2</c:v>
                </c:pt>
                <c:pt idx="439">
                  <c:v>-8</c:v>
                </c:pt>
                <c:pt idx="440">
                  <c:v>-2</c:v>
                </c:pt>
                <c:pt idx="441">
                  <c:v>-2</c:v>
                </c:pt>
                <c:pt idx="442">
                  <c:v>-2</c:v>
                </c:pt>
                <c:pt idx="443">
                  <c:v>-6</c:v>
                </c:pt>
                <c:pt idx="444">
                  <c:v>-3</c:v>
                </c:pt>
                <c:pt idx="445">
                  <c:v>-4</c:v>
                </c:pt>
                <c:pt idx="446">
                  <c:v>-7</c:v>
                </c:pt>
                <c:pt idx="447">
                  <c:v>0</c:v>
                </c:pt>
                <c:pt idx="448">
                  <c:v>-8</c:v>
                </c:pt>
                <c:pt idx="449">
                  <c:v>0</c:v>
                </c:pt>
                <c:pt idx="450">
                  <c:v>-5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-22</c:v>
                </c:pt>
                <c:pt idx="456">
                  <c:v>-1</c:v>
                </c:pt>
                <c:pt idx="457">
                  <c:v>-2</c:v>
                </c:pt>
                <c:pt idx="458">
                  <c:v>-2</c:v>
                </c:pt>
                <c:pt idx="459">
                  <c:v>-2</c:v>
                </c:pt>
                <c:pt idx="460">
                  <c:v>-2</c:v>
                </c:pt>
                <c:pt idx="461">
                  <c:v>-2</c:v>
                </c:pt>
                <c:pt idx="462">
                  <c:v>-2</c:v>
                </c:pt>
                <c:pt idx="463">
                  <c:v>-3</c:v>
                </c:pt>
                <c:pt idx="464">
                  <c:v>-2</c:v>
                </c:pt>
                <c:pt idx="465">
                  <c:v>0</c:v>
                </c:pt>
                <c:pt idx="466">
                  <c:v>-1</c:v>
                </c:pt>
                <c:pt idx="467">
                  <c:v>0</c:v>
                </c:pt>
                <c:pt idx="468">
                  <c:v>-1</c:v>
                </c:pt>
                <c:pt idx="469">
                  <c:v>0</c:v>
                </c:pt>
                <c:pt idx="470">
                  <c:v>0</c:v>
                </c:pt>
                <c:pt idx="471">
                  <c:v>-4</c:v>
                </c:pt>
                <c:pt idx="472">
                  <c:v>-5</c:v>
                </c:pt>
                <c:pt idx="473">
                  <c:v>0</c:v>
                </c:pt>
                <c:pt idx="474">
                  <c:v>-3</c:v>
                </c:pt>
                <c:pt idx="475">
                  <c:v>0</c:v>
                </c:pt>
                <c:pt idx="476">
                  <c:v>0</c:v>
                </c:pt>
                <c:pt idx="477">
                  <c:v>-2</c:v>
                </c:pt>
                <c:pt idx="478">
                  <c:v>-20</c:v>
                </c:pt>
                <c:pt idx="479">
                  <c:v>-10</c:v>
                </c:pt>
                <c:pt idx="480">
                  <c:v>-10</c:v>
                </c:pt>
                <c:pt idx="481">
                  <c:v>-50</c:v>
                </c:pt>
                <c:pt idx="482">
                  <c:v>-1</c:v>
                </c:pt>
                <c:pt idx="483">
                  <c:v>0</c:v>
                </c:pt>
                <c:pt idx="484">
                  <c:v>-6</c:v>
                </c:pt>
                <c:pt idx="485">
                  <c:v>-1</c:v>
                </c:pt>
                <c:pt idx="487">
                  <c:v>-5</c:v>
                </c:pt>
                <c:pt idx="488">
                  <c:v>-2</c:v>
                </c:pt>
                <c:pt idx="489">
                  <c:v>0</c:v>
                </c:pt>
                <c:pt idx="490">
                  <c:v>-9</c:v>
                </c:pt>
                <c:pt idx="491">
                  <c:v>-10</c:v>
                </c:pt>
                <c:pt idx="492">
                  <c:v>0</c:v>
                </c:pt>
                <c:pt idx="493">
                  <c:v>-92</c:v>
                </c:pt>
                <c:pt idx="494">
                  <c:v>-92</c:v>
                </c:pt>
                <c:pt idx="495">
                  <c:v>-72</c:v>
                </c:pt>
                <c:pt idx="496">
                  <c:v>-61</c:v>
                </c:pt>
                <c:pt idx="497">
                  <c:v>-12</c:v>
                </c:pt>
                <c:pt idx="498">
                  <c:v>-100</c:v>
                </c:pt>
                <c:pt idx="499">
                  <c:v>-1000</c:v>
                </c:pt>
                <c:pt idx="500">
                  <c:v>-11</c:v>
                </c:pt>
                <c:pt idx="501">
                  <c:v>-3</c:v>
                </c:pt>
                <c:pt idx="502">
                  <c:v>0</c:v>
                </c:pt>
                <c:pt idx="503">
                  <c:v>-14</c:v>
                </c:pt>
                <c:pt idx="504">
                  <c:v>-8</c:v>
                </c:pt>
                <c:pt idx="505">
                  <c:v>-8</c:v>
                </c:pt>
                <c:pt idx="506">
                  <c:v>-150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7B-452C-9D32-7583942BB992}"/>
            </c:ext>
          </c:extLst>
        </c:ser>
        <c:ser>
          <c:idx val="7"/>
          <c:order val="7"/>
          <c:tx>
            <c:strRef>
              <c:f>'Inventario de Almacen Enero-mar'!$I$4</c:f>
              <c:strCache>
                <c:ptCount val="1"/>
                <c:pt idx="0">
                  <c:v>EXISTENCIA</c:v>
                </c:pt>
              </c:strCache>
            </c:strRef>
          </c:tx>
          <c:invertIfNegative val="0"/>
          <c:val>
            <c:numRef>
              <c:f>'Inventario de Almacen Enero-mar'!$I$5:$I$511</c:f>
              <c:numCache>
                <c:formatCode>General</c:formatCode>
                <c:ptCount val="507"/>
                <c:pt idx="0">
                  <c:v>0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115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14500</c:v>
                </c:pt>
                <c:pt idx="10">
                  <c:v>0</c:v>
                </c:pt>
                <c:pt idx="11">
                  <c:v>14500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60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38</c:v>
                </c:pt>
                <c:pt idx="21">
                  <c:v>60</c:v>
                </c:pt>
                <c:pt idx="22">
                  <c:v>2</c:v>
                </c:pt>
                <c:pt idx="23">
                  <c:v>17</c:v>
                </c:pt>
                <c:pt idx="24">
                  <c:v>0</c:v>
                </c:pt>
                <c:pt idx="25">
                  <c:v>59</c:v>
                </c:pt>
                <c:pt idx="26">
                  <c:v>27</c:v>
                </c:pt>
                <c:pt idx="27">
                  <c:v>384</c:v>
                </c:pt>
                <c:pt idx="28">
                  <c:v>150</c:v>
                </c:pt>
                <c:pt idx="29">
                  <c:v>30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10</c:v>
                </c:pt>
                <c:pt idx="42">
                  <c:v>6</c:v>
                </c:pt>
                <c:pt idx="43">
                  <c:v>0</c:v>
                </c:pt>
                <c:pt idx="44">
                  <c:v>70</c:v>
                </c:pt>
                <c:pt idx="45">
                  <c:v>3</c:v>
                </c:pt>
                <c:pt idx="46">
                  <c:v>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51</c:v>
                </c:pt>
                <c:pt idx="55">
                  <c:v>0</c:v>
                </c:pt>
                <c:pt idx="56">
                  <c:v>0</c:v>
                </c:pt>
                <c:pt idx="57">
                  <c:v>60</c:v>
                </c:pt>
                <c:pt idx="58">
                  <c:v>0</c:v>
                </c:pt>
                <c:pt idx="59">
                  <c:v>5</c:v>
                </c:pt>
                <c:pt idx="60">
                  <c:v>9</c:v>
                </c:pt>
                <c:pt idx="61">
                  <c:v>5</c:v>
                </c:pt>
                <c:pt idx="62">
                  <c:v>9</c:v>
                </c:pt>
                <c:pt idx="63">
                  <c:v>0</c:v>
                </c:pt>
                <c:pt idx="64">
                  <c:v>30</c:v>
                </c:pt>
                <c:pt idx="65">
                  <c:v>30</c:v>
                </c:pt>
                <c:pt idx="66">
                  <c:v>0</c:v>
                </c:pt>
                <c:pt idx="67">
                  <c:v>0</c:v>
                </c:pt>
                <c:pt idx="68">
                  <c:v>25</c:v>
                </c:pt>
                <c:pt idx="69">
                  <c:v>1</c:v>
                </c:pt>
                <c:pt idx="70">
                  <c:v>2</c:v>
                </c:pt>
                <c:pt idx="71">
                  <c:v>1</c:v>
                </c:pt>
                <c:pt idx="72">
                  <c:v>20</c:v>
                </c:pt>
                <c:pt idx="73">
                  <c:v>17</c:v>
                </c:pt>
                <c:pt idx="74">
                  <c:v>7</c:v>
                </c:pt>
                <c:pt idx="75">
                  <c:v>9</c:v>
                </c:pt>
                <c:pt idx="76">
                  <c:v>0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22</c:v>
                </c:pt>
                <c:pt idx="81">
                  <c:v>3</c:v>
                </c:pt>
                <c:pt idx="82">
                  <c:v>26</c:v>
                </c:pt>
                <c:pt idx="83">
                  <c:v>22</c:v>
                </c:pt>
                <c:pt idx="84">
                  <c:v>3</c:v>
                </c:pt>
                <c:pt idx="85">
                  <c:v>18</c:v>
                </c:pt>
                <c:pt idx="86">
                  <c:v>11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2</c:v>
                </c:pt>
                <c:pt idx="97">
                  <c:v>1</c:v>
                </c:pt>
                <c:pt idx="98">
                  <c:v>1</c:v>
                </c:pt>
                <c:pt idx="99">
                  <c:v>60</c:v>
                </c:pt>
                <c:pt idx="100">
                  <c:v>0</c:v>
                </c:pt>
                <c:pt idx="101">
                  <c:v>49</c:v>
                </c:pt>
                <c:pt idx="102">
                  <c:v>0</c:v>
                </c:pt>
                <c:pt idx="103">
                  <c:v>8</c:v>
                </c:pt>
                <c:pt idx="104">
                  <c:v>2</c:v>
                </c:pt>
                <c:pt idx="105">
                  <c:v>100</c:v>
                </c:pt>
                <c:pt idx="106">
                  <c:v>18</c:v>
                </c:pt>
                <c:pt idx="107">
                  <c:v>2</c:v>
                </c:pt>
                <c:pt idx="108">
                  <c:v>0</c:v>
                </c:pt>
                <c:pt idx="109">
                  <c:v>4</c:v>
                </c:pt>
                <c:pt idx="110">
                  <c:v>0</c:v>
                </c:pt>
                <c:pt idx="111">
                  <c:v>3</c:v>
                </c:pt>
                <c:pt idx="112">
                  <c:v>3</c:v>
                </c:pt>
                <c:pt idx="113">
                  <c:v>44</c:v>
                </c:pt>
                <c:pt idx="114">
                  <c:v>32</c:v>
                </c:pt>
                <c:pt idx="115">
                  <c:v>30</c:v>
                </c:pt>
                <c:pt idx="116">
                  <c:v>150</c:v>
                </c:pt>
                <c:pt idx="117">
                  <c:v>30</c:v>
                </c:pt>
                <c:pt idx="118">
                  <c:v>0</c:v>
                </c:pt>
                <c:pt idx="119">
                  <c:v>0</c:v>
                </c:pt>
                <c:pt idx="120">
                  <c:v>9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40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51</c:v>
                </c:pt>
                <c:pt idx="130">
                  <c:v>137</c:v>
                </c:pt>
                <c:pt idx="131">
                  <c:v>64</c:v>
                </c:pt>
                <c:pt idx="132">
                  <c:v>100</c:v>
                </c:pt>
                <c:pt idx="133">
                  <c:v>100</c:v>
                </c:pt>
                <c:pt idx="134">
                  <c:v>70</c:v>
                </c:pt>
                <c:pt idx="135">
                  <c:v>70</c:v>
                </c:pt>
                <c:pt idx="136">
                  <c:v>25</c:v>
                </c:pt>
                <c:pt idx="137">
                  <c:v>5</c:v>
                </c:pt>
                <c:pt idx="138">
                  <c:v>7</c:v>
                </c:pt>
                <c:pt idx="139">
                  <c:v>9</c:v>
                </c:pt>
                <c:pt idx="140">
                  <c:v>5</c:v>
                </c:pt>
                <c:pt idx="141">
                  <c:v>8</c:v>
                </c:pt>
                <c:pt idx="142">
                  <c:v>11</c:v>
                </c:pt>
                <c:pt idx="143">
                  <c:v>4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12</c:v>
                </c:pt>
                <c:pt idx="157">
                  <c:v>8</c:v>
                </c:pt>
                <c:pt idx="158">
                  <c:v>6</c:v>
                </c:pt>
                <c:pt idx="159">
                  <c:v>2</c:v>
                </c:pt>
                <c:pt idx="160">
                  <c:v>2</c:v>
                </c:pt>
                <c:pt idx="161">
                  <c:v>4</c:v>
                </c:pt>
                <c:pt idx="162">
                  <c:v>13</c:v>
                </c:pt>
                <c:pt idx="163">
                  <c:v>0</c:v>
                </c:pt>
                <c:pt idx="164">
                  <c:v>81</c:v>
                </c:pt>
                <c:pt idx="165">
                  <c:v>0</c:v>
                </c:pt>
                <c:pt idx="166">
                  <c:v>2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120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15</c:v>
                </c:pt>
                <c:pt idx="175">
                  <c:v>0</c:v>
                </c:pt>
                <c:pt idx="176">
                  <c:v>4</c:v>
                </c:pt>
                <c:pt idx="177">
                  <c:v>100</c:v>
                </c:pt>
                <c:pt idx="178">
                  <c:v>0</c:v>
                </c:pt>
                <c:pt idx="179">
                  <c:v>1</c:v>
                </c:pt>
                <c:pt idx="180">
                  <c:v>0</c:v>
                </c:pt>
                <c:pt idx="181">
                  <c:v>5</c:v>
                </c:pt>
                <c:pt idx="182">
                  <c:v>116</c:v>
                </c:pt>
                <c:pt idx="183">
                  <c:v>150</c:v>
                </c:pt>
                <c:pt idx="184">
                  <c:v>0</c:v>
                </c:pt>
                <c:pt idx="185">
                  <c:v>3</c:v>
                </c:pt>
                <c:pt idx="186">
                  <c:v>1</c:v>
                </c:pt>
                <c:pt idx="187">
                  <c:v>4</c:v>
                </c:pt>
                <c:pt idx="188">
                  <c:v>0</c:v>
                </c:pt>
                <c:pt idx="189">
                  <c:v>0</c:v>
                </c:pt>
                <c:pt idx="190">
                  <c:v>100</c:v>
                </c:pt>
                <c:pt idx="191">
                  <c:v>0</c:v>
                </c:pt>
                <c:pt idx="192">
                  <c:v>4</c:v>
                </c:pt>
                <c:pt idx="193">
                  <c:v>0</c:v>
                </c:pt>
                <c:pt idx="194">
                  <c:v>33</c:v>
                </c:pt>
                <c:pt idx="195">
                  <c:v>2</c:v>
                </c:pt>
                <c:pt idx="196">
                  <c:v>2300</c:v>
                </c:pt>
                <c:pt idx="197">
                  <c:v>3000</c:v>
                </c:pt>
                <c:pt idx="198">
                  <c:v>11545</c:v>
                </c:pt>
                <c:pt idx="199">
                  <c:v>55</c:v>
                </c:pt>
                <c:pt idx="200">
                  <c:v>60</c:v>
                </c:pt>
                <c:pt idx="201">
                  <c:v>60</c:v>
                </c:pt>
                <c:pt idx="202">
                  <c:v>20</c:v>
                </c:pt>
                <c:pt idx="203">
                  <c:v>20</c:v>
                </c:pt>
                <c:pt idx="204">
                  <c:v>2</c:v>
                </c:pt>
                <c:pt idx="205">
                  <c:v>15</c:v>
                </c:pt>
                <c:pt idx="206">
                  <c:v>0</c:v>
                </c:pt>
                <c:pt idx="207">
                  <c:v>0</c:v>
                </c:pt>
                <c:pt idx="208">
                  <c:v>120</c:v>
                </c:pt>
                <c:pt idx="209">
                  <c:v>150</c:v>
                </c:pt>
                <c:pt idx="210">
                  <c:v>190</c:v>
                </c:pt>
                <c:pt idx="211">
                  <c:v>1</c:v>
                </c:pt>
                <c:pt idx="212">
                  <c:v>0</c:v>
                </c:pt>
                <c:pt idx="213">
                  <c:v>0</c:v>
                </c:pt>
                <c:pt idx="214">
                  <c:v>22</c:v>
                </c:pt>
                <c:pt idx="215">
                  <c:v>30</c:v>
                </c:pt>
                <c:pt idx="216">
                  <c:v>50</c:v>
                </c:pt>
                <c:pt idx="217">
                  <c:v>0</c:v>
                </c:pt>
                <c:pt idx="218">
                  <c:v>0</c:v>
                </c:pt>
                <c:pt idx="219">
                  <c:v>46</c:v>
                </c:pt>
                <c:pt idx="220">
                  <c:v>0</c:v>
                </c:pt>
                <c:pt idx="221">
                  <c:v>52</c:v>
                </c:pt>
                <c:pt idx="222">
                  <c:v>0</c:v>
                </c:pt>
                <c:pt idx="223">
                  <c:v>0</c:v>
                </c:pt>
                <c:pt idx="224">
                  <c:v>1</c:v>
                </c:pt>
                <c:pt idx="225">
                  <c:v>72</c:v>
                </c:pt>
                <c:pt idx="226">
                  <c:v>16</c:v>
                </c:pt>
                <c:pt idx="227">
                  <c:v>32</c:v>
                </c:pt>
                <c:pt idx="228">
                  <c:v>92</c:v>
                </c:pt>
                <c:pt idx="229">
                  <c:v>1</c:v>
                </c:pt>
                <c:pt idx="230">
                  <c:v>29</c:v>
                </c:pt>
                <c:pt idx="231">
                  <c:v>57</c:v>
                </c:pt>
                <c:pt idx="232">
                  <c:v>49</c:v>
                </c:pt>
                <c:pt idx="233">
                  <c:v>36</c:v>
                </c:pt>
                <c:pt idx="234">
                  <c:v>23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100</c:v>
                </c:pt>
                <c:pt idx="239">
                  <c:v>105</c:v>
                </c:pt>
                <c:pt idx="240">
                  <c:v>0</c:v>
                </c:pt>
                <c:pt idx="241">
                  <c:v>2</c:v>
                </c:pt>
                <c:pt idx="242">
                  <c:v>209</c:v>
                </c:pt>
                <c:pt idx="243">
                  <c:v>155</c:v>
                </c:pt>
                <c:pt idx="244">
                  <c:v>166</c:v>
                </c:pt>
                <c:pt idx="245">
                  <c:v>18</c:v>
                </c:pt>
                <c:pt idx="246">
                  <c:v>55</c:v>
                </c:pt>
                <c:pt idx="247">
                  <c:v>2</c:v>
                </c:pt>
                <c:pt idx="248">
                  <c:v>3</c:v>
                </c:pt>
                <c:pt idx="249">
                  <c:v>3</c:v>
                </c:pt>
                <c:pt idx="250">
                  <c:v>17</c:v>
                </c:pt>
                <c:pt idx="251">
                  <c:v>13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47</c:v>
                </c:pt>
                <c:pt idx="258">
                  <c:v>18</c:v>
                </c:pt>
                <c:pt idx="259">
                  <c:v>4</c:v>
                </c:pt>
                <c:pt idx="260">
                  <c:v>2</c:v>
                </c:pt>
                <c:pt idx="261">
                  <c:v>3</c:v>
                </c:pt>
                <c:pt idx="262">
                  <c:v>4</c:v>
                </c:pt>
                <c:pt idx="263">
                  <c:v>7</c:v>
                </c:pt>
                <c:pt idx="264">
                  <c:v>6</c:v>
                </c:pt>
                <c:pt idx="265">
                  <c:v>1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1</c:v>
                </c:pt>
                <c:pt idx="272">
                  <c:v>0</c:v>
                </c:pt>
                <c:pt idx="273">
                  <c:v>180</c:v>
                </c:pt>
                <c:pt idx="274">
                  <c:v>62</c:v>
                </c:pt>
                <c:pt idx="275">
                  <c:v>263</c:v>
                </c:pt>
                <c:pt idx="276">
                  <c:v>0</c:v>
                </c:pt>
                <c:pt idx="277">
                  <c:v>0</c:v>
                </c:pt>
                <c:pt idx="278">
                  <c:v>1</c:v>
                </c:pt>
                <c:pt idx="279">
                  <c:v>0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6</c:v>
                </c:pt>
                <c:pt idx="289">
                  <c:v>115</c:v>
                </c:pt>
                <c:pt idx="290">
                  <c:v>368</c:v>
                </c:pt>
                <c:pt idx="291">
                  <c:v>3</c:v>
                </c:pt>
                <c:pt idx="292">
                  <c:v>59</c:v>
                </c:pt>
                <c:pt idx="293">
                  <c:v>87</c:v>
                </c:pt>
                <c:pt idx="294">
                  <c:v>80</c:v>
                </c:pt>
                <c:pt idx="295">
                  <c:v>100</c:v>
                </c:pt>
                <c:pt idx="296">
                  <c:v>0</c:v>
                </c:pt>
                <c:pt idx="297">
                  <c:v>455</c:v>
                </c:pt>
                <c:pt idx="298">
                  <c:v>80</c:v>
                </c:pt>
                <c:pt idx="299">
                  <c:v>110</c:v>
                </c:pt>
                <c:pt idx="300">
                  <c:v>52</c:v>
                </c:pt>
                <c:pt idx="301">
                  <c:v>1</c:v>
                </c:pt>
                <c:pt idx="302">
                  <c:v>0</c:v>
                </c:pt>
                <c:pt idx="303">
                  <c:v>1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10</c:v>
                </c:pt>
                <c:pt idx="308">
                  <c:v>1</c:v>
                </c:pt>
                <c:pt idx="309">
                  <c:v>6</c:v>
                </c:pt>
                <c:pt idx="310">
                  <c:v>1</c:v>
                </c:pt>
                <c:pt idx="311">
                  <c:v>10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8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100</c:v>
                </c:pt>
                <c:pt idx="324">
                  <c:v>0</c:v>
                </c:pt>
                <c:pt idx="326">
                  <c:v>23</c:v>
                </c:pt>
                <c:pt idx="327">
                  <c:v>68</c:v>
                </c:pt>
                <c:pt idx="328">
                  <c:v>0</c:v>
                </c:pt>
                <c:pt idx="329">
                  <c:v>1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100</c:v>
                </c:pt>
                <c:pt idx="334">
                  <c:v>75</c:v>
                </c:pt>
                <c:pt idx="335">
                  <c:v>146</c:v>
                </c:pt>
                <c:pt idx="336">
                  <c:v>48</c:v>
                </c:pt>
                <c:pt idx="337">
                  <c:v>20</c:v>
                </c:pt>
                <c:pt idx="338">
                  <c:v>20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10</c:v>
                </c:pt>
                <c:pt idx="344">
                  <c:v>8</c:v>
                </c:pt>
                <c:pt idx="345">
                  <c:v>9</c:v>
                </c:pt>
                <c:pt idx="346">
                  <c:v>11</c:v>
                </c:pt>
                <c:pt idx="347">
                  <c:v>7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52</c:v>
                </c:pt>
                <c:pt idx="352">
                  <c:v>10</c:v>
                </c:pt>
                <c:pt idx="353">
                  <c:v>2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60</c:v>
                </c:pt>
                <c:pt idx="359">
                  <c:v>0</c:v>
                </c:pt>
                <c:pt idx="360">
                  <c:v>50</c:v>
                </c:pt>
                <c:pt idx="361">
                  <c:v>26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1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59</c:v>
                </c:pt>
                <c:pt idx="381">
                  <c:v>0</c:v>
                </c:pt>
                <c:pt idx="382">
                  <c:v>30</c:v>
                </c:pt>
                <c:pt idx="383">
                  <c:v>31</c:v>
                </c:pt>
                <c:pt idx="384">
                  <c:v>0</c:v>
                </c:pt>
                <c:pt idx="385">
                  <c:v>33</c:v>
                </c:pt>
                <c:pt idx="386">
                  <c:v>38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3</c:v>
                </c:pt>
                <c:pt idx="392">
                  <c:v>3</c:v>
                </c:pt>
                <c:pt idx="393">
                  <c:v>2670</c:v>
                </c:pt>
                <c:pt idx="394">
                  <c:v>4</c:v>
                </c:pt>
                <c:pt idx="395">
                  <c:v>1678</c:v>
                </c:pt>
                <c:pt idx="396">
                  <c:v>1275</c:v>
                </c:pt>
                <c:pt idx="397">
                  <c:v>4600</c:v>
                </c:pt>
                <c:pt idx="398">
                  <c:v>129</c:v>
                </c:pt>
                <c:pt idx="399">
                  <c:v>63</c:v>
                </c:pt>
                <c:pt idx="400">
                  <c:v>150</c:v>
                </c:pt>
                <c:pt idx="401">
                  <c:v>0</c:v>
                </c:pt>
                <c:pt idx="402">
                  <c:v>0</c:v>
                </c:pt>
                <c:pt idx="403">
                  <c:v>5</c:v>
                </c:pt>
                <c:pt idx="404">
                  <c:v>0</c:v>
                </c:pt>
                <c:pt idx="405">
                  <c:v>2</c:v>
                </c:pt>
                <c:pt idx="406">
                  <c:v>9</c:v>
                </c:pt>
                <c:pt idx="407">
                  <c:v>3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38</c:v>
                </c:pt>
                <c:pt idx="412">
                  <c:v>0</c:v>
                </c:pt>
                <c:pt idx="413">
                  <c:v>4</c:v>
                </c:pt>
                <c:pt idx="414">
                  <c:v>7</c:v>
                </c:pt>
                <c:pt idx="415">
                  <c:v>10</c:v>
                </c:pt>
                <c:pt idx="416">
                  <c:v>4</c:v>
                </c:pt>
                <c:pt idx="417">
                  <c:v>8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8</c:v>
                </c:pt>
                <c:pt idx="423">
                  <c:v>60</c:v>
                </c:pt>
                <c:pt idx="424">
                  <c:v>47</c:v>
                </c:pt>
                <c:pt idx="425">
                  <c:v>20</c:v>
                </c:pt>
                <c:pt idx="426">
                  <c:v>2</c:v>
                </c:pt>
                <c:pt idx="427">
                  <c:v>20</c:v>
                </c:pt>
                <c:pt idx="428">
                  <c:v>15</c:v>
                </c:pt>
                <c:pt idx="429">
                  <c:v>28</c:v>
                </c:pt>
                <c:pt idx="430">
                  <c:v>0</c:v>
                </c:pt>
                <c:pt idx="431">
                  <c:v>2</c:v>
                </c:pt>
                <c:pt idx="432">
                  <c:v>0</c:v>
                </c:pt>
                <c:pt idx="433">
                  <c:v>5</c:v>
                </c:pt>
                <c:pt idx="434">
                  <c:v>4</c:v>
                </c:pt>
                <c:pt idx="435">
                  <c:v>0</c:v>
                </c:pt>
                <c:pt idx="436">
                  <c:v>6</c:v>
                </c:pt>
                <c:pt idx="437">
                  <c:v>6</c:v>
                </c:pt>
                <c:pt idx="438">
                  <c:v>4</c:v>
                </c:pt>
                <c:pt idx="439">
                  <c:v>0</c:v>
                </c:pt>
                <c:pt idx="440">
                  <c:v>4</c:v>
                </c:pt>
                <c:pt idx="441">
                  <c:v>6</c:v>
                </c:pt>
                <c:pt idx="442">
                  <c:v>4</c:v>
                </c:pt>
                <c:pt idx="443">
                  <c:v>0</c:v>
                </c:pt>
                <c:pt idx="444">
                  <c:v>3</c:v>
                </c:pt>
                <c:pt idx="445">
                  <c:v>10</c:v>
                </c:pt>
                <c:pt idx="446">
                  <c:v>4</c:v>
                </c:pt>
                <c:pt idx="447">
                  <c:v>15</c:v>
                </c:pt>
                <c:pt idx="448">
                  <c:v>5</c:v>
                </c:pt>
                <c:pt idx="449">
                  <c:v>15</c:v>
                </c:pt>
                <c:pt idx="450">
                  <c:v>8</c:v>
                </c:pt>
                <c:pt idx="451">
                  <c:v>15</c:v>
                </c:pt>
                <c:pt idx="452">
                  <c:v>3</c:v>
                </c:pt>
                <c:pt idx="453">
                  <c:v>1</c:v>
                </c:pt>
                <c:pt idx="454">
                  <c:v>7</c:v>
                </c:pt>
                <c:pt idx="455">
                  <c:v>5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9</c:v>
                </c:pt>
                <c:pt idx="460">
                  <c:v>9</c:v>
                </c:pt>
                <c:pt idx="461">
                  <c:v>7</c:v>
                </c:pt>
                <c:pt idx="462">
                  <c:v>9</c:v>
                </c:pt>
                <c:pt idx="463">
                  <c:v>0</c:v>
                </c:pt>
                <c:pt idx="464">
                  <c:v>7</c:v>
                </c:pt>
                <c:pt idx="465">
                  <c:v>10</c:v>
                </c:pt>
                <c:pt idx="466">
                  <c:v>3</c:v>
                </c:pt>
                <c:pt idx="467">
                  <c:v>5</c:v>
                </c:pt>
                <c:pt idx="468">
                  <c:v>1</c:v>
                </c:pt>
                <c:pt idx="469">
                  <c:v>10</c:v>
                </c:pt>
                <c:pt idx="470">
                  <c:v>9</c:v>
                </c:pt>
                <c:pt idx="471">
                  <c:v>3</c:v>
                </c:pt>
                <c:pt idx="472">
                  <c:v>10</c:v>
                </c:pt>
                <c:pt idx="473">
                  <c:v>2</c:v>
                </c:pt>
                <c:pt idx="474">
                  <c:v>0</c:v>
                </c:pt>
                <c:pt idx="475">
                  <c:v>3</c:v>
                </c:pt>
                <c:pt idx="476">
                  <c:v>2</c:v>
                </c:pt>
                <c:pt idx="477">
                  <c:v>3</c:v>
                </c:pt>
                <c:pt idx="478">
                  <c:v>0</c:v>
                </c:pt>
                <c:pt idx="479">
                  <c:v>0</c:v>
                </c:pt>
                <c:pt idx="480">
                  <c:v>9</c:v>
                </c:pt>
                <c:pt idx="481">
                  <c:v>0</c:v>
                </c:pt>
                <c:pt idx="482">
                  <c:v>0</c:v>
                </c:pt>
                <c:pt idx="483">
                  <c:v>75</c:v>
                </c:pt>
                <c:pt idx="484">
                  <c:v>0</c:v>
                </c:pt>
                <c:pt idx="485">
                  <c:v>5</c:v>
                </c:pt>
                <c:pt idx="486">
                  <c:v>50</c:v>
                </c:pt>
                <c:pt idx="487">
                  <c:v>0</c:v>
                </c:pt>
                <c:pt idx="488">
                  <c:v>0</c:v>
                </c:pt>
                <c:pt idx="489">
                  <c:v>2</c:v>
                </c:pt>
                <c:pt idx="490">
                  <c:v>0</c:v>
                </c:pt>
                <c:pt idx="491">
                  <c:v>10</c:v>
                </c:pt>
                <c:pt idx="492">
                  <c:v>2</c:v>
                </c:pt>
                <c:pt idx="493">
                  <c:v>88</c:v>
                </c:pt>
                <c:pt idx="494">
                  <c:v>58</c:v>
                </c:pt>
                <c:pt idx="495">
                  <c:v>48</c:v>
                </c:pt>
                <c:pt idx="496">
                  <c:v>14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1</c:v>
                </c:pt>
                <c:pt idx="501">
                  <c:v>0</c:v>
                </c:pt>
                <c:pt idx="502">
                  <c:v>1</c:v>
                </c:pt>
                <c:pt idx="503">
                  <c:v>32</c:v>
                </c:pt>
                <c:pt idx="504">
                  <c:v>37</c:v>
                </c:pt>
                <c:pt idx="505">
                  <c:v>0</c:v>
                </c:pt>
                <c:pt idx="50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7B-452C-9D32-7583942BB992}"/>
            </c:ext>
          </c:extLst>
        </c:ser>
        <c:ser>
          <c:idx val="8"/>
          <c:order val="8"/>
          <c:tx>
            <c:strRef>
              <c:f>'Inventario de Almacen Enero-mar'!$J$4</c:f>
              <c:strCache>
                <c:ptCount val="1"/>
                <c:pt idx="0">
                  <c:v>PRECIO UNITARIO </c:v>
                </c:pt>
              </c:strCache>
            </c:strRef>
          </c:tx>
          <c:invertIfNegative val="0"/>
          <c:val>
            <c:numRef>
              <c:f>'Inventario de Almacen Enero-mar'!$J$5:$J$511</c:f>
              <c:numCache>
                <c:formatCode>_([$RD$-1C0A]* #,##0.00_);_([$RD$-1C0A]* \(#,##0.00\);_([$RD$-1C0A]* "-"??_);_(@_)</c:formatCode>
                <c:ptCount val="507"/>
                <c:pt idx="0">
                  <c:v>1825</c:v>
                </c:pt>
                <c:pt idx="1">
                  <c:v>35</c:v>
                </c:pt>
                <c:pt idx="2" formatCode="_(&quot;RD$&quot;* #,##0.00_);_(&quot;RD$&quot;* \(#,##0.00\);_(&quot;RD$&quot;* &quot;-&quot;??_);_(@_)">
                  <c:v>554</c:v>
                </c:pt>
                <c:pt idx="3">
                  <c:v>168019.07</c:v>
                </c:pt>
                <c:pt idx="4">
                  <c:v>291.25</c:v>
                </c:pt>
                <c:pt idx="5">
                  <c:v>35</c:v>
                </c:pt>
                <c:pt idx="6">
                  <c:v>1554</c:v>
                </c:pt>
                <c:pt idx="7">
                  <c:v>14000</c:v>
                </c:pt>
                <c:pt idx="8">
                  <c:v>6980</c:v>
                </c:pt>
                <c:pt idx="9">
                  <c:v>0.81</c:v>
                </c:pt>
                <c:pt idx="10">
                  <c:v>144</c:v>
                </c:pt>
                <c:pt idx="11">
                  <c:v>0.79</c:v>
                </c:pt>
                <c:pt idx="12">
                  <c:v>123.6</c:v>
                </c:pt>
                <c:pt idx="13">
                  <c:v>1783.05</c:v>
                </c:pt>
                <c:pt idx="14">
                  <c:v>2983</c:v>
                </c:pt>
                <c:pt idx="15">
                  <c:v>1491.53</c:v>
                </c:pt>
                <c:pt idx="16">
                  <c:v>497.56</c:v>
                </c:pt>
                <c:pt idx="17">
                  <c:v>431.36</c:v>
                </c:pt>
                <c:pt idx="18">
                  <c:v>599</c:v>
                </c:pt>
                <c:pt idx="19">
                  <c:v>425</c:v>
                </c:pt>
                <c:pt idx="20">
                  <c:v>50</c:v>
                </c:pt>
                <c:pt idx="21">
                  <c:v>22.03</c:v>
                </c:pt>
                <c:pt idx="22">
                  <c:v>165.26</c:v>
                </c:pt>
                <c:pt idx="23">
                  <c:v>533</c:v>
                </c:pt>
                <c:pt idx="24">
                  <c:v>41760</c:v>
                </c:pt>
                <c:pt idx="25">
                  <c:v>85</c:v>
                </c:pt>
                <c:pt idx="26">
                  <c:v>85</c:v>
                </c:pt>
                <c:pt idx="27">
                  <c:v>6</c:v>
                </c:pt>
                <c:pt idx="28">
                  <c:v>89.7</c:v>
                </c:pt>
                <c:pt idx="29">
                  <c:v>89.7</c:v>
                </c:pt>
                <c:pt idx="30">
                  <c:v>4300.8500000000004</c:v>
                </c:pt>
                <c:pt idx="31">
                  <c:v>2457.63</c:v>
                </c:pt>
                <c:pt idx="32">
                  <c:v>5898.31</c:v>
                </c:pt>
                <c:pt idx="33">
                  <c:v>2457.63</c:v>
                </c:pt>
                <c:pt idx="34">
                  <c:v>2558.63</c:v>
                </c:pt>
                <c:pt idx="35">
                  <c:v>3686.44</c:v>
                </c:pt>
                <c:pt idx="36">
                  <c:v>1843.22</c:v>
                </c:pt>
                <c:pt idx="37">
                  <c:v>3072.03</c:v>
                </c:pt>
                <c:pt idx="38">
                  <c:v>14.93</c:v>
                </c:pt>
                <c:pt idx="39">
                  <c:v>167.9</c:v>
                </c:pt>
                <c:pt idx="40">
                  <c:v>215</c:v>
                </c:pt>
                <c:pt idx="41">
                  <c:v>1600</c:v>
                </c:pt>
                <c:pt idx="42">
                  <c:v>12</c:v>
                </c:pt>
                <c:pt idx="43">
                  <c:v>45</c:v>
                </c:pt>
                <c:pt idx="44">
                  <c:v>5.63</c:v>
                </c:pt>
                <c:pt idx="45">
                  <c:v>99.17</c:v>
                </c:pt>
                <c:pt idx="46">
                  <c:v>193.35</c:v>
                </c:pt>
                <c:pt idx="47">
                  <c:v>103.1</c:v>
                </c:pt>
                <c:pt idx="48">
                  <c:v>3000</c:v>
                </c:pt>
                <c:pt idx="49" formatCode="_(&quot;RD$&quot;* #,##0.00_);_(&quot;RD$&quot;* \(#,##0.00\);_(&quot;RD$&quot;* &quot;-&quot;??_);_(@_)">
                  <c:v>49</c:v>
                </c:pt>
                <c:pt idx="50" formatCode="_(&quot;RD$&quot;* #,##0.00_);_(&quot;RD$&quot;* \(#,##0.00\);_(&quot;RD$&quot;* &quot;-&quot;??_);_(@_)">
                  <c:v>2648.31</c:v>
                </c:pt>
                <c:pt idx="51" formatCode="_(&quot;RD$&quot;* #,##0.00_);_(&quot;RD$&quot;* \(#,##0.00\);_(&quot;RD$&quot;* &quot;-&quot;??_);_(@_)">
                  <c:v>1271.19</c:v>
                </c:pt>
                <c:pt idx="52" formatCode="_(&quot;RD$&quot;* #,##0.00_);_(&quot;RD$&quot;* \(#,##0.00\);_(&quot;RD$&quot;* &quot;-&quot;??_);_(@_)">
                  <c:v>2012.71</c:v>
                </c:pt>
                <c:pt idx="53" formatCode="_(&quot;RD$&quot;* #,##0.00_);_(&quot;RD$&quot;* \(#,##0.00\);_(&quot;RD$&quot;* &quot;-&quot;??_);_(@_)">
                  <c:v>2146</c:v>
                </c:pt>
                <c:pt idx="54">
                  <c:v>227</c:v>
                </c:pt>
                <c:pt idx="55">
                  <c:v>4070</c:v>
                </c:pt>
                <c:pt idx="56">
                  <c:v>5323.99</c:v>
                </c:pt>
                <c:pt idx="57">
                  <c:v>20</c:v>
                </c:pt>
                <c:pt idx="58">
                  <c:v>2650</c:v>
                </c:pt>
                <c:pt idx="59">
                  <c:v>533.89</c:v>
                </c:pt>
                <c:pt idx="60">
                  <c:v>3500</c:v>
                </c:pt>
                <c:pt idx="61">
                  <c:v>3999.99</c:v>
                </c:pt>
                <c:pt idx="62">
                  <c:v>3999.98</c:v>
                </c:pt>
                <c:pt idx="63">
                  <c:v>6499</c:v>
                </c:pt>
                <c:pt idx="64">
                  <c:v>116.27</c:v>
                </c:pt>
                <c:pt idx="65">
                  <c:v>218.64</c:v>
                </c:pt>
                <c:pt idx="66">
                  <c:v>82.42</c:v>
                </c:pt>
                <c:pt idx="67">
                  <c:v>80.510000000000005</c:v>
                </c:pt>
                <c:pt idx="68">
                  <c:v>139.83000000000001</c:v>
                </c:pt>
                <c:pt idx="69">
                  <c:v>1100</c:v>
                </c:pt>
                <c:pt idx="70">
                  <c:v>1650</c:v>
                </c:pt>
                <c:pt idx="71">
                  <c:v>1050</c:v>
                </c:pt>
                <c:pt idx="72">
                  <c:v>879.48</c:v>
                </c:pt>
                <c:pt idx="73">
                  <c:v>1070.46</c:v>
                </c:pt>
                <c:pt idx="74">
                  <c:v>750</c:v>
                </c:pt>
                <c:pt idx="75">
                  <c:v>900</c:v>
                </c:pt>
                <c:pt idx="76">
                  <c:v>1200</c:v>
                </c:pt>
                <c:pt idx="77">
                  <c:v>1200</c:v>
                </c:pt>
                <c:pt idx="78">
                  <c:v>1200</c:v>
                </c:pt>
                <c:pt idx="79">
                  <c:v>1700</c:v>
                </c:pt>
                <c:pt idx="80">
                  <c:v>1300</c:v>
                </c:pt>
                <c:pt idx="81">
                  <c:v>1400</c:v>
                </c:pt>
                <c:pt idx="82">
                  <c:v>1250</c:v>
                </c:pt>
                <c:pt idx="83">
                  <c:v>1200</c:v>
                </c:pt>
                <c:pt idx="84">
                  <c:v>770</c:v>
                </c:pt>
                <c:pt idx="85">
                  <c:v>1400</c:v>
                </c:pt>
                <c:pt idx="86">
                  <c:v>1050</c:v>
                </c:pt>
                <c:pt idx="87">
                  <c:v>780</c:v>
                </c:pt>
                <c:pt idx="88">
                  <c:v>780</c:v>
                </c:pt>
                <c:pt idx="89">
                  <c:v>570</c:v>
                </c:pt>
                <c:pt idx="90">
                  <c:v>570</c:v>
                </c:pt>
                <c:pt idx="91">
                  <c:v>1460</c:v>
                </c:pt>
                <c:pt idx="92">
                  <c:v>2022</c:v>
                </c:pt>
                <c:pt idx="93">
                  <c:v>1021</c:v>
                </c:pt>
                <c:pt idx="94">
                  <c:v>841</c:v>
                </c:pt>
                <c:pt idx="95">
                  <c:v>685</c:v>
                </c:pt>
                <c:pt idx="96">
                  <c:v>685</c:v>
                </c:pt>
                <c:pt idx="97">
                  <c:v>685</c:v>
                </c:pt>
                <c:pt idx="98">
                  <c:v>2059.0100000000002</c:v>
                </c:pt>
                <c:pt idx="99">
                  <c:v>7.78</c:v>
                </c:pt>
                <c:pt idx="100">
                  <c:v>300</c:v>
                </c:pt>
                <c:pt idx="101">
                  <c:v>11</c:v>
                </c:pt>
                <c:pt idx="102">
                  <c:v>20.39</c:v>
                </c:pt>
                <c:pt idx="103">
                  <c:v>65</c:v>
                </c:pt>
                <c:pt idx="104">
                  <c:v>165</c:v>
                </c:pt>
                <c:pt idx="105">
                  <c:v>81.260000000000005</c:v>
                </c:pt>
                <c:pt idx="106">
                  <c:v>65</c:v>
                </c:pt>
                <c:pt idx="107">
                  <c:v>90</c:v>
                </c:pt>
                <c:pt idx="108">
                  <c:v>290</c:v>
                </c:pt>
                <c:pt idx="109">
                  <c:v>40</c:v>
                </c:pt>
                <c:pt idx="110">
                  <c:v>324865.8</c:v>
                </c:pt>
                <c:pt idx="111">
                  <c:v>140</c:v>
                </c:pt>
                <c:pt idx="112">
                  <c:v>37.96</c:v>
                </c:pt>
                <c:pt idx="113">
                  <c:v>94.9</c:v>
                </c:pt>
                <c:pt idx="114">
                  <c:v>51</c:v>
                </c:pt>
                <c:pt idx="115">
                  <c:v>154.84</c:v>
                </c:pt>
                <c:pt idx="116">
                  <c:v>49.92</c:v>
                </c:pt>
                <c:pt idx="117">
                  <c:v>55</c:v>
                </c:pt>
                <c:pt idx="118">
                  <c:v>590</c:v>
                </c:pt>
                <c:pt idx="119">
                  <c:v>4720</c:v>
                </c:pt>
                <c:pt idx="120">
                  <c:v>288</c:v>
                </c:pt>
                <c:pt idx="121">
                  <c:v>275.42</c:v>
                </c:pt>
                <c:pt idx="122">
                  <c:v>19900</c:v>
                </c:pt>
                <c:pt idx="123">
                  <c:v>2164.1</c:v>
                </c:pt>
                <c:pt idx="124">
                  <c:v>40.17</c:v>
                </c:pt>
                <c:pt idx="125">
                  <c:v>22.88</c:v>
                </c:pt>
                <c:pt idx="126">
                  <c:v>38.9</c:v>
                </c:pt>
                <c:pt idx="127">
                  <c:v>108.2</c:v>
                </c:pt>
                <c:pt idx="128">
                  <c:v>28.75</c:v>
                </c:pt>
                <c:pt idx="129">
                  <c:v>116.7</c:v>
                </c:pt>
                <c:pt idx="130">
                  <c:v>18.64</c:v>
                </c:pt>
                <c:pt idx="131">
                  <c:v>20.79</c:v>
                </c:pt>
                <c:pt idx="132">
                  <c:v>12.36</c:v>
                </c:pt>
                <c:pt idx="133">
                  <c:v>30.37</c:v>
                </c:pt>
                <c:pt idx="134">
                  <c:v>9</c:v>
                </c:pt>
                <c:pt idx="135">
                  <c:v>24</c:v>
                </c:pt>
                <c:pt idx="136">
                  <c:v>66.25</c:v>
                </c:pt>
                <c:pt idx="137">
                  <c:v>50</c:v>
                </c:pt>
                <c:pt idx="138">
                  <c:v>85</c:v>
                </c:pt>
                <c:pt idx="139">
                  <c:v>20</c:v>
                </c:pt>
                <c:pt idx="140">
                  <c:v>380</c:v>
                </c:pt>
                <c:pt idx="141">
                  <c:v>35</c:v>
                </c:pt>
                <c:pt idx="142">
                  <c:v>315</c:v>
                </c:pt>
                <c:pt idx="143">
                  <c:v>575</c:v>
                </c:pt>
                <c:pt idx="144">
                  <c:v>275.39999999999998</c:v>
                </c:pt>
                <c:pt idx="145">
                  <c:v>724.42</c:v>
                </c:pt>
                <c:pt idx="146">
                  <c:v>57076.28</c:v>
                </c:pt>
                <c:pt idx="147">
                  <c:v>61648.31</c:v>
                </c:pt>
                <c:pt idx="148">
                  <c:v>776.77499999999998</c:v>
                </c:pt>
                <c:pt idx="149" formatCode="_(&quot;RD$&quot;* #,##0.00_);_(&quot;RD$&quot;* \(#,##0.00\);_(&quot;RD$&quot;* &quot;-&quot;??_);_(@_)">
                  <c:v>635.59</c:v>
                </c:pt>
                <c:pt idx="150">
                  <c:v>661</c:v>
                </c:pt>
                <c:pt idx="151" formatCode="_(&quot;RD$&quot;* #,##0.00_);_(&quot;RD$&quot;* \(#,##0.00\);_(&quot;RD$&quot;* &quot;-&quot;??_);_(@_)">
                  <c:v>519</c:v>
                </c:pt>
                <c:pt idx="152">
                  <c:v>671.42</c:v>
                </c:pt>
                <c:pt idx="153">
                  <c:v>1418.36</c:v>
                </c:pt>
                <c:pt idx="154">
                  <c:v>111</c:v>
                </c:pt>
                <c:pt idx="155">
                  <c:v>3499.99</c:v>
                </c:pt>
                <c:pt idx="156">
                  <c:v>255</c:v>
                </c:pt>
                <c:pt idx="157">
                  <c:v>575</c:v>
                </c:pt>
                <c:pt idx="158">
                  <c:v>105</c:v>
                </c:pt>
                <c:pt idx="159">
                  <c:v>131</c:v>
                </c:pt>
                <c:pt idx="160">
                  <c:v>183.05</c:v>
                </c:pt>
                <c:pt idx="161">
                  <c:v>4050</c:v>
                </c:pt>
                <c:pt idx="162">
                  <c:v>112.5</c:v>
                </c:pt>
                <c:pt idx="163">
                  <c:v>196.61</c:v>
                </c:pt>
                <c:pt idx="164">
                  <c:v>23.83</c:v>
                </c:pt>
                <c:pt idx="165">
                  <c:v>35.5</c:v>
                </c:pt>
                <c:pt idx="166">
                  <c:v>178</c:v>
                </c:pt>
                <c:pt idx="167">
                  <c:v>99.75</c:v>
                </c:pt>
                <c:pt idx="168">
                  <c:v>4000</c:v>
                </c:pt>
                <c:pt idx="169">
                  <c:v>28</c:v>
                </c:pt>
                <c:pt idx="170">
                  <c:v>39.14</c:v>
                </c:pt>
                <c:pt idx="171">
                  <c:v>8716.7099999999991</c:v>
                </c:pt>
                <c:pt idx="172" formatCode="_(&quot;RD$&quot;* #,##0.00_);_(&quot;RD$&quot;* \(#,##0.00\);_(&quot;RD$&quot;* &quot;-&quot;??_);_(@_)">
                  <c:v>3707.63</c:v>
                </c:pt>
                <c:pt idx="173">
                  <c:v>7913.47</c:v>
                </c:pt>
                <c:pt idx="174">
                  <c:v>106</c:v>
                </c:pt>
                <c:pt idx="175">
                  <c:v>7383.9</c:v>
                </c:pt>
                <c:pt idx="176">
                  <c:v>111.53</c:v>
                </c:pt>
                <c:pt idx="177">
                  <c:v>17</c:v>
                </c:pt>
                <c:pt idx="178" formatCode="_(&quot;RD$&quot;* #,##0.00_);_(&quot;RD$&quot;* \(#,##0.00\);_(&quot;RD$&quot;* &quot;-&quot;??_);_(@_)">
                  <c:v>142</c:v>
                </c:pt>
                <c:pt idx="179" formatCode="_(&quot;RD$&quot;* #,##0.00_);_(&quot;RD$&quot;* \(#,##0.00\);_(&quot;RD$&quot;* &quot;-&quot;??_);_(@_)">
                  <c:v>19227.13</c:v>
                </c:pt>
                <c:pt idx="180">
                  <c:v>19227.13</c:v>
                </c:pt>
                <c:pt idx="181">
                  <c:v>115</c:v>
                </c:pt>
                <c:pt idx="182">
                  <c:v>220</c:v>
                </c:pt>
                <c:pt idx="183">
                  <c:v>150</c:v>
                </c:pt>
                <c:pt idx="184">
                  <c:v>9480</c:v>
                </c:pt>
                <c:pt idx="185">
                  <c:v>231</c:v>
                </c:pt>
                <c:pt idx="186">
                  <c:v>160</c:v>
                </c:pt>
                <c:pt idx="187">
                  <c:v>175</c:v>
                </c:pt>
                <c:pt idx="188">
                  <c:v>198.52</c:v>
                </c:pt>
                <c:pt idx="189">
                  <c:v>33</c:v>
                </c:pt>
                <c:pt idx="190">
                  <c:v>17.7</c:v>
                </c:pt>
                <c:pt idx="191">
                  <c:v>150</c:v>
                </c:pt>
                <c:pt idx="192">
                  <c:v>98.15</c:v>
                </c:pt>
                <c:pt idx="193">
                  <c:v>70.5</c:v>
                </c:pt>
                <c:pt idx="194">
                  <c:v>36.25</c:v>
                </c:pt>
                <c:pt idx="195">
                  <c:v>5988</c:v>
                </c:pt>
                <c:pt idx="196">
                  <c:v>5</c:v>
                </c:pt>
                <c:pt idx="197">
                  <c:v>8</c:v>
                </c:pt>
                <c:pt idx="198">
                  <c:v>4</c:v>
                </c:pt>
                <c:pt idx="199">
                  <c:v>12</c:v>
                </c:pt>
                <c:pt idx="200">
                  <c:v>435.59</c:v>
                </c:pt>
                <c:pt idx="201">
                  <c:v>317.8</c:v>
                </c:pt>
                <c:pt idx="202">
                  <c:v>538.14</c:v>
                </c:pt>
                <c:pt idx="203">
                  <c:v>469.49</c:v>
                </c:pt>
                <c:pt idx="204">
                  <c:v>550</c:v>
                </c:pt>
                <c:pt idx="205">
                  <c:v>471.53</c:v>
                </c:pt>
                <c:pt idx="206">
                  <c:v>9.44</c:v>
                </c:pt>
                <c:pt idx="207">
                  <c:v>8.4700000000000006</c:v>
                </c:pt>
                <c:pt idx="208">
                  <c:v>280</c:v>
                </c:pt>
                <c:pt idx="209">
                  <c:v>331</c:v>
                </c:pt>
                <c:pt idx="210">
                  <c:v>550</c:v>
                </c:pt>
                <c:pt idx="211">
                  <c:v>25300</c:v>
                </c:pt>
                <c:pt idx="212">
                  <c:v>345</c:v>
                </c:pt>
                <c:pt idx="213">
                  <c:v>447</c:v>
                </c:pt>
                <c:pt idx="214">
                  <c:v>165</c:v>
                </c:pt>
                <c:pt idx="215">
                  <c:v>235</c:v>
                </c:pt>
                <c:pt idx="216">
                  <c:v>8</c:v>
                </c:pt>
                <c:pt idx="217">
                  <c:v>50</c:v>
                </c:pt>
                <c:pt idx="218" formatCode="_(&quot;RD$&quot;* #,##0.00_);_(&quot;RD$&quot;* \(#,##0.00\);_(&quot;RD$&quot;* &quot;-&quot;??_);_(@_)">
                  <c:v>3817</c:v>
                </c:pt>
                <c:pt idx="219">
                  <c:v>35.32</c:v>
                </c:pt>
                <c:pt idx="220">
                  <c:v>323</c:v>
                </c:pt>
                <c:pt idx="221">
                  <c:v>75</c:v>
                </c:pt>
                <c:pt idx="222">
                  <c:v>88</c:v>
                </c:pt>
                <c:pt idx="223" formatCode="_(&quot;RD$&quot;* #,##0.00_);_(&quot;RD$&quot;* \(#,##0.00\);_(&quot;RD$&quot;* &quot;-&quot;??_);_(@_)">
                  <c:v>972</c:v>
                </c:pt>
                <c:pt idx="224">
                  <c:v>50</c:v>
                </c:pt>
                <c:pt idx="225">
                  <c:v>165.2</c:v>
                </c:pt>
                <c:pt idx="226">
                  <c:v>159.94999999999999</c:v>
                </c:pt>
                <c:pt idx="227">
                  <c:v>78.760000000000005</c:v>
                </c:pt>
                <c:pt idx="228">
                  <c:v>293.66000000000003</c:v>
                </c:pt>
                <c:pt idx="229">
                  <c:v>198</c:v>
                </c:pt>
                <c:pt idx="230">
                  <c:v>72.39</c:v>
                </c:pt>
                <c:pt idx="231">
                  <c:v>118</c:v>
                </c:pt>
                <c:pt idx="232">
                  <c:v>120</c:v>
                </c:pt>
                <c:pt idx="233">
                  <c:v>33.9</c:v>
                </c:pt>
                <c:pt idx="234">
                  <c:v>947.75</c:v>
                </c:pt>
                <c:pt idx="235">
                  <c:v>4647.1000000000004</c:v>
                </c:pt>
                <c:pt idx="236">
                  <c:v>575.24</c:v>
                </c:pt>
                <c:pt idx="237">
                  <c:v>64</c:v>
                </c:pt>
                <c:pt idx="238">
                  <c:v>112</c:v>
                </c:pt>
                <c:pt idx="239">
                  <c:v>105</c:v>
                </c:pt>
                <c:pt idx="240">
                  <c:v>75520</c:v>
                </c:pt>
                <c:pt idx="241">
                  <c:v>70</c:v>
                </c:pt>
                <c:pt idx="242">
                  <c:v>20</c:v>
                </c:pt>
                <c:pt idx="243">
                  <c:v>15.91</c:v>
                </c:pt>
                <c:pt idx="244">
                  <c:v>32.75</c:v>
                </c:pt>
                <c:pt idx="245">
                  <c:v>263.56</c:v>
                </c:pt>
                <c:pt idx="246">
                  <c:v>313</c:v>
                </c:pt>
                <c:pt idx="247">
                  <c:v>19.18</c:v>
                </c:pt>
                <c:pt idx="248">
                  <c:v>19.18</c:v>
                </c:pt>
                <c:pt idx="249">
                  <c:v>19.18</c:v>
                </c:pt>
                <c:pt idx="250">
                  <c:v>19.18</c:v>
                </c:pt>
                <c:pt idx="251">
                  <c:v>42</c:v>
                </c:pt>
                <c:pt idx="252">
                  <c:v>44.92</c:v>
                </c:pt>
                <c:pt idx="253">
                  <c:v>22781</c:v>
                </c:pt>
                <c:pt idx="254">
                  <c:v>1485</c:v>
                </c:pt>
                <c:pt idx="255" formatCode="_(&quot;RD$&quot;* #,##0.00_);_(&quot;RD$&quot;* \(#,##0.00\);_(&quot;RD$&quot;* &quot;-&quot;??_);_(@_)">
                  <c:v>1485</c:v>
                </c:pt>
                <c:pt idx="256">
                  <c:v>195</c:v>
                </c:pt>
                <c:pt idx="257">
                  <c:v>275</c:v>
                </c:pt>
                <c:pt idx="258">
                  <c:v>160</c:v>
                </c:pt>
                <c:pt idx="259">
                  <c:v>510</c:v>
                </c:pt>
                <c:pt idx="260">
                  <c:v>500</c:v>
                </c:pt>
                <c:pt idx="261">
                  <c:v>1655</c:v>
                </c:pt>
                <c:pt idx="262">
                  <c:v>850</c:v>
                </c:pt>
                <c:pt idx="263">
                  <c:v>857</c:v>
                </c:pt>
                <c:pt idx="264">
                  <c:v>625</c:v>
                </c:pt>
                <c:pt idx="265">
                  <c:v>236.96</c:v>
                </c:pt>
                <c:pt idx="266">
                  <c:v>243.64</c:v>
                </c:pt>
                <c:pt idx="267">
                  <c:v>562.70000000000005</c:v>
                </c:pt>
                <c:pt idx="268">
                  <c:v>113.1</c:v>
                </c:pt>
                <c:pt idx="269">
                  <c:v>5000</c:v>
                </c:pt>
                <c:pt idx="270">
                  <c:v>550</c:v>
                </c:pt>
                <c:pt idx="271">
                  <c:v>7000</c:v>
                </c:pt>
                <c:pt idx="272">
                  <c:v>6000</c:v>
                </c:pt>
                <c:pt idx="273">
                  <c:v>54</c:v>
                </c:pt>
                <c:pt idx="274">
                  <c:v>54</c:v>
                </c:pt>
                <c:pt idx="275">
                  <c:v>30</c:v>
                </c:pt>
                <c:pt idx="276">
                  <c:v>30</c:v>
                </c:pt>
                <c:pt idx="277">
                  <c:v>500</c:v>
                </c:pt>
                <c:pt idx="278">
                  <c:v>1363.01</c:v>
                </c:pt>
                <c:pt idx="279">
                  <c:v>1749</c:v>
                </c:pt>
                <c:pt idx="280">
                  <c:v>720.34</c:v>
                </c:pt>
                <c:pt idx="281">
                  <c:v>8900</c:v>
                </c:pt>
                <c:pt idx="282">
                  <c:v>5500</c:v>
                </c:pt>
                <c:pt idx="283">
                  <c:v>2107.12</c:v>
                </c:pt>
                <c:pt idx="284">
                  <c:v>1350</c:v>
                </c:pt>
                <c:pt idx="285">
                  <c:v>24285.71</c:v>
                </c:pt>
                <c:pt idx="286">
                  <c:v>81.34</c:v>
                </c:pt>
                <c:pt idx="287">
                  <c:v>176.24</c:v>
                </c:pt>
                <c:pt idx="288">
                  <c:v>413</c:v>
                </c:pt>
                <c:pt idx="289">
                  <c:v>351</c:v>
                </c:pt>
                <c:pt idx="290">
                  <c:v>243</c:v>
                </c:pt>
                <c:pt idx="291">
                  <c:v>221</c:v>
                </c:pt>
                <c:pt idx="292">
                  <c:v>330</c:v>
                </c:pt>
                <c:pt idx="293">
                  <c:v>365</c:v>
                </c:pt>
                <c:pt idx="294">
                  <c:v>215.25</c:v>
                </c:pt>
                <c:pt idx="295">
                  <c:v>715.25</c:v>
                </c:pt>
                <c:pt idx="296">
                  <c:v>99</c:v>
                </c:pt>
                <c:pt idx="297">
                  <c:v>144.6</c:v>
                </c:pt>
                <c:pt idx="298">
                  <c:v>18.47</c:v>
                </c:pt>
                <c:pt idx="299">
                  <c:v>11</c:v>
                </c:pt>
                <c:pt idx="300">
                  <c:v>200</c:v>
                </c:pt>
                <c:pt idx="301">
                  <c:v>1636.01</c:v>
                </c:pt>
                <c:pt idx="302">
                  <c:v>217.12</c:v>
                </c:pt>
                <c:pt idx="303">
                  <c:v>589</c:v>
                </c:pt>
                <c:pt idx="304">
                  <c:v>241.53</c:v>
                </c:pt>
                <c:pt idx="305">
                  <c:v>29275</c:v>
                </c:pt>
                <c:pt idx="306">
                  <c:v>9.44</c:v>
                </c:pt>
                <c:pt idx="307">
                  <c:v>4779.66</c:v>
                </c:pt>
                <c:pt idx="308">
                  <c:v>850</c:v>
                </c:pt>
                <c:pt idx="309">
                  <c:v>986.54</c:v>
                </c:pt>
                <c:pt idx="310">
                  <c:v>1270</c:v>
                </c:pt>
                <c:pt idx="311">
                  <c:v>4779.96</c:v>
                </c:pt>
                <c:pt idx="312">
                  <c:v>942.37</c:v>
                </c:pt>
                <c:pt idx="313" formatCode="_(&quot;RD$&quot;* #,##0.00_);_(&quot;RD$&quot;* \(#,##0.00\);_(&quot;RD$&quot;* &quot;-&quot;??_);_(@_)">
                  <c:v>942.37</c:v>
                </c:pt>
                <c:pt idx="314">
                  <c:v>3580.51</c:v>
                </c:pt>
                <c:pt idx="315">
                  <c:v>7159.32</c:v>
                </c:pt>
                <c:pt idx="316">
                  <c:v>2831.38</c:v>
                </c:pt>
                <c:pt idx="317">
                  <c:v>9500</c:v>
                </c:pt>
                <c:pt idx="318">
                  <c:v>7159.32</c:v>
                </c:pt>
                <c:pt idx="319">
                  <c:v>7159.32</c:v>
                </c:pt>
                <c:pt idx="320">
                  <c:v>8569.48</c:v>
                </c:pt>
                <c:pt idx="321">
                  <c:v>4292.37</c:v>
                </c:pt>
                <c:pt idx="322">
                  <c:v>237.5</c:v>
                </c:pt>
                <c:pt idx="323">
                  <c:v>48.36</c:v>
                </c:pt>
                <c:pt idx="324">
                  <c:v>69.95</c:v>
                </c:pt>
                <c:pt idx="325">
                  <c:v>25</c:v>
                </c:pt>
                <c:pt idx="326">
                  <c:v>21</c:v>
                </c:pt>
                <c:pt idx="327">
                  <c:v>274.58</c:v>
                </c:pt>
                <c:pt idx="328">
                  <c:v>228.81</c:v>
                </c:pt>
                <c:pt idx="329">
                  <c:v>80</c:v>
                </c:pt>
                <c:pt idx="330">
                  <c:v>77.56</c:v>
                </c:pt>
                <c:pt idx="331">
                  <c:v>174.85</c:v>
                </c:pt>
                <c:pt idx="332">
                  <c:v>157.28</c:v>
                </c:pt>
                <c:pt idx="333">
                  <c:v>23.9</c:v>
                </c:pt>
                <c:pt idx="334">
                  <c:v>23.45</c:v>
                </c:pt>
                <c:pt idx="335">
                  <c:v>26.27</c:v>
                </c:pt>
                <c:pt idx="336">
                  <c:v>24.31</c:v>
                </c:pt>
                <c:pt idx="337">
                  <c:v>36</c:v>
                </c:pt>
                <c:pt idx="338">
                  <c:v>228.81</c:v>
                </c:pt>
                <c:pt idx="339">
                  <c:v>165.25</c:v>
                </c:pt>
                <c:pt idx="340" formatCode="_(&quot;RD$&quot;* #,##0.00_);_(&quot;RD$&quot;* \(#,##0.00\);_(&quot;RD$&quot;* &quot;-&quot;??_);_(@_)">
                  <c:v>6952.54</c:v>
                </c:pt>
                <c:pt idx="341">
                  <c:v>10000</c:v>
                </c:pt>
                <c:pt idx="342">
                  <c:v>2794.92</c:v>
                </c:pt>
                <c:pt idx="343">
                  <c:v>100</c:v>
                </c:pt>
                <c:pt idx="344">
                  <c:v>40</c:v>
                </c:pt>
                <c:pt idx="345">
                  <c:v>105</c:v>
                </c:pt>
                <c:pt idx="346">
                  <c:v>510</c:v>
                </c:pt>
                <c:pt idx="347">
                  <c:v>525</c:v>
                </c:pt>
                <c:pt idx="348">
                  <c:v>936.64</c:v>
                </c:pt>
                <c:pt idx="349">
                  <c:v>11</c:v>
                </c:pt>
                <c:pt idx="350">
                  <c:v>21535</c:v>
                </c:pt>
                <c:pt idx="351">
                  <c:v>30</c:v>
                </c:pt>
                <c:pt idx="352">
                  <c:v>196.68</c:v>
                </c:pt>
                <c:pt idx="353">
                  <c:v>1894.97</c:v>
                </c:pt>
                <c:pt idx="354">
                  <c:v>1353.76</c:v>
                </c:pt>
                <c:pt idx="355">
                  <c:v>81.34</c:v>
                </c:pt>
                <c:pt idx="356">
                  <c:v>1870</c:v>
                </c:pt>
                <c:pt idx="357" formatCode="_(&quot;RD$&quot;* #,##0.00_);_(&quot;RD$&quot;* \(#,##0.00\);_(&quot;RD$&quot;* &quot;-&quot;??_);_(@_)">
                  <c:v>4725</c:v>
                </c:pt>
                <c:pt idx="358">
                  <c:v>21.64</c:v>
                </c:pt>
                <c:pt idx="359">
                  <c:v>35</c:v>
                </c:pt>
                <c:pt idx="360">
                  <c:v>4.7</c:v>
                </c:pt>
                <c:pt idx="361">
                  <c:v>10</c:v>
                </c:pt>
                <c:pt idx="362">
                  <c:v>46975</c:v>
                </c:pt>
                <c:pt idx="363">
                  <c:v>36500</c:v>
                </c:pt>
                <c:pt idx="364">
                  <c:v>33535.11</c:v>
                </c:pt>
                <c:pt idx="365" formatCode="_(&quot;RD$&quot;* #,##0.00_);_(&quot;RD$&quot;* \(#,##0.00\);_(&quot;RD$&quot;* &quot;-&quot;??_);_(@_)">
                  <c:v>1733</c:v>
                </c:pt>
                <c:pt idx="366">
                  <c:v>35</c:v>
                </c:pt>
                <c:pt idx="367">
                  <c:v>1749</c:v>
                </c:pt>
                <c:pt idx="368">
                  <c:v>5158</c:v>
                </c:pt>
                <c:pt idx="369">
                  <c:v>796.5</c:v>
                </c:pt>
                <c:pt idx="370">
                  <c:v>796.5</c:v>
                </c:pt>
                <c:pt idx="371">
                  <c:v>796.5</c:v>
                </c:pt>
                <c:pt idx="372">
                  <c:v>900</c:v>
                </c:pt>
                <c:pt idx="373">
                  <c:v>490</c:v>
                </c:pt>
                <c:pt idx="374">
                  <c:v>810</c:v>
                </c:pt>
                <c:pt idx="375">
                  <c:v>796.5</c:v>
                </c:pt>
                <c:pt idx="376">
                  <c:v>796.5</c:v>
                </c:pt>
                <c:pt idx="377">
                  <c:v>796.5</c:v>
                </c:pt>
                <c:pt idx="378">
                  <c:v>796.5</c:v>
                </c:pt>
                <c:pt idx="379">
                  <c:v>105</c:v>
                </c:pt>
                <c:pt idx="380">
                  <c:v>100</c:v>
                </c:pt>
                <c:pt idx="381" formatCode="_(&quot;RD$&quot;* #,##0.00_);_(&quot;RD$&quot;* \(#,##0.00\);_(&quot;RD$&quot;* &quot;-&quot;??_);_(@_)">
                  <c:v>1005</c:v>
                </c:pt>
                <c:pt idx="382">
                  <c:v>72.459999999999994</c:v>
                </c:pt>
                <c:pt idx="383">
                  <c:v>110</c:v>
                </c:pt>
                <c:pt idx="384">
                  <c:v>537.53</c:v>
                </c:pt>
                <c:pt idx="385">
                  <c:v>63.56</c:v>
                </c:pt>
                <c:pt idx="386">
                  <c:v>100</c:v>
                </c:pt>
                <c:pt idx="387">
                  <c:v>10650</c:v>
                </c:pt>
                <c:pt idx="388">
                  <c:v>19765.59</c:v>
                </c:pt>
                <c:pt idx="389">
                  <c:v>26860</c:v>
                </c:pt>
                <c:pt idx="390">
                  <c:v>10500</c:v>
                </c:pt>
                <c:pt idx="391">
                  <c:v>1826.27</c:v>
                </c:pt>
                <c:pt idx="392">
                  <c:v>2279.66</c:v>
                </c:pt>
                <c:pt idx="393">
                  <c:v>2</c:v>
                </c:pt>
                <c:pt idx="394">
                  <c:v>635.59</c:v>
                </c:pt>
                <c:pt idx="395">
                  <c:v>3</c:v>
                </c:pt>
                <c:pt idx="396">
                  <c:v>5</c:v>
                </c:pt>
                <c:pt idx="397">
                  <c:v>7</c:v>
                </c:pt>
                <c:pt idx="398">
                  <c:v>4</c:v>
                </c:pt>
                <c:pt idx="399">
                  <c:v>175</c:v>
                </c:pt>
                <c:pt idx="400">
                  <c:v>181.72</c:v>
                </c:pt>
                <c:pt idx="401">
                  <c:v>992.7</c:v>
                </c:pt>
                <c:pt idx="402">
                  <c:v>6264.49</c:v>
                </c:pt>
                <c:pt idx="403">
                  <c:v>35</c:v>
                </c:pt>
                <c:pt idx="404">
                  <c:v>76500</c:v>
                </c:pt>
                <c:pt idx="405">
                  <c:v>1560</c:v>
                </c:pt>
                <c:pt idx="406">
                  <c:v>101.69</c:v>
                </c:pt>
                <c:pt idx="407">
                  <c:v>788.12</c:v>
                </c:pt>
                <c:pt idx="408">
                  <c:v>675</c:v>
                </c:pt>
                <c:pt idx="409">
                  <c:v>500</c:v>
                </c:pt>
                <c:pt idx="410">
                  <c:v>100</c:v>
                </c:pt>
                <c:pt idx="411">
                  <c:v>45</c:v>
                </c:pt>
                <c:pt idx="412">
                  <c:v>241.36</c:v>
                </c:pt>
                <c:pt idx="413">
                  <c:v>160</c:v>
                </c:pt>
                <c:pt idx="414">
                  <c:v>445</c:v>
                </c:pt>
                <c:pt idx="415">
                  <c:v>40</c:v>
                </c:pt>
                <c:pt idx="416">
                  <c:v>830</c:v>
                </c:pt>
                <c:pt idx="417">
                  <c:v>25</c:v>
                </c:pt>
                <c:pt idx="418">
                  <c:v>5416.95</c:v>
                </c:pt>
                <c:pt idx="419">
                  <c:v>1369.49</c:v>
                </c:pt>
                <c:pt idx="420">
                  <c:v>908.47</c:v>
                </c:pt>
                <c:pt idx="421">
                  <c:v>482.7</c:v>
                </c:pt>
                <c:pt idx="422">
                  <c:v>401</c:v>
                </c:pt>
                <c:pt idx="423">
                  <c:v>67.900000000000006</c:v>
                </c:pt>
                <c:pt idx="424">
                  <c:v>55</c:v>
                </c:pt>
                <c:pt idx="425">
                  <c:v>19.149999999999999</c:v>
                </c:pt>
                <c:pt idx="426">
                  <c:v>19.149999999999999</c:v>
                </c:pt>
                <c:pt idx="427">
                  <c:v>19.149999999999999</c:v>
                </c:pt>
                <c:pt idx="428">
                  <c:v>19.149999999999999</c:v>
                </c:pt>
                <c:pt idx="429">
                  <c:v>41.84</c:v>
                </c:pt>
                <c:pt idx="430">
                  <c:v>41.86</c:v>
                </c:pt>
                <c:pt idx="431">
                  <c:v>99.25</c:v>
                </c:pt>
                <c:pt idx="433">
                  <c:v>1968</c:v>
                </c:pt>
                <c:pt idx="434">
                  <c:v>1968</c:v>
                </c:pt>
                <c:pt idx="435">
                  <c:v>1968</c:v>
                </c:pt>
                <c:pt idx="436">
                  <c:v>3308</c:v>
                </c:pt>
                <c:pt idx="437">
                  <c:v>3972.03</c:v>
                </c:pt>
                <c:pt idx="438">
                  <c:v>489.83</c:v>
                </c:pt>
                <c:pt idx="439">
                  <c:v>350</c:v>
                </c:pt>
                <c:pt idx="440">
                  <c:v>489.83</c:v>
                </c:pt>
                <c:pt idx="441">
                  <c:v>350</c:v>
                </c:pt>
                <c:pt idx="442">
                  <c:v>616.99</c:v>
                </c:pt>
                <c:pt idx="443">
                  <c:v>350</c:v>
                </c:pt>
                <c:pt idx="444">
                  <c:v>489.83</c:v>
                </c:pt>
                <c:pt idx="445">
                  <c:v>489.83</c:v>
                </c:pt>
                <c:pt idx="446">
                  <c:v>270</c:v>
                </c:pt>
                <c:pt idx="447">
                  <c:v>489.83</c:v>
                </c:pt>
                <c:pt idx="448">
                  <c:v>270</c:v>
                </c:pt>
                <c:pt idx="449">
                  <c:v>489.83</c:v>
                </c:pt>
                <c:pt idx="450">
                  <c:v>250</c:v>
                </c:pt>
                <c:pt idx="451">
                  <c:v>489.83</c:v>
                </c:pt>
                <c:pt idx="452">
                  <c:v>2655.64</c:v>
                </c:pt>
                <c:pt idx="453">
                  <c:v>2655.64</c:v>
                </c:pt>
                <c:pt idx="454">
                  <c:v>2655.64</c:v>
                </c:pt>
                <c:pt idx="455">
                  <c:v>3527.12</c:v>
                </c:pt>
                <c:pt idx="456">
                  <c:v>4594.07</c:v>
                </c:pt>
                <c:pt idx="457">
                  <c:v>4594.07</c:v>
                </c:pt>
                <c:pt idx="458">
                  <c:v>4594.07</c:v>
                </c:pt>
                <c:pt idx="459">
                  <c:v>4066.1</c:v>
                </c:pt>
                <c:pt idx="460">
                  <c:v>4066.1</c:v>
                </c:pt>
                <c:pt idx="461">
                  <c:v>3448.31</c:v>
                </c:pt>
                <c:pt idx="462">
                  <c:v>4066.1</c:v>
                </c:pt>
                <c:pt idx="463">
                  <c:v>3894.07</c:v>
                </c:pt>
                <c:pt idx="464">
                  <c:v>2300</c:v>
                </c:pt>
                <c:pt idx="465">
                  <c:v>2567.87</c:v>
                </c:pt>
                <c:pt idx="466">
                  <c:v>3700</c:v>
                </c:pt>
                <c:pt idx="467">
                  <c:v>4900</c:v>
                </c:pt>
                <c:pt idx="468">
                  <c:v>4505.08</c:v>
                </c:pt>
                <c:pt idx="469">
                  <c:v>3800.21</c:v>
                </c:pt>
                <c:pt idx="470">
                  <c:v>3674.58</c:v>
                </c:pt>
                <c:pt idx="471">
                  <c:v>2600</c:v>
                </c:pt>
                <c:pt idx="472">
                  <c:v>3933.9</c:v>
                </c:pt>
                <c:pt idx="473">
                  <c:v>2938</c:v>
                </c:pt>
                <c:pt idx="474">
                  <c:v>5280.99</c:v>
                </c:pt>
                <c:pt idx="475">
                  <c:v>6195</c:v>
                </c:pt>
                <c:pt idx="476">
                  <c:v>7890</c:v>
                </c:pt>
                <c:pt idx="477">
                  <c:v>2367.5</c:v>
                </c:pt>
                <c:pt idx="478">
                  <c:v>246.62</c:v>
                </c:pt>
                <c:pt idx="479">
                  <c:v>446</c:v>
                </c:pt>
                <c:pt idx="480">
                  <c:v>850</c:v>
                </c:pt>
                <c:pt idx="481">
                  <c:v>90</c:v>
                </c:pt>
                <c:pt idx="482">
                  <c:v>21975</c:v>
                </c:pt>
                <c:pt idx="483">
                  <c:v>98.22</c:v>
                </c:pt>
                <c:pt idx="484">
                  <c:v>1914.88</c:v>
                </c:pt>
                <c:pt idx="485">
                  <c:v>6829.52</c:v>
                </c:pt>
                <c:pt idx="486">
                  <c:v>169.5</c:v>
                </c:pt>
                <c:pt idx="487" formatCode="_(&quot;RD$&quot;* #,##0.00_);_(&quot;RD$&quot;* \(#,##0.00\);_(&quot;RD$&quot;* &quot;-&quot;??_);_(@_)">
                  <c:v>2146</c:v>
                </c:pt>
                <c:pt idx="488">
                  <c:v>360</c:v>
                </c:pt>
                <c:pt idx="489">
                  <c:v>765</c:v>
                </c:pt>
                <c:pt idx="490">
                  <c:v>4763.6400000000003</c:v>
                </c:pt>
                <c:pt idx="491">
                  <c:v>12447.46</c:v>
                </c:pt>
                <c:pt idx="492">
                  <c:v>75</c:v>
                </c:pt>
                <c:pt idx="493">
                  <c:v>118</c:v>
                </c:pt>
                <c:pt idx="494">
                  <c:v>45</c:v>
                </c:pt>
                <c:pt idx="495">
                  <c:v>60.59</c:v>
                </c:pt>
                <c:pt idx="496">
                  <c:v>51.39</c:v>
                </c:pt>
                <c:pt idx="497">
                  <c:v>2600</c:v>
                </c:pt>
                <c:pt idx="498">
                  <c:v>837.8</c:v>
                </c:pt>
                <c:pt idx="499">
                  <c:v>92</c:v>
                </c:pt>
                <c:pt idx="500">
                  <c:v>290</c:v>
                </c:pt>
                <c:pt idx="501">
                  <c:v>1050</c:v>
                </c:pt>
                <c:pt idx="502">
                  <c:v>215</c:v>
                </c:pt>
                <c:pt idx="503">
                  <c:v>306.77999999999997</c:v>
                </c:pt>
                <c:pt idx="504">
                  <c:v>306.77999999999997</c:v>
                </c:pt>
                <c:pt idx="505">
                  <c:v>6600</c:v>
                </c:pt>
                <c:pt idx="506">
                  <c:v>49.56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7B-452C-9D32-7583942BB992}"/>
            </c:ext>
          </c:extLst>
        </c:ser>
        <c:ser>
          <c:idx val="9"/>
          <c:order val="9"/>
          <c:tx>
            <c:strRef>
              <c:f>'Inventario de Almacen Enero-mar'!$K$4</c:f>
              <c:strCache>
                <c:ptCount val="1"/>
                <c:pt idx="0">
                  <c:v>VALOR</c:v>
                </c:pt>
              </c:strCache>
            </c:strRef>
          </c:tx>
          <c:invertIfNegative val="0"/>
          <c:val>
            <c:numRef>
              <c:f>'Inventario de Almacen Enero-mar'!$K$5:$K$511</c:f>
              <c:numCache>
                <c:formatCode>_("RD$"* #,##0.00_);_("RD$"* \(#,##0.00\);_("RD$"* "-"??_);_(@_)</c:formatCode>
                <c:ptCount val="507"/>
                <c:pt idx="0">
                  <c:v>0</c:v>
                </c:pt>
                <c:pt idx="1">
                  <c:v>280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4025</c:v>
                </c:pt>
                <c:pt idx="6">
                  <c:v>3108</c:v>
                </c:pt>
                <c:pt idx="7">
                  <c:v>0</c:v>
                </c:pt>
                <c:pt idx="8">
                  <c:v>0</c:v>
                </c:pt>
                <c:pt idx="9">
                  <c:v>11745</c:v>
                </c:pt>
                <c:pt idx="10">
                  <c:v>0</c:v>
                </c:pt>
                <c:pt idx="11">
                  <c:v>11455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29853.599999999999</c:v>
                </c:pt>
                <c:pt idx="17">
                  <c:v>1725.44</c:v>
                </c:pt>
                <c:pt idx="18">
                  <c:v>599</c:v>
                </c:pt>
                <c:pt idx="19">
                  <c:v>425</c:v>
                </c:pt>
                <c:pt idx="20">
                  <c:v>1900</c:v>
                </c:pt>
                <c:pt idx="21">
                  <c:v>1321.8000000000002</c:v>
                </c:pt>
                <c:pt idx="22">
                  <c:v>330.52</c:v>
                </c:pt>
                <c:pt idx="23">
                  <c:v>9061</c:v>
                </c:pt>
                <c:pt idx="24">
                  <c:v>0</c:v>
                </c:pt>
                <c:pt idx="25">
                  <c:v>5015</c:v>
                </c:pt>
                <c:pt idx="26">
                  <c:v>2295</c:v>
                </c:pt>
                <c:pt idx="27">
                  <c:v>2304</c:v>
                </c:pt>
                <c:pt idx="28">
                  <c:v>13455</c:v>
                </c:pt>
                <c:pt idx="29">
                  <c:v>2691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16000</c:v>
                </c:pt>
                <c:pt idx="42">
                  <c:v>72</c:v>
                </c:pt>
                <c:pt idx="43">
                  <c:v>0</c:v>
                </c:pt>
                <c:pt idx="44">
                  <c:v>394.09999999999997</c:v>
                </c:pt>
                <c:pt idx="45">
                  <c:v>297.51</c:v>
                </c:pt>
                <c:pt idx="46">
                  <c:v>773.4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11577</c:v>
                </c:pt>
                <c:pt idx="55">
                  <c:v>0</c:v>
                </c:pt>
                <c:pt idx="56">
                  <c:v>0</c:v>
                </c:pt>
                <c:pt idx="57">
                  <c:v>1200</c:v>
                </c:pt>
                <c:pt idx="58">
                  <c:v>0</c:v>
                </c:pt>
                <c:pt idx="59">
                  <c:v>2669.45</c:v>
                </c:pt>
                <c:pt idx="60">
                  <c:v>31500</c:v>
                </c:pt>
                <c:pt idx="61">
                  <c:v>19999.949999999997</c:v>
                </c:pt>
                <c:pt idx="62">
                  <c:v>35999.82</c:v>
                </c:pt>
                <c:pt idx="63">
                  <c:v>0</c:v>
                </c:pt>
                <c:pt idx="64">
                  <c:v>3488.1</c:v>
                </c:pt>
                <c:pt idx="65">
                  <c:v>6559.2</c:v>
                </c:pt>
                <c:pt idx="66">
                  <c:v>0</c:v>
                </c:pt>
                <c:pt idx="67">
                  <c:v>0</c:v>
                </c:pt>
                <c:pt idx="68">
                  <c:v>3495.7500000000005</c:v>
                </c:pt>
                <c:pt idx="69">
                  <c:v>1100</c:v>
                </c:pt>
                <c:pt idx="70">
                  <c:v>3300</c:v>
                </c:pt>
                <c:pt idx="71">
                  <c:v>1050</c:v>
                </c:pt>
                <c:pt idx="72">
                  <c:v>17589.599999999999</c:v>
                </c:pt>
                <c:pt idx="73">
                  <c:v>18197.82</c:v>
                </c:pt>
                <c:pt idx="74">
                  <c:v>5250</c:v>
                </c:pt>
                <c:pt idx="75">
                  <c:v>8100</c:v>
                </c:pt>
                <c:pt idx="76">
                  <c:v>0</c:v>
                </c:pt>
                <c:pt idx="77">
                  <c:v>1200</c:v>
                </c:pt>
                <c:pt idx="78">
                  <c:v>1200</c:v>
                </c:pt>
                <c:pt idx="79">
                  <c:v>1700</c:v>
                </c:pt>
                <c:pt idx="80">
                  <c:v>28600</c:v>
                </c:pt>
                <c:pt idx="81">
                  <c:v>4200</c:v>
                </c:pt>
                <c:pt idx="82">
                  <c:v>32500</c:v>
                </c:pt>
                <c:pt idx="83">
                  <c:v>26400</c:v>
                </c:pt>
                <c:pt idx="84">
                  <c:v>2310</c:v>
                </c:pt>
                <c:pt idx="85">
                  <c:v>25200</c:v>
                </c:pt>
                <c:pt idx="86">
                  <c:v>11550</c:v>
                </c:pt>
                <c:pt idx="88">
                  <c:v>0</c:v>
                </c:pt>
                <c:pt idx="89">
                  <c:v>570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1021</c:v>
                </c:pt>
                <c:pt idx="94">
                  <c:v>0</c:v>
                </c:pt>
                <c:pt idx="95">
                  <c:v>685</c:v>
                </c:pt>
                <c:pt idx="96">
                  <c:v>1370</c:v>
                </c:pt>
                <c:pt idx="97">
                  <c:v>685</c:v>
                </c:pt>
                <c:pt idx="98">
                  <c:v>2059.0100000000002</c:v>
                </c:pt>
                <c:pt idx="99">
                  <c:v>466.8</c:v>
                </c:pt>
                <c:pt idx="100">
                  <c:v>0</c:v>
                </c:pt>
                <c:pt idx="101">
                  <c:v>539</c:v>
                </c:pt>
                <c:pt idx="102">
                  <c:v>0</c:v>
                </c:pt>
                <c:pt idx="103">
                  <c:v>520</c:v>
                </c:pt>
                <c:pt idx="104">
                  <c:v>330</c:v>
                </c:pt>
                <c:pt idx="105">
                  <c:v>8126.0000000000009</c:v>
                </c:pt>
                <c:pt idx="106">
                  <c:v>1170</c:v>
                </c:pt>
                <c:pt idx="107">
                  <c:v>180</c:v>
                </c:pt>
                <c:pt idx="108">
                  <c:v>0</c:v>
                </c:pt>
                <c:pt idx="109">
                  <c:v>160</c:v>
                </c:pt>
                <c:pt idx="110">
                  <c:v>0</c:v>
                </c:pt>
                <c:pt idx="111">
                  <c:v>420</c:v>
                </c:pt>
                <c:pt idx="112">
                  <c:v>113.88</c:v>
                </c:pt>
                <c:pt idx="113">
                  <c:v>4175.6000000000004</c:v>
                </c:pt>
                <c:pt idx="114">
                  <c:v>1632</c:v>
                </c:pt>
                <c:pt idx="115">
                  <c:v>4645.2</c:v>
                </c:pt>
                <c:pt idx="116">
                  <c:v>7488</c:v>
                </c:pt>
                <c:pt idx="117">
                  <c:v>1650</c:v>
                </c:pt>
                <c:pt idx="118">
                  <c:v>0</c:v>
                </c:pt>
                <c:pt idx="119">
                  <c:v>0</c:v>
                </c:pt>
                <c:pt idx="120">
                  <c:v>2592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1606.8000000000002</c:v>
                </c:pt>
                <c:pt idx="125">
                  <c:v>1372.8</c:v>
                </c:pt>
                <c:pt idx="126">
                  <c:v>2334</c:v>
                </c:pt>
                <c:pt idx="127">
                  <c:v>6492</c:v>
                </c:pt>
                <c:pt idx="128">
                  <c:v>1725</c:v>
                </c:pt>
                <c:pt idx="129">
                  <c:v>5951.7</c:v>
                </c:pt>
                <c:pt idx="130">
                  <c:v>2553.6800000000003</c:v>
                </c:pt>
                <c:pt idx="131">
                  <c:v>1330.56</c:v>
                </c:pt>
                <c:pt idx="132">
                  <c:v>1236</c:v>
                </c:pt>
                <c:pt idx="133">
                  <c:v>3037</c:v>
                </c:pt>
                <c:pt idx="134">
                  <c:v>630</c:v>
                </c:pt>
                <c:pt idx="135">
                  <c:v>1680</c:v>
                </c:pt>
                <c:pt idx="136">
                  <c:v>1656.25</c:v>
                </c:pt>
                <c:pt idx="137">
                  <c:v>250</c:v>
                </c:pt>
                <c:pt idx="138">
                  <c:v>595</c:v>
                </c:pt>
                <c:pt idx="139">
                  <c:v>180</c:v>
                </c:pt>
                <c:pt idx="140">
                  <c:v>1900</c:v>
                </c:pt>
                <c:pt idx="141">
                  <c:v>280</c:v>
                </c:pt>
                <c:pt idx="142">
                  <c:v>3465</c:v>
                </c:pt>
                <c:pt idx="143">
                  <c:v>2300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3060</c:v>
                </c:pt>
                <c:pt idx="157">
                  <c:v>4600</c:v>
                </c:pt>
                <c:pt idx="158">
                  <c:v>630</c:v>
                </c:pt>
                <c:pt idx="159">
                  <c:v>262</c:v>
                </c:pt>
                <c:pt idx="160">
                  <c:v>366.1</c:v>
                </c:pt>
                <c:pt idx="161">
                  <c:v>16200</c:v>
                </c:pt>
                <c:pt idx="162">
                  <c:v>1462.5</c:v>
                </c:pt>
                <c:pt idx="163">
                  <c:v>0</c:v>
                </c:pt>
                <c:pt idx="164">
                  <c:v>1930.2299999999998</c:v>
                </c:pt>
                <c:pt idx="165">
                  <c:v>0</c:v>
                </c:pt>
                <c:pt idx="166">
                  <c:v>356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4696.8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1590</c:v>
                </c:pt>
                <c:pt idx="175">
                  <c:v>0</c:v>
                </c:pt>
                <c:pt idx="176">
                  <c:v>446.12</c:v>
                </c:pt>
                <c:pt idx="177">
                  <c:v>1700</c:v>
                </c:pt>
                <c:pt idx="178">
                  <c:v>0</c:v>
                </c:pt>
                <c:pt idx="179">
                  <c:v>19227.13</c:v>
                </c:pt>
                <c:pt idx="180">
                  <c:v>0</c:v>
                </c:pt>
                <c:pt idx="181">
                  <c:v>575</c:v>
                </c:pt>
                <c:pt idx="182">
                  <c:v>25520</c:v>
                </c:pt>
                <c:pt idx="183">
                  <c:v>22500</c:v>
                </c:pt>
                <c:pt idx="184">
                  <c:v>0</c:v>
                </c:pt>
                <c:pt idx="185">
                  <c:v>693</c:v>
                </c:pt>
                <c:pt idx="186">
                  <c:v>160</c:v>
                </c:pt>
                <c:pt idx="187">
                  <c:v>700</c:v>
                </c:pt>
                <c:pt idx="188">
                  <c:v>0</c:v>
                </c:pt>
                <c:pt idx="189">
                  <c:v>0</c:v>
                </c:pt>
                <c:pt idx="190">
                  <c:v>1770</c:v>
                </c:pt>
                <c:pt idx="191">
                  <c:v>0</c:v>
                </c:pt>
                <c:pt idx="192">
                  <c:v>392.6</c:v>
                </c:pt>
                <c:pt idx="193">
                  <c:v>0</c:v>
                </c:pt>
                <c:pt idx="194">
                  <c:v>1196.25</c:v>
                </c:pt>
                <c:pt idx="195">
                  <c:v>11976</c:v>
                </c:pt>
                <c:pt idx="196">
                  <c:v>11500</c:v>
                </c:pt>
                <c:pt idx="197">
                  <c:v>24000</c:v>
                </c:pt>
                <c:pt idx="198">
                  <c:v>46180</c:v>
                </c:pt>
                <c:pt idx="199">
                  <c:v>660</c:v>
                </c:pt>
                <c:pt idx="200">
                  <c:v>26135.399999999998</c:v>
                </c:pt>
                <c:pt idx="201">
                  <c:v>19068</c:v>
                </c:pt>
                <c:pt idx="202">
                  <c:v>10762.8</c:v>
                </c:pt>
                <c:pt idx="203">
                  <c:v>9389.7999999999993</c:v>
                </c:pt>
                <c:pt idx="204">
                  <c:v>1100</c:v>
                </c:pt>
                <c:pt idx="205">
                  <c:v>7072.95</c:v>
                </c:pt>
                <c:pt idx="206">
                  <c:v>0</c:v>
                </c:pt>
                <c:pt idx="207">
                  <c:v>0</c:v>
                </c:pt>
                <c:pt idx="208">
                  <c:v>33600</c:v>
                </c:pt>
                <c:pt idx="209">
                  <c:v>49650</c:v>
                </c:pt>
                <c:pt idx="210">
                  <c:v>104500</c:v>
                </c:pt>
                <c:pt idx="211">
                  <c:v>25300</c:v>
                </c:pt>
                <c:pt idx="212">
                  <c:v>0</c:v>
                </c:pt>
                <c:pt idx="213">
                  <c:v>0</c:v>
                </c:pt>
                <c:pt idx="214">
                  <c:v>3630</c:v>
                </c:pt>
                <c:pt idx="215">
                  <c:v>7050</c:v>
                </c:pt>
                <c:pt idx="216">
                  <c:v>400</c:v>
                </c:pt>
                <c:pt idx="217">
                  <c:v>0</c:v>
                </c:pt>
                <c:pt idx="218">
                  <c:v>0</c:v>
                </c:pt>
                <c:pt idx="219">
                  <c:v>1624.72</c:v>
                </c:pt>
                <c:pt idx="220">
                  <c:v>0</c:v>
                </c:pt>
                <c:pt idx="221">
                  <c:v>3900</c:v>
                </c:pt>
                <c:pt idx="222">
                  <c:v>0</c:v>
                </c:pt>
                <c:pt idx="223">
                  <c:v>0</c:v>
                </c:pt>
                <c:pt idx="224">
                  <c:v>50</c:v>
                </c:pt>
                <c:pt idx="225">
                  <c:v>11894.4</c:v>
                </c:pt>
                <c:pt idx="226">
                  <c:v>2559.1999999999998</c:v>
                </c:pt>
                <c:pt idx="227">
                  <c:v>2520.3200000000002</c:v>
                </c:pt>
                <c:pt idx="228">
                  <c:v>115995.70000000001</c:v>
                </c:pt>
                <c:pt idx="229">
                  <c:v>198</c:v>
                </c:pt>
                <c:pt idx="230">
                  <c:v>2099.31</c:v>
                </c:pt>
                <c:pt idx="231">
                  <c:v>6726</c:v>
                </c:pt>
                <c:pt idx="232">
                  <c:v>5880</c:v>
                </c:pt>
                <c:pt idx="233">
                  <c:v>1220.3999999999999</c:v>
                </c:pt>
                <c:pt idx="234">
                  <c:v>21798.25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11200</c:v>
                </c:pt>
                <c:pt idx="239">
                  <c:v>11025</c:v>
                </c:pt>
                <c:pt idx="240">
                  <c:v>0</c:v>
                </c:pt>
                <c:pt idx="241">
                  <c:v>140</c:v>
                </c:pt>
                <c:pt idx="242">
                  <c:v>4180</c:v>
                </c:pt>
                <c:pt idx="243">
                  <c:v>2466.0500000000002</c:v>
                </c:pt>
                <c:pt idx="244">
                  <c:v>5436.5</c:v>
                </c:pt>
                <c:pt idx="245">
                  <c:v>4744.08</c:v>
                </c:pt>
                <c:pt idx="246">
                  <c:v>17215</c:v>
                </c:pt>
                <c:pt idx="247">
                  <c:v>38.36</c:v>
                </c:pt>
                <c:pt idx="248">
                  <c:v>57.54</c:v>
                </c:pt>
                <c:pt idx="249">
                  <c:v>57.54</c:v>
                </c:pt>
                <c:pt idx="250">
                  <c:v>326.06</c:v>
                </c:pt>
                <c:pt idx="251">
                  <c:v>546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12925</c:v>
                </c:pt>
                <c:pt idx="258">
                  <c:v>2880</c:v>
                </c:pt>
                <c:pt idx="259">
                  <c:v>2040</c:v>
                </c:pt>
                <c:pt idx="260">
                  <c:v>1000</c:v>
                </c:pt>
                <c:pt idx="261">
                  <c:v>4965</c:v>
                </c:pt>
                <c:pt idx="262">
                  <c:v>3400</c:v>
                </c:pt>
                <c:pt idx="263">
                  <c:v>5999</c:v>
                </c:pt>
                <c:pt idx="264">
                  <c:v>3750</c:v>
                </c:pt>
                <c:pt idx="265">
                  <c:v>236.96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7000</c:v>
                </c:pt>
                <c:pt idx="272">
                  <c:v>0</c:v>
                </c:pt>
                <c:pt idx="273">
                  <c:v>9720</c:v>
                </c:pt>
                <c:pt idx="274">
                  <c:v>3348</c:v>
                </c:pt>
                <c:pt idx="275">
                  <c:v>7890</c:v>
                </c:pt>
                <c:pt idx="276">
                  <c:v>0</c:v>
                </c:pt>
                <c:pt idx="277">
                  <c:v>0</c:v>
                </c:pt>
                <c:pt idx="278">
                  <c:v>1363.01</c:v>
                </c:pt>
                <c:pt idx="279">
                  <c:v>0</c:v>
                </c:pt>
                <c:pt idx="280">
                  <c:v>720.34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2478</c:v>
                </c:pt>
                <c:pt idx="289">
                  <c:v>40365</c:v>
                </c:pt>
                <c:pt idx="290">
                  <c:v>89424</c:v>
                </c:pt>
                <c:pt idx="291">
                  <c:v>663</c:v>
                </c:pt>
                <c:pt idx="292">
                  <c:v>19470</c:v>
                </c:pt>
                <c:pt idx="293">
                  <c:v>31755</c:v>
                </c:pt>
                <c:pt idx="294">
                  <c:v>17220</c:v>
                </c:pt>
                <c:pt idx="295">
                  <c:v>71525</c:v>
                </c:pt>
                <c:pt idx="296">
                  <c:v>0</c:v>
                </c:pt>
                <c:pt idx="297">
                  <c:v>65793</c:v>
                </c:pt>
                <c:pt idx="298">
                  <c:v>1477.6</c:v>
                </c:pt>
                <c:pt idx="299">
                  <c:v>1210</c:v>
                </c:pt>
                <c:pt idx="300">
                  <c:v>10400</c:v>
                </c:pt>
                <c:pt idx="301">
                  <c:v>1636.01</c:v>
                </c:pt>
                <c:pt idx="302">
                  <c:v>0</c:v>
                </c:pt>
                <c:pt idx="303">
                  <c:v>589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47796.6</c:v>
                </c:pt>
                <c:pt idx="308">
                  <c:v>850</c:v>
                </c:pt>
                <c:pt idx="309">
                  <c:v>5919.24</c:v>
                </c:pt>
                <c:pt idx="310">
                  <c:v>1270</c:v>
                </c:pt>
                <c:pt idx="311">
                  <c:v>47799.6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22651.040000000001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4836</c:v>
                </c:pt>
                <c:pt idx="324">
                  <c:v>0</c:v>
                </c:pt>
                <c:pt idx="325">
                  <c:v>0</c:v>
                </c:pt>
                <c:pt idx="326">
                  <c:v>483</c:v>
                </c:pt>
                <c:pt idx="327">
                  <c:v>18671.439999999999</c:v>
                </c:pt>
                <c:pt idx="328">
                  <c:v>0</c:v>
                </c:pt>
                <c:pt idx="329">
                  <c:v>80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2390</c:v>
                </c:pt>
                <c:pt idx="334">
                  <c:v>1758.75</c:v>
                </c:pt>
                <c:pt idx="335">
                  <c:v>3835.42</c:v>
                </c:pt>
                <c:pt idx="336">
                  <c:v>1166.8799999999999</c:v>
                </c:pt>
                <c:pt idx="337">
                  <c:v>720</c:v>
                </c:pt>
                <c:pt idx="338">
                  <c:v>4576.2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1000</c:v>
                </c:pt>
                <c:pt idx="344">
                  <c:v>320</c:v>
                </c:pt>
                <c:pt idx="345">
                  <c:v>945</c:v>
                </c:pt>
                <c:pt idx="346">
                  <c:v>5610</c:v>
                </c:pt>
                <c:pt idx="347">
                  <c:v>3675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1560</c:v>
                </c:pt>
                <c:pt idx="352">
                  <c:v>1966.8000000000002</c:v>
                </c:pt>
                <c:pt idx="353">
                  <c:v>3789.94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1298.4000000000001</c:v>
                </c:pt>
                <c:pt idx="359">
                  <c:v>0</c:v>
                </c:pt>
                <c:pt idx="360">
                  <c:v>235</c:v>
                </c:pt>
                <c:pt idx="361">
                  <c:v>260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35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5900</c:v>
                </c:pt>
                <c:pt idx="381">
                  <c:v>0</c:v>
                </c:pt>
                <c:pt idx="382">
                  <c:v>2173.7999999999997</c:v>
                </c:pt>
                <c:pt idx="383">
                  <c:v>3410</c:v>
                </c:pt>
                <c:pt idx="384">
                  <c:v>0</c:v>
                </c:pt>
                <c:pt idx="385">
                  <c:v>2097.48</c:v>
                </c:pt>
                <c:pt idx="386">
                  <c:v>3800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5478.8099999999995</c:v>
                </c:pt>
                <c:pt idx="392">
                  <c:v>6838.98</c:v>
                </c:pt>
                <c:pt idx="393">
                  <c:v>5340</c:v>
                </c:pt>
                <c:pt idx="394">
                  <c:v>2542.36</c:v>
                </c:pt>
                <c:pt idx="395">
                  <c:v>5034</c:v>
                </c:pt>
                <c:pt idx="396">
                  <c:v>6375</c:v>
                </c:pt>
                <c:pt idx="397">
                  <c:v>32200</c:v>
                </c:pt>
                <c:pt idx="398">
                  <c:v>516</c:v>
                </c:pt>
                <c:pt idx="399">
                  <c:v>11025</c:v>
                </c:pt>
                <c:pt idx="400">
                  <c:v>27258</c:v>
                </c:pt>
                <c:pt idx="401">
                  <c:v>0</c:v>
                </c:pt>
                <c:pt idx="402">
                  <c:v>0</c:v>
                </c:pt>
                <c:pt idx="403">
                  <c:v>175</c:v>
                </c:pt>
                <c:pt idx="404">
                  <c:v>0</c:v>
                </c:pt>
                <c:pt idx="405">
                  <c:v>3120</c:v>
                </c:pt>
                <c:pt idx="406">
                  <c:v>915.21</c:v>
                </c:pt>
                <c:pt idx="407">
                  <c:v>2364.36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1710</c:v>
                </c:pt>
                <c:pt idx="412">
                  <c:v>0</c:v>
                </c:pt>
                <c:pt idx="413">
                  <c:v>640</c:v>
                </c:pt>
                <c:pt idx="414">
                  <c:v>3115</c:v>
                </c:pt>
                <c:pt idx="415">
                  <c:v>400</c:v>
                </c:pt>
                <c:pt idx="416">
                  <c:v>3320</c:v>
                </c:pt>
                <c:pt idx="417">
                  <c:v>200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3208</c:v>
                </c:pt>
                <c:pt idx="423">
                  <c:v>4074.0000000000005</c:v>
                </c:pt>
                <c:pt idx="424">
                  <c:v>2585</c:v>
                </c:pt>
                <c:pt idx="425">
                  <c:v>383</c:v>
                </c:pt>
                <c:pt idx="426">
                  <c:v>38.299999999999997</c:v>
                </c:pt>
                <c:pt idx="427">
                  <c:v>383</c:v>
                </c:pt>
                <c:pt idx="428">
                  <c:v>287.25</c:v>
                </c:pt>
                <c:pt idx="429">
                  <c:v>1171.52</c:v>
                </c:pt>
                <c:pt idx="430">
                  <c:v>0</c:v>
                </c:pt>
                <c:pt idx="431">
                  <c:v>198.5</c:v>
                </c:pt>
                <c:pt idx="432">
                  <c:v>0</c:v>
                </c:pt>
                <c:pt idx="433">
                  <c:v>9840</c:v>
                </c:pt>
                <c:pt idx="434">
                  <c:v>7872</c:v>
                </c:pt>
                <c:pt idx="435">
                  <c:v>0</c:v>
                </c:pt>
                <c:pt idx="436">
                  <c:v>19848</c:v>
                </c:pt>
                <c:pt idx="437">
                  <c:v>23832.18</c:v>
                </c:pt>
                <c:pt idx="438">
                  <c:v>1959.32</c:v>
                </c:pt>
                <c:pt idx="439">
                  <c:v>0</c:v>
                </c:pt>
                <c:pt idx="440">
                  <c:v>1959.32</c:v>
                </c:pt>
                <c:pt idx="441">
                  <c:v>2100</c:v>
                </c:pt>
                <c:pt idx="442">
                  <c:v>2467.96</c:v>
                </c:pt>
                <c:pt idx="443">
                  <c:v>0</c:v>
                </c:pt>
                <c:pt idx="444">
                  <c:v>1469.49</c:v>
                </c:pt>
                <c:pt idx="445">
                  <c:v>4898.3</c:v>
                </c:pt>
                <c:pt idx="446">
                  <c:v>1080</c:v>
                </c:pt>
                <c:pt idx="447">
                  <c:v>7347.45</c:v>
                </c:pt>
                <c:pt idx="448">
                  <c:v>1350</c:v>
                </c:pt>
                <c:pt idx="449">
                  <c:v>7347.45</c:v>
                </c:pt>
                <c:pt idx="450">
                  <c:v>2000</c:v>
                </c:pt>
                <c:pt idx="451">
                  <c:v>7347.45</c:v>
                </c:pt>
                <c:pt idx="452">
                  <c:v>7966.92</c:v>
                </c:pt>
                <c:pt idx="453">
                  <c:v>2655.64</c:v>
                </c:pt>
                <c:pt idx="454">
                  <c:v>18589.48</c:v>
                </c:pt>
                <c:pt idx="455">
                  <c:v>17635.599999999999</c:v>
                </c:pt>
                <c:pt idx="456">
                  <c:v>4594.07</c:v>
                </c:pt>
                <c:pt idx="457">
                  <c:v>4594.07</c:v>
                </c:pt>
                <c:pt idx="458">
                  <c:v>4594.07</c:v>
                </c:pt>
                <c:pt idx="459">
                  <c:v>36594.9</c:v>
                </c:pt>
                <c:pt idx="460">
                  <c:v>36594.9</c:v>
                </c:pt>
                <c:pt idx="461">
                  <c:v>24138.17</c:v>
                </c:pt>
                <c:pt idx="462">
                  <c:v>36594.9</c:v>
                </c:pt>
                <c:pt idx="463">
                  <c:v>0</c:v>
                </c:pt>
                <c:pt idx="464">
                  <c:v>16100</c:v>
                </c:pt>
                <c:pt idx="465">
                  <c:v>25678.699999999997</c:v>
                </c:pt>
                <c:pt idx="466">
                  <c:v>11100</c:v>
                </c:pt>
                <c:pt idx="467">
                  <c:v>24500</c:v>
                </c:pt>
                <c:pt idx="468">
                  <c:v>4505.08</c:v>
                </c:pt>
                <c:pt idx="469">
                  <c:v>38002.1</c:v>
                </c:pt>
                <c:pt idx="470">
                  <c:v>33071.22</c:v>
                </c:pt>
                <c:pt idx="471">
                  <c:v>7800</c:v>
                </c:pt>
                <c:pt idx="472">
                  <c:v>39339</c:v>
                </c:pt>
                <c:pt idx="473">
                  <c:v>5876</c:v>
                </c:pt>
                <c:pt idx="474">
                  <c:v>0</c:v>
                </c:pt>
                <c:pt idx="475">
                  <c:v>18585</c:v>
                </c:pt>
                <c:pt idx="476">
                  <c:v>15780</c:v>
                </c:pt>
                <c:pt idx="477">
                  <c:v>7102.5</c:v>
                </c:pt>
                <c:pt idx="478">
                  <c:v>0</c:v>
                </c:pt>
                <c:pt idx="479">
                  <c:v>0</c:v>
                </c:pt>
                <c:pt idx="480">
                  <c:v>7650</c:v>
                </c:pt>
                <c:pt idx="481">
                  <c:v>0</c:v>
                </c:pt>
                <c:pt idx="482">
                  <c:v>0</c:v>
                </c:pt>
                <c:pt idx="483">
                  <c:v>7366.5</c:v>
                </c:pt>
                <c:pt idx="484">
                  <c:v>11489.28</c:v>
                </c:pt>
                <c:pt idx="485">
                  <c:v>34147.600000000006</c:v>
                </c:pt>
                <c:pt idx="486">
                  <c:v>8475</c:v>
                </c:pt>
                <c:pt idx="487">
                  <c:v>0</c:v>
                </c:pt>
                <c:pt idx="488">
                  <c:v>0</c:v>
                </c:pt>
                <c:pt idx="489">
                  <c:v>1530</c:v>
                </c:pt>
                <c:pt idx="490">
                  <c:v>0</c:v>
                </c:pt>
                <c:pt idx="491">
                  <c:v>124474.59999999999</c:v>
                </c:pt>
                <c:pt idx="492">
                  <c:v>150</c:v>
                </c:pt>
                <c:pt idx="493">
                  <c:v>10384</c:v>
                </c:pt>
                <c:pt idx="494">
                  <c:v>2610</c:v>
                </c:pt>
                <c:pt idx="495">
                  <c:v>2908.32</c:v>
                </c:pt>
                <c:pt idx="496">
                  <c:v>719.46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290</c:v>
                </c:pt>
                <c:pt idx="501">
                  <c:v>0</c:v>
                </c:pt>
                <c:pt idx="502">
                  <c:v>215</c:v>
                </c:pt>
                <c:pt idx="503">
                  <c:v>9816.9599999999991</c:v>
                </c:pt>
                <c:pt idx="504">
                  <c:v>11350.859999999999</c:v>
                </c:pt>
                <c:pt idx="505">
                  <c:v>0</c:v>
                </c:pt>
                <c:pt idx="50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D7B-452C-9D32-7583942BB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20320"/>
        <c:axId val="73321856"/>
      </c:barChart>
      <c:catAx>
        <c:axId val="73320320"/>
        <c:scaling>
          <c:orientation val="minMax"/>
        </c:scaling>
        <c:delete val="0"/>
        <c:axPos val="b"/>
        <c:majorTickMark val="out"/>
        <c:minorTickMark val="none"/>
        <c:tickLblPos val="nextTo"/>
        <c:crossAx val="73321856"/>
        <c:crosses val="autoZero"/>
        <c:auto val="1"/>
        <c:lblAlgn val="ctr"/>
        <c:lblOffset val="100"/>
        <c:noMultiLvlLbl val="0"/>
      </c:catAx>
      <c:valAx>
        <c:axId val="73321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3320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18508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798806</xdr:colOff>
      <xdr:row>0</xdr:row>
      <xdr:rowOff>76200</xdr:rowOff>
    </xdr:from>
    <xdr:to>
      <xdr:col>8</xdr:col>
      <xdr:colOff>1522419</xdr:colOff>
      <xdr:row>1</xdr:row>
      <xdr:rowOff>127671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51526" y="76200"/>
          <a:ext cx="723613" cy="539151"/>
        </a:xfrm>
        <a:prstGeom prst="rect">
          <a:avLst/>
        </a:prstGeom>
      </xdr:spPr>
    </xdr:pic>
    <xdr:clientData/>
  </xdr:twoCellAnchor>
  <xdr:twoCellAnchor editAs="oneCell">
    <xdr:from>
      <xdr:col>3</xdr:col>
      <xdr:colOff>1461602</xdr:colOff>
      <xdr:row>0</xdr:row>
      <xdr:rowOff>0</xdr:rowOff>
    </xdr:from>
    <xdr:to>
      <xdr:col>4</xdr:col>
      <xdr:colOff>244702</xdr:colOff>
      <xdr:row>1</xdr:row>
      <xdr:rowOff>143774</xdr:rowOff>
    </xdr:to>
    <xdr:pic>
      <xdr:nvPicPr>
        <xdr:cNvPr id="3" name="5 Imagen" descr="Ministerio de Cultura - Carlos Balcácer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282" y="0"/>
          <a:ext cx="1267220" cy="631454"/>
        </a:xfrm>
        <a:prstGeom prst="rect">
          <a:avLst/>
        </a:prstGeom>
        <a:noFill/>
        <a:extLst/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4:K512" totalsRowCount="1" headerRowDxfId="23" dataDxfId="22" totalsRowDxfId="20" tableBorderDxfId="21">
  <autoFilter ref="B4:K511"/>
  <sortState ref="B5:K554">
    <sortCondition ref="C4:C554"/>
  </sortState>
  <tableColumns count="10">
    <tableColumn id="1" name="CÓDIGO  " dataDxfId="19" totalsRowDxfId="18" dataCellStyle="20% - Énfasis1"/>
    <tableColumn id="2" name="DESCRIPCIÓN ARTICULO" dataDxfId="17" totalsRowDxfId="16" dataCellStyle="20% - Énfasis1"/>
    <tableColumn id="18" name="UNIDAD DE MEDIDA" dataDxfId="15" totalsRowDxfId="14" dataCellStyle="20% - Énfasis1"/>
    <tableColumn id="5" name="Num. proceso/orden de compras" dataDxfId="13" totalsRowDxfId="12" dataCellStyle="20% - Énfasis1"/>
    <tableColumn id="3" name="INICIO" dataDxfId="11" totalsRowDxfId="10" dataCellStyle="20% - Énfasis1"/>
    <tableColumn id="4" name="ENTRADA" dataDxfId="9" totalsRowDxfId="8" dataCellStyle="20% - Énfasis1"/>
    <tableColumn id="12" name="SALIDA" dataDxfId="7" totalsRowDxfId="6" dataCellStyle="20% - Énfasis1"/>
    <tableColumn id="7" name="EXISTENCIA" dataDxfId="5" totalsRowDxfId="4" dataCellStyle="20% - Énfasis1">
      <calculatedColumnFormula>SUM(Tabla1[[#This Row],[INICIO]:[SALIDA]])</calculatedColumnFormula>
    </tableColumn>
    <tableColumn id="20" name="PRECIO UNITARIO " dataDxfId="3" totalsRowDxfId="2" dataCellStyle="20% - Énfasis1"/>
    <tableColumn id="6" name="VALOR" totalsRowFunction="sum" dataDxfId="1" totalsRowDxfId="0" dataCellStyle="20% - Énfasis1">
      <calculatedColumnFormula>+I5*J5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C564"/>
  <sheetViews>
    <sheetView tabSelected="1" view="pageLayout" topLeftCell="C160" zoomScale="50" zoomScaleNormal="11" zoomScaleSheetLayoutView="27" zoomScalePageLayoutView="50" workbookViewId="0">
      <selection activeCell="F511" sqref="F511"/>
    </sheetView>
  </sheetViews>
  <sheetFormatPr baseColWidth="10" defaultColWidth="11.42578125" defaultRowHeight="18" x14ac:dyDescent="0.25"/>
  <cols>
    <col min="1" max="1" width="9.42578125" style="8" customWidth="1"/>
    <col min="2" max="2" width="20.5703125" style="1" customWidth="1"/>
    <col min="3" max="3" width="78.140625" style="1" customWidth="1"/>
    <col min="4" max="4" width="34.7109375" style="1" customWidth="1"/>
    <col min="5" max="5" width="55.7109375" style="1" customWidth="1"/>
    <col min="6" max="6" width="15.42578125" style="1" customWidth="1"/>
    <col min="7" max="7" width="20.28515625" style="1" customWidth="1"/>
    <col min="8" max="8" width="16.85546875" style="1" customWidth="1"/>
    <col min="9" max="9" width="21.5703125" style="1" customWidth="1"/>
    <col min="10" max="10" width="40.42578125" style="1" customWidth="1"/>
    <col min="11" max="11" width="42.7109375" style="1" customWidth="1"/>
    <col min="12" max="12" width="25.28515625" style="1" customWidth="1"/>
    <col min="13" max="13" width="46.7109375" style="1" customWidth="1"/>
    <col min="14" max="14" width="33.85546875" style="1" customWidth="1"/>
    <col min="15" max="15" width="39.28515625" style="1" customWidth="1"/>
    <col min="16" max="16" width="37.7109375" style="1" customWidth="1"/>
    <col min="17" max="17" width="19.42578125" style="1" customWidth="1"/>
    <col min="18" max="18" width="18.85546875" style="1" customWidth="1"/>
    <col min="19" max="19" width="17.140625" style="1" customWidth="1"/>
    <col min="20" max="20" width="21.42578125" style="1" customWidth="1"/>
    <col min="21" max="21" width="64.5703125" style="1" hidden="1" customWidth="1"/>
    <col min="22" max="22" width="20.85546875" style="1" customWidth="1"/>
    <col min="23" max="23" width="0" style="1" hidden="1" customWidth="1"/>
    <col min="24" max="24" width="52.28515625" style="1" hidden="1" customWidth="1"/>
    <col min="25" max="25" width="17.7109375" style="1" customWidth="1"/>
    <col min="26" max="16384" width="11.42578125" style="1"/>
  </cols>
  <sheetData>
    <row r="1" spans="1:29" s="8" customFormat="1" ht="38.450000000000003" customHeight="1" x14ac:dyDescent="0.5">
      <c r="B1" s="35"/>
      <c r="C1" s="36"/>
      <c r="D1" s="37" t="s">
        <v>677</v>
      </c>
      <c r="E1" s="37"/>
      <c r="F1" s="38"/>
      <c r="G1" s="38"/>
      <c r="H1" s="38"/>
      <c r="I1" s="38"/>
      <c r="J1" s="38"/>
      <c r="K1" s="38"/>
      <c r="L1" s="38"/>
      <c r="M1" s="30"/>
      <c r="N1" s="30"/>
      <c r="O1" s="31"/>
      <c r="P1" s="32"/>
    </row>
    <row r="2" spans="1:29" ht="15.6" customHeight="1" x14ac:dyDescent="0.25">
      <c r="B2" s="147" t="s">
        <v>679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9"/>
    </row>
    <row r="3" spans="1:29" ht="22.9" hidden="1" customHeight="1" x14ac:dyDescent="0.25">
      <c r="B3" s="28"/>
      <c r="C3" s="28"/>
      <c r="D3" s="29"/>
      <c r="E3" s="145"/>
      <c r="F3" s="146"/>
      <c r="G3" s="146"/>
      <c r="H3" s="146"/>
      <c r="I3" s="29"/>
      <c r="J3" s="29"/>
      <c r="K3" s="29"/>
      <c r="L3" s="29"/>
      <c r="M3" s="28"/>
      <c r="N3" s="28"/>
      <c r="O3" s="28"/>
      <c r="P3" s="28"/>
    </row>
    <row r="4" spans="1:29" ht="29.45" customHeight="1" x14ac:dyDescent="0.35">
      <c r="B4" s="39" t="s">
        <v>2</v>
      </c>
      <c r="C4" s="40" t="s">
        <v>3</v>
      </c>
      <c r="D4" s="41" t="s">
        <v>0</v>
      </c>
      <c r="E4" s="41" t="s">
        <v>386</v>
      </c>
      <c r="F4" s="42" t="s">
        <v>5</v>
      </c>
      <c r="G4" s="42" t="s">
        <v>4</v>
      </c>
      <c r="H4" s="42" t="s">
        <v>207</v>
      </c>
      <c r="I4" s="42" t="s">
        <v>6</v>
      </c>
      <c r="J4" s="43" t="s">
        <v>8</v>
      </c>
      <c r="K4" s="43" t="s">
        <v>7</v>
      </c>
      <c r="L4" s="10"/>
      <c r="M4" s="33"/>
      <c r="N4" s="33"/>
      <c r="O4" s="33"/>
      <c r="P4" s="34"/>
    </row>
    <row r="5" spans="1:29" s="7" customFormat="1" ht="47.45" customHeight="1" x14ac:dyDescent="0.4">
      <c r="A5" s="8"/>
      <c r="B5" s="93" t="s">
        <v>667</v>
      </c>
      <c r="C5" s="94" t="s">
        <v>666</v>
      </c>
      <c r="D5" s="95" t="s">
        <v>10</v>
      </c>
      <c r="E5" s="94" t="s">
        <v>507</v>
      </c>
      <c r="F5" s="95">
        <v>0</v>
      </c>
      <c r="G5" s="95">
        <v>6</v>
      </c>
      <c r="H5" s="95">
        <v>-6</v>
      </c>
      <c r="I5" s="96">
        <f>SUM(Tabla1[[#This Row],[INICIO]:[SALIDA]])</f>
        <v>0</v>
      </c>
      <c r="J5" s="97">
        <v>1825</v>
      </c>
      <c r="K5" s="98">
        <f t="shared" ref="K5:K33" si="0">+I5*J5</f>
        <v>0</v>
      </c>
      <c r="L5" s="5"/>
      <c r="M5" s="5"/>
      <c r="N5" s="5"/>
      <c r="O5" s="5"/>
      <c r="P5" s="5"/>
    </row>
    <row r="6" spans="1:29" ht="42" customHeight="1" x14ac:dyDescent="0.4">
      <c r="B6" s="44" t="s">
        <v>11</v>
      </c>
      <c r="C6" s="45" t="s">
        <v>50</v>
      </c>
      <c r="D6" s="46" t="s">
        <v>10</v>
      </c>
      <c r="E6" s="45" t="s">
        <v>249</v>
      </c>
      <c r="F6" s="46">
        <v>12</v>
      </c>
      <c r="G6" s="46">
        <v>0</v>
      </c>
      <c r="H6" s="46">
        <v>-4</v>
      </c>
      <c r="I6" s="47">
        <f>SUM(Tabla1[[#This Row],[INICIO]:[SALIDA]])</f>
        <v>8</v>
      </c>
      <c r="J6" s="48">
        <v>35</v>
      </c>
      <c r="K6" s="49">
        <f t="shared" si="0"/>
        <v>280</v>
      </c>
      <c r="O6" s="4"/>
      <c r="R6" s="6"/>
    </row>
    <row r="7" spans="1:29" ht="34.9" customHeight="1" x14ac:dyDescent="0.4">
      <c r="B7" s="99" t="s">
        <v>139</v>
      </c>
      <c r="C7" s="100" t="s">
        <v>374</v>
      </c>
      <c r="D7" s="101" t="s">
        <v>382</v>
      </c>
      <c r="E7" s="102" t="s">
        <v>361</v>
      </c>
      <c r="F7" s="101">
        <v>0</v>
      </c>
      <c r="G7" s="101">
        <v>2</v>
      </c>
      <c r="H7" s="101">
        <v>-2</v>
      </c>
      <c r="I7" s="103">
        <f>SUM(Tabla1[[#This Row],[INICIO]:[SALIDA]])</f>
        <v>0</v>
      </c>
      <c r="J7" s="104">
        <v>554</v>
      </c>
      <c r="K7" s="105">
        <f t="shared" si="0"/>
        <v>0</v>
      </c>
      <c r="O7" s="4"/>
      <c r="R7" s="6"/>
    </row>
    <row r="8" spans="1:29" ht="51.6" customHeight="1" x14ac:dyDescent="0.4">
      <c r="B8" s="50" t="s">
        <v>90</v>
      </c>
      <c r="C8" s="53" t="s">
        <v>299</v>
      </c>
      <c r="D8" s="52" t="s">
        <v>244</v>
      </c>
      <c r="E8" s="57" t="s">
        <v>347</v>
      </c>
      <c r="F8" s="52">
        <v>0</v>
      </c>
      <c r="G8" s="52">
        <v>2</v>
      </c>
      <c r="H8" s="52">
        <v>-2</v>
      </c>
      <c r="I8" s="54">
        <f>SUM(Tabla1[[#This Row],[INICIO]:[SALIDA]])</f>
        <v>0</v>
      </c>
      <c r="J8" s="58">
        <v>168019.07</v>
      </c>
      <c r="K8" s="55">
        <f t="shared" si="0"/>
        <v>0</v>
      </c>
      <c r="O8" s="4"/>
      <c r="R8" s="6"/>
    </row>
    <row r="9" spans="1:29" ht="45" customHeight="1" x14ac:dyDescent="0.4">
      <c r="B9" s="106" t="s">
        <v>29</v>
      </c>
      <c r="C9" s="102" t="s">
        <v>229</v>
      </c>
      <c r="D9" s="101" t="s">
        <v>10</v>
      </c>
      <c r="E9" s="107" t="s">
        <v>250</v>
      </c>
      <c r="F9" s="101">
        <v>38</v>
      </c>
      <c r="G9" s="101">
        <v>0</v>
      </c>
      <c r="H9" s="101">
        <v>-38</v>
      </c>
      <c r="I9" s="103">
        <f>SUM(Tabla1[[#This Row],[INICIO]:[SALIDA]])</f>
        <v>0</v>
      </c>
      <c r="J9" s="108">
        <v>291.25</v>
      </c>
      <c r="K9" s="104">
        <f t="shared" si="0"/>
        <v>0</v>
      </c>
      <c r="O9" s="4"/>
      <c r="R9" s="6"/>
    </row>
    <row r="10" spans="1:29" ht="34.9" customHeight="1" x14ac:dyDescent="0.4">
      <c r="B10" s="59" t="s">
        <v>9</v>
      </c>
      <c r="C10" s="60" t="s">
        <v>501</v>
      </c>
      <c r="D10" s="61" t="s">
        <v>10</v>
      </c>
      <c r="E10" s="62" t="s">
        <v>496</v>
      </c>
      <c r="F10" s="63">
        <v>0</v>
      </c>
      <c r="G10" s="63">
        <v>150</v>
      </c>
      <c r="H10" s="63">
        <v>-35</v>
      </c>
      <c r="I10" s="64">
        <f>SUM(Tabla1[[#This Row],[INICIO]:[SALIDA]])</f>
        <v>115</v>
      </c>
      <c r="J10" s="58">
        <v>35</v>
      </c>
      <c r="K10" s="55">
        <f t="shared" si="0"/>
        <v>4025</v>
      </c>
      <c r="O10" s="4"/>
      <c r="R10" s="6"/>
    </row>
    <row r="11" spans="1:29" ht="45" customHeight="1" x14ac:dyDescent="0.4">
      <c r="B11" s="99" t="s">
        <v>139</v>
      </c>
      <c r="C11" s="109" t="s">
        <v>143</v>
      </c>
      <c r="D11" s="101" t="s">
        <v>219</v>
      </c>
      <c r="E11" s="110">
        <v>41030</v>
      </c>
      <c r="F11" s="101">
        <v>2</v>
      </c>
      <c r="G11" s="101">
        <v>0</v>
      </c>
      <c r="H11" s="101">
        <v>0</v>
      </c>
      <c r="I11" s="103">
        <f>SUM(Tabla1[[#This Row],[INICIO]:[SALIDA]])</f>
        <v>2</v>
      </c>
      <c r="J11" s="111">
        <v>1554</v>
      </c>
      <c r="K11" s="104">
        <f t="shared" si="0"/>
        <v>3108</v>
      </c>
      <c r="O11" s="4"/>
      <c r="R11" s="6"/>
    </row>
    <row r="12" spans="1:29" ht="42.6" customHeight="1" x14ac:dyDescent="0.4">
      <c r="B12" s="50" t="s">
        <v>65</v>
      </c>
      <c r="C12" s="68" t="s">
        <v>551</v>
      </c>
      <c r="D12" s="69" t="s">
        <v>10</v>
      </c>
      <c r="E12" s="60" t="s">
        <v>546</v>
      </c>
      <c r="F12" s="69">
        <v>0</v>
      </c>
      <c r="G12" s="69">
        <v>4</v>
      </c>
      <c r="H12" s="69">
        <v>-4</v>
      </c>
      <c r="I12" s="70">
        <f>SUM(Tabla1[[#This Row],[INICIO]:[SALIDA]])</f>
        <v>0</v>
      </c>
      <c r="J12" s="71">
        <v>14000</v>
      </c>
      <c r="K12" s="72">
        <f t="shared" si="0"/>
        <v>0</v>
      </c>
      <c r="O12" s="4"/>
      <c r="R12" s="6"/>
    </row>
    <row r="13" spans="1:29" s="20" customFormat="1" ht="52.5" x14ac:dyDescent="0.4">
      <c r="B13" s="99" t="s">
        <v>65</v>
      </c>
      <c r="C13" s="112" t="s">
        <v>550</v>
      </c>
      <c r="D13" s="113" t="s">
        <v>10</v>
      </c>
      <c r="E13" s="114" t="s">
        <v>546</v>
      </c>
      <c r="F13" s="113">
        <v>0</v>
      </c>
      <c r="G13" s="113">
        <v>14</v>
      </c>
      <c r="H13" s="113">
        <v>-14</v>
      </c>
      <c r="I13" s="115">
        <f>SUM(Tabla1[[#This Row],[INICIO]:[SALIDA]])</f>
        <v>0</v>
      </c>
      <c r="J13" s="116">
        <v>6980</v>
      </c>
      <c r="K13" s="117">
        <f t="shared" si="0"/>
        <v>0</v>
      </c>
      <c r="O13" s="21"/>
      <c r="AC13" s="19"/>
    </row>
    <row r="14" spans="1:29" s="20" customFormat="1" ht="37.9" customHeight="1" x14ac:dyDescent="0.4">
      <c r="B14" s="59" t="s">
        <v>346</v>
      </c>
      <c r="C14" s="53" t="s">
        <v>342</v>
      </c>
      <c r="D14" s="52" t="s">
        <v>341</v>
      </c>
      <c r="E14" s="57" t="s">
        <v>343</v>
      </c>
      <c r="F14" s="52">
        <v>0</v>
      </c>
      <c r="G14" s="52">
        <v>15500</v>
      </c>
      <c r="H14" s="52">
        <v>-1000</v>
      </c>
      <c r="I14" s="54">
        <f>SUM(Tabla1[[#This Row],[INICIO]:[SALIDA]])</f>
        <v>14500</v>
      </c>
      <c r="J14" s="58">
        <v>0.81</v>
      </c>
      <c r="K14" s="56">
        <f t="shared" si="0"/>
        <v>11745</v>
      </c>
      <c r="O14" s="21"/>
    </row>
    <row r="15" spans="1:29" s="20" customFormat="1" ht="39" customHeight="1" x14ac:dyDescent="0.4">
      <c r="B15" s="106" t="s">
        <v>346</v>
      </c>
      <c r="C15" s="102" t="s">
        <v>485</v>
      </c>
      <c r="D15" s="101" t="s">
        <v>339</v>
      </c>
      <c r="E15" s="107" t="s">
        <v>344</v>
      </c>
      <c r="F15" s="101">
        <v>0</v>
      </c>
      <c r="G15" s="101">
        <v>30</v>
      </c>
      <c r="H15" s="101">
        <v>-30</v>
      </c>
      <c r="I15" s="103">
        <f>SUM(Tabla1[[#This Row],[INICIO]:[SALIDA]])</f>
        <v>0</v>
      </c>
      <c r="J15" s="108">
        <v>144</v>
      </c>
      <c r="K15" s="105">
        <f t="shared" si="0"/>
        <v>0</v>
      </c>
      <c r="O15" s="21"/>
    </row>
    <row r="16" spans="1:29" s="20" customFormat="1" ht="48.6" customHeight="1" x14ac:dyDescent="0.4">
      <c r="B16" s="59" t="s">
        <v>346</v>
      </c>
      <c r="C16" s="53" t="s">
        <v>340</v>
      </c>
      <c r="D16" s="52" t="s">
        <v>341</v>
      </c>
      <c r="E16" s="57" t="s">
        <v>343</v>
      </c>
      <c r="F16" s="52">
        <v>0</v>
      </c>
      <c r="G16" s="52">
        <v>15500</v>
      </c>
      <c r="H16" s="52">
        <v>-1000</v>
      </c>
      <c r="I16" s="54">
        <f>SUM(Tabla1[[#This Row],[INICIO]:[SALIDA]])</f>
        <v>14500</v>
      </c>
      <c r="J16" s="58">
        <v>0.79</v>
      </c>
      <c r="K16" s="56">
        <f t="shared" si="0"/>
        <v>11455</v>
      </c>
      <c r="O16" s="21"/>
    </row>
    <row r="17" spans="1:28" s="20" customFormat="1" ht="49.9" customHeight="1" x14ac:dyDescent="0.4">
      <c r="B17" s="106" t="s">
        <v>346</v>
      </c>
      <c r="C17" s="102" t="s">
        <v>486</v>
      </c>
      <c r="D17" s="101" t="s">
        <v>339</v>
      </c>
      <c r="E17" s="107" t="s">
        <v>345</v>
      </c>
      <c r="F17" s="101">
        <v>0</v>
      </c>
      <c r="G17" s="101">
        <v>30</v>
      </c>
      <c r="H17" s="101">
        <v>-30</v>
      </c>
      <c r="I17" s="103">
        <f>SUM(Tabla1[[#This Row],[INICIO]:[SALIDA]])</f>
        <v>0</v>
      </c>
      <c r="J17" s="108">
        <v>123.6</v>
      </c>
      <c r="K17" s="105">
        <f t="shared" si="0"/>
        <v>0</v>
      </c>
      <c r="L17" s="1"/>
      <c r="M17" s="1"/>
      <c r="N17" s="1"/>
      <c r="O17" s="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s="20" customFormat="1" ht="37.15" customHeight="1" x14ac:dyDescent="0.4">
      <c r="B18" s="59" t="s">
        <v>504</v>
      </c>
      <c r="C18" s="53" t="s">
        <v>436</v>
      </c>
      <c r="D18" s="52" t="s">
        <v>10</v>
      </c>
      <c r="E18" s="53" t="s">
        <v>439</v>
      </c>
      <c r="F18" s="52">
        <v>0</v>
      </c>
      <c r="G18" s="52">
        <v>2</v>
      </c>
      <c r="H18" s="52">
        <v>-2</v>
      </c>
      <c r="I18" s="54">
        <f>SUM(Tabla1[[#This Row],[INICIO]:[SALIDA]])</f>
        <v>0</v>
      </c>
      <c r="J18" s="58">
        <v>1783.05</v>
      </c>
      <c r="K18" s="55">
        <f t="shared" si="0"/>
        <v>0</v>
      </c>
      <c r="L18" s="1"/>
      <c r="M18" s="1"/>
      <c r="N18" s="1"/>
      <c r="O18" s="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s="20" customFormat="1" ht="46.15" customHeight="1" x14ac:dyDescent="0.4">
      <c r="B19" s="99" t="s">
        <v>65</v>
      </c>
      <c r="C19" s="102" t="s">
        <v>434</v>
      </c>
      <c r="D19" s="101" t="s">
        <v>10</v>
      </c>
      <c r="E19" s="102" t="s">
        <v>439</v>
      </c>
      <c r="F19" s="101">
        <v>0</v>
      </c>
      <c r="G19" s="101">
        <v>1</v>
      </c>
      <c r="H19" s="101">
        <v>-1</v>
      </c>
      <c r="I19" s="103">
        <f>SUM(Tabla1[[#This Row],[INICIO]:[SALIDA]])</f>
        <v>0</v>
      </c>
      <c r="J19" s="108">
        <v>2983</v>
      </c>
      <c r="K19" s="104">
        <f t="shared" si="0"/>
        <v>0</v>
      </c>
      <c r="L19" s="1"/>
      <c r="M19" s="1"/>
      <c r="N19" s="1"/>
      <c r="O19" s="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s="20" customFormat="1" ht="41.45" customHeight="1" x14ac:dyDescent="0.4">
      <c r="B20" s="50" t="s">
        <v>65</v>
      </c>
      <c r="C20" s="53" t="s">
        <v>435</v>
      </c>
      <c r="D20" s="52" t="s">
        <v>10</v>
      </c>
      <c r="E20" s="53" t="s">
        <v>439</v>
      </c>
      <c r="F20" s="52">
        <v>0</v>
      </c>
      <c r="G20" s="52">
        <v>1</v>
      </c>
      <c r="H20" s="52">
        <v>-1</v>
      </c>
      <c r="I20" s="54">
        <f>SUM(Tabla1[[#This Row],[INICIO]:[SALIDA]])</f>
        <v>0</v>
      </c>
      <c r="J20" s="58">
        <v>1491.53</v>
      </c>
      <c r="K20" s="55">
        <f t="shared" si="0"/>
        <v>0</v>
      </c>
      <c r="L20" s="1"/>
      <c r="M20" s="1"/>
      <c r="N20" s="1"/>
      <c r="O20" s="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s="20" customFormat="1" ht="40.9" customHeight="1" x14ac:dyDescent="0.4">
      <c r="B21" s="99" t="s">
        <v>65</v>
      </c>
      <c r="C21" s="112" t="s">
        <v>585</v>
      </c>
      <c r="D21" s="113" t="s">
        <v>10</v>
      </c>
      <c r="E21" s="114" t="s">
        <v>529</v>
      </c>
      <c r="F21" s="113">
        <v>0</v>
      </c>
      <c r="G21" s="113">
        <v>60</v>
      </c>
      <c r="H21" s="113"/>
      <c r="I21" s="115">
        <f>SUM(Tabla1[[#This Row],[INICIO]:[SALIDA]])</f>
        <v>60</v>
      </c>
      <c r="J21" s="116">
        <v>497.56</v>
      </c>
      <c r="K21" s="117">
        <f t="shared" si="0"/>
        <v>29853.599999999999</v>
      </c>
      <c r="L21" s="1"/>
      <c r="M21" s="1"/>
      <c r="N21" s="1"/>
      <c r="O21" s="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s="20" customFormat="1" ht="41.45" customHeight="1" x14ac:dyDescent="0.4">
      <c r="B22" s="50" t="s">
        <v>65</v>
      </c>
      <c r="C22" s="65" t="s">
        <v>94</v>
      </c>
      <c r="D22" s="52" t="s">
        <v>10</v>
      </c>
      <c r="E22" s="53" t="s">
        <v>253</v>
      </c>
      <c r="F22" s="52">
        <v>7</v>
      </c>
      <c r="G22" s="52">
        <v>12</v>
      </c>
      <c r="H22" s="52">
        <v>-15</v>
      </c>
      <c r="I22" s="54">
        <f>SUM(Tabla1[[#This Row],[INICIO]:[SALIDA]])</f>
        <v>4</v>
      </c>
      <c r="J22" s="67">
        <v>431.36</v>
      </c>
      <c r="K22" s="55">
        <f t="shared" si="0"/>
        <v>1725.44</v>
      </c>
      <c r="O22" s="21"/>
    </row>
    <row r="23" spans="1:28" s="20" customFormat="1" ht="46.15" customHeight="1" x14ac:dyDescent="0.4">
      <c r="B23" s="99" t="s">
        <v>16</v>
      </c>
      <c r="C23" s="109" t="s">
        <v>96</v>
      </c>
      <c r="D23" s="101" t="s">
        <v>10</v>
      </c>
      <c r="E23" s="102" t="s">
        <v>254</v>
      </c>
      <c r="F23" s="101">
        <v>1</v>
      </c>
      <c r="G23" s="101">
        <v>0</v>
      </c>
      <c r="H23" s="101">
        <v>0</v>
      </c>
      <c r="I23" s="103">
        <f>SUM(Tabla1[[#This Row],[INICIO]:[SALIDA]])</f>
        <v>1</v>
      </c>
      <c r="J23" s="111">
        <v>599</v>
      </c>
      <c r="K23" s="104">
        <f t="shared" si="0"/>
        <v>599</v>
      </c>
      <c r="O23" s="21"/>
    </row>
    <row r="24" spans="1:28" s="20" customFormat="1" ht="41.45" customHeight="1" x14ac:dyDescent="0.4">
      <c r="A24" s="8"/>
      <c r="B24" s="50" t="s">
        <v>16</v>
      </c>
      <c r="C24" s="65" t="s">
        <v>95</v>
      </c>
      <c r="D24" s="52" t="s">
        <v>10</v>
      </c>
      <c r="E24" s="53" t="s">
        <v>254</v>
      </c>
      <c r="F24" s="52">
        <v>8</v>
      </c>
      <c r="G24" s="52">
        <v>5</v>
      </c>
      <c r="H24" s="52">
        <v>-12</v>
      </c>
      <c r="I24" s="54">
        <f>SUM(Tabla1[[#This Row],[INICIO]:[SALIDA]])</f>
        <v>1</v>
      </c>
      <c r="J24" s="67">
        <v>425</v>
      </c>
      <c r="K24" s="55">
        <f t="shared" si="0"/>
        <v>425</v>
      </c>
      <c r="L24" s="1"/>
      <c r="M24" s="1"/>
      <c r="N24" s="1"/>
      <c r="O24" s="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s="20" customFormat="1" ht="46.15" customHeight="1" x14ac:dyDescent="0.4">
      <c r="A25" s="8"/>
      <c r="B25" s="99" t="s">
        <v>75</v>
      </c>
      <c r="C25" s="102" t="s">
        <v>77</v>
      </c>
      <c r="D25" s="101" t="s">
        <v>224</v>
      </c>
      <c r="E25" s="102" t="s">
        <v>253</v>
      </c>
      <c r="F25" s="101">
        <v>20</v>
      </c>
      <c r="G25" s="101">
        <v>50</v>
      </c>
      <c r="H25" s="101">
        <v>-32</v>
      </c>
      <c r="I25" s="103">
        <f>SUM(Tabla1[[#This Row],[INICIO]:[SALIDA]])</f>
        <v>38</v>
      </c>
      <c r="J25" s="108">
        <v>50</v>
      </c>
      <c r="K25" s="104">
        <f t="shared" si="0"/>
        <v>1900</v>
      </c>
      <c r="L25" s="1"/>
      <c r="M25" s="1"/>
      <c r="N25" s="1"/>
      <c r="O25" s="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s="20" customFormat="1" ht="46.15" customHeight="1" x14ac:dyDescent="0.4">
      <c r="A26" s="8"/>
      <c r="B26" s="50" t="s">
        <v>75</v>
      </c>
      <c r="C26" s="68" t="s">
        <v>77</v>
      </c>
      <c r="D26" s="69" t="s">
        <v>560</v>
      </c>
      <c r="E26" s="60" t="s">
        <v>529</v>
      </c>
      <c r="F26" s="69">
        <v>0</v>
      </c>
      <c r="G26" s="69">
        <v>60</v>
      </c>
      <c r="H26" s="69"/>
      <c r="I26" s="70">
        <f>SUM(Tabla1[[#This Row],[INICIO]:[SALIDA]])</f>
        <v>60</v>
      </c>
      <c r="J26" s="71">
        <v>22.03</v>
      </c>
      <c r="K26" s="72">
        <f t="shared" si="0"/>
        <v>1321.8000000000002</v>
      </c>
      <c r="L26" s="1"/>
      <c r="M26" s="1"/>
      <c r="N26" s="1"/>
      <c r="O26" s="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s="20" customFormat="1" ht="51" customHeight="1" x14ac:dyDescent="0.4">
      <c r="A27" s="8"/>
      <c r="B27" s="99" t="s">
        <v>148</v>
      </c>
      <c r="C27" s="102" t="s">
        <v>149</v>
      </c>
      <c r="D27" s="101" t="s">
        <v>10</v>
      </c>
      <c r="E27" s="102" t="s">
        <v>255</v>
      </c>
      <c r="F27" s="101">
        <v>2</v>
      </c>
      <c r="G27" s="101">
        <v>0</v>
      </c>
      <c r="H27" s="101">
        <v>0</v>
      </c>
      <c r="I27" s="103">
        <f>SUM(Tabla1[[#This Row],[INICIO]:[SALIDA]])</f>
        <v>2</v>
      </c>
      <c r="J27" s="111">
        <v>165.26</v>
      </c>
      <c r="K27" s="104">
        <f t="shared" si="0"/>
        <v>330.52</v>
      </c>
      <c r="L27" s="1"/>
      <c r="M27" s="1"/>
      <c r="N27" s="1"/>
      <c r="O27" s="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s="20" customFormat="1" ht="46.15" customHeight="1" x14ac:dyDescent="0.4">
      <c r="A28" s="8"/>
      <c r="B28" s="50" t="s">
        <v>182</v>
      </c>
      <c r="C28" s="53" t="s">
        <v>183</v>
      </c>
      <c r="D28" s="52" t="s">
        <v>10</v>
      </c>
      <c r="E28" s="53" t="s">
        <v>256</v>
      </c>
      <c r="F28" s="52">
        <v>40</v>
      </c>
      <c r="G28" s="52">
        <v>0</v>
      </c>
      <c r="H28" s="52">
        <v>-23</v>
      </c>
      <c r="I28" s="54">
        <f>SUM(Tabla1[[#This Row],[INICIO]:[SALIDA]])</f>
        <v>17</v>
      </c>
      <c r="J28" s="67">
        <v>533</v>
      </c>
      <c r="K28" s="55">
        <f t="shared" si="0"/>
        <v>9061</v>
      </c>
      <c r="L28" s="1"/>
      <c r="M28" s="1"/>
      <c r="N28" s="1"/>
      <c r="O28" s="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s="20" customFormat="1" ht="45" customHeight="1" x14ac:dyDescent="0.4">
      <c r="A29" s="8"/>
      <c r="B29" s="99" t="s">
        <v>65</v>
      </c>
      <c r="C29" s="102" t="s">
        <v>397</v>
      </c>
      <c r="D29" s="101" t="s">
        <v>353</v>
      </c>
      <c r="E29" s="110" t="s">
        <v>396</v>
      </c>
      <c r="F29" s="101">
        <v>0</v>
      </c>
      <c r="G29" s="101">
        <v>36</v>
      </c>
      <c r="H29" s="101">
        <v>-36</v>
      </c>
      <c r="I29" s="103">
        <f>SUM(Tabla1[[#This Row],[INICIO]:[SALIDA]])</f>
        <v>0</v>
      </c>
      <c r="J29" s="108">
        <v>41760</v>
      </c>
      <c r="K29" s="105">
        <f t="shared" si="0"/>
        <v>0</v>
      </c>
      <c r="L29" s="1"/>
      <c r="M29" s="1"/>
      <c r="N29" s="1"/>
      <c r="O29" s="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s="20" customFormat="1" ht="46.15" customHeight="1" x14ac:dyDescent="0.4">
      <c r="A30" s="8"/>
      <c r="B30" s="50" t="s">
        <v>65</v>
      </c>
      <c r="C30" s="53" t="s">
        <v>66</v>
      </c>
      <c r="D30" s="52" t="s">
        <v>224</v>
      </c>
      <c r="E30" s="53" t="s">
        <v>253</v>
      </c>
      <c r="F30" s="52">
        <v>160</v>
      </c>
      <c r="G30" s="52">
        <v>150</v>
      </c>
      <c r="H30" s="52">
        <v>-251</v>
      </c>
      <c r="I30" s="54">
        <f>SUM(Tabla1[[#This Row],[INICIO]:[SALIDA]])</f>
        <v>59</v>
      </c>
      <c r="J30" s="58">
        <v>85</v>
      </c>
      <c r="K30" s="55">
        <f t="shared" si="0"/>
        <v>5015</v>
      </c>
      <c r="L30" s="1"/>
      <c r="M30" s="1"/>
      <c r="N30" s="1"/>
      <c r="O30" s="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s="20" customFormat="1" ht="38.450000000000003" customHeight="1" x14ac:dyDescent="0.4">
      <c r="A31" s="8"/>
      <c r="B31" s="99" t="s">
        <v>65</v>
      </c>
      <c r="C31" s="102" t="s">
        <v>67</v>
      </c>
      <c r="D31" s="101" t="s">
        <v>224</v>
      </c>
      <c r="E31" s="102" t="s">
        <v>253</v>
      </c>
      <c r="F31" s="101">
        <v>39</v>
      </c>
      <c r="G31" s="101">
        <v>0</v>
      </c>
      <c r="H31" s="101">
        <v>-12</v>
      </c>
      <c r="I31" s="103">
        <f>SUM(Tabla1[[#This Row],[INICIO]:[SALIDA]])</f>
        <v>27</v>
      </c>
      <c r="J31" s="108">
        <v>85</v>
      </c>
      <c r="K31" s="104">
        <f t="shared" si="0"/>
        <v>2295</v>
      </c>
      <c r="L31" s="1"/>
      <c r="M31" s="1"/>
      <c r="N31" s="1"/>
      <c r="O31" s="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s="20" customFormat="1" ht="39.6" customHeight="1" x14ac:dyDescent="0.4">
      <c r="A32" s="8"/>
      <c r="B32" s="50" t="s">
        <v>65</v>
      </c>
      <c r="C32" s="53" t="s">
        <v>68</v>
      </c>
      <c r="D32" s="52" t="s">
        <v>10</v>
      </c>
      <c r="E32" s="53" t="s">
        <v>253</v>
      </c>
      <c r="F32" s="52">
        <v>403</v>
      </c>
      <c r="G32" s="52">
        <v>0</v>
      </c>
      <c r="H32" s="52">
        <v>-19</v>
      </c>
      <c r="I32" s="54">
        <f>SUM(Tabla1[[#This Row],[INICIO]:[SALIDA]])</f>
        <v>384</v>
      </c>
      <c r="J32" s="58">
        <v>6</v>
      </c>
      <c r="K32" s="55">
        <f t="shared" si="0"/>
        <v>2304</v>
      </c>
      <c r="L32" s="1"/>
      <c r="M32" s="1"/>
      <c r="N32" s="1"/>
      <c r="O32" s="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s="20" customFormat="1" ht="39.6" customHeight="1" x14ac:dyDescent="0.4">
      <c r="A33" s="8"/>
      <c r="B33" s="99" t="s">
        <v>65</v>
      </c>
      <c r="C33" s="112" t="s">
        <v>590</v>
      </c>
      <c r="D33" s="113" t="s">
        <v>571</v>
      </c>
      <c r="E33" s="114" t="s">
        <v>529</v>
      </c>
      <c r="F33" s="113">
        <v>0</v>
      </c>
      <c r="G33" s="113">
        <v>150</v>
      </c>
      <c r="H33" s="113"/>
      <c r="I33" s="115">
        <f>SUM(Tabla1[[#This Row],[INICIO]:[SALIDA]])</f>
        <v>150</v>
      </c>
      <c r="J33" s="116">
        <v>89.7</v>
      </c>
      <c r="K33" s="117">
        <f t="shared" si="0"/>
        <v>13455</v>
      </c>
      <c r="L33" s="1"/>
      <c r="M33" s="1"/>
      <c r="N33" s="1"/>
      <c r="O33" s="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s="20" customFormat="1" ht="38.450000000000003" customHeight="1" x14ac:dyDescent="0.4">
      <c r="A34" s="8"/>
      <c r="B34" s="50" t="s">
        <v>65</v>
      </c>
      <c r="C34" s="68" t="s">
        <v>591</v>
      </c>
      <c r="D34" s="69" t="s">
        <v>571</v>
      </c>
      <c r="E34" s="60" t="s">
        <v>529</v>
      </c>
      <c r="F34" s="69">
        <v>0</v>
      </c>
      <c r="G34" s="69">
        <v>30</v>
      </c>
      <c r="H34" s="69"/>
      <c r="I34" s="70">
        <f>SUM(Tabla1[[#This Row],[INICIO]:[SALIDA]])</f>
        <v>30</v>
      </c>
      <c r="J34" s="71">
        <v>89.7</v>
      </c>
      <c r="K34" s="72">
        <f t="shared" ref="K34:K65" si="1">+I34*J34</f>
        <v>2691</v>
      </c>
      <c r="L34" s="1"/>
      <c r="M34" s="1"/>
      <c r="N34" s="1"/>
      <c r="O34" s="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s="20" customFormat="1" ht="33.6" customHeight="1" x14ac:dyDescent="0.4">
      <c r="A35" s="8"/>
      <c r="B35" s="99" t="s">
        <v>90</v>
      </c>
      <c r="C35" s="102" t="s">
        <v>288</v>
      </c>
      <c r="D35" s="101" t="s">
        <v>10</v>
      </c>
      <c r="E35" s="107" t="s">
        <v>348</v>
      </c>
      <c r="F35" s="101">
        <v>0</v>
      </c>
      <c r="G35" s="101">
        <v>3</v>
      </c>
      <c r="H35" s="101">
        <v>-3</v>
      </c>
      <c r="I35" s="103">
        <f>SUM(Tabla1[[#This Row],[INICIO]:[SALIDA]])</f>
        <v>0</v>
      </c>
      <c r="J35" s="108">
        <v>4300.8500000000004</v>
      </c>
      <c r="K35" s="104">
        <f t="shared" si="1"/>
        <v>0</v>
      </c>
      <c r="L35" s="1"/>
      <c r="M35" s="1"/>
      <c r="N35" s="1"/>
      <c r="O35" s="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s="20" customFormat="1" ht="36" customHeight="1" x14ac:dyDescent="0.4">
      <c r="A36" s="8"/>
      <c r="B36" s="50" t="s">
        <v>90</v>
      </c>
      <c r="C36" s="53" t="s">
        <v>289</v>
      </c>
      <c r="D36" s="52" t="s">
        <v>10</v>
      </c>
      <c r="E36" s="57" t="s">
        <v>348</v>
      </c>
      <c r="F36" s="52">
        <v>0</v>
      </c>
      <c r="G36" s="52">
        <v>3</v>
      </c>
      <c r="H36" s="52">
        <v>-3</v>
      </c>
      <c r="I36" s="54">
        <f>SUM(Tabla1[[#This Row],[INICIO]:[SALIDA]])</f>
        <v>0</v>
      </c>
      <c r="J36" s="58">
        <v>2457.63</v>
      </c>
      <c r="K36" s="55">
        <f t="shared" si="1"/>
        <v>0</v>
      </c>
      <c r="L36" s="1"/>
      <c r="M36" s="1"/>
      <c r="N36" s="1"/>
      <c r="O36" s="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s="20" customFormat="1" ht="39.6" customHeight="1" x14ac:dyDescent="0.4">
      <c r="A37" s="8"/>
      <c r="B37" s="99" t="s">
        <v>90</v>
      </c>
      <c r="C37" s="102" t="s">
        <v>292</v>
      </c>
      <c r="D37" s="101" t="s">
        <v>10</v>
      </c>
      <c r="E37" s="107" t="s">
        <v>348</v>
      </c>
      <c r="F37" s="101">
        <v>0</v>
      </c>
      <c r="G37" s="101">
        <v>3</v>
      </c>
      <c r="H37" s="101">
        <v>-3</v>
      </c>
      <c r="I37" s="103">
        <f>SUM(Tabla1[[#This Row],[INICIO]:[SALIDA]])</f>
        <v>0</v>
      </c>
      <c r="J37" s="108">
        <v>5898.31</v>
      </c>
      <c r="K37" s="104">
        <f t="shared" si="1"/>
        <v>0</v>
      </c>
      <c r="L37" s="1"/>
      <c r="M37" s="1"/>
      <c r="N37" s="1"/>
      <c r="O37" s="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s="20" customFormat="1" ht="41.45" customHeight="1" x14ac:dyDescent="0.4">
      <c r="A38" s="8"/>
      <c r="B38" s="50" t="s">
        <v>90</v>
      </c>
      <c r="C38" s="53" t="s">
        <v>295</v>
      </c>
      <c r="D38" s="52" t="s">
        <v>10</v>
      </c>
      <c r="E38" s="57" t="s">
        <v>348</v>
      </c>
      <c r="F38" s="52">
        <v>0</v>
      </c>
      <c r="G38" s="52">
        <v>3</v>
      </c>
      <c r="H38" s="52">
        <v>-3</v>
      </c>
      <c r="I38" s="54">
        <f>SUM(Tabla1[[#This Row],[INICIO]:[SALIDA]])</f>
        <v>0</v>
      </c>
      <c r="J38" s="58">
        <v>2457.63</v>
      </c>
      <c r="K38" s="55">
        <f t="shared" si="1"/>
        <v>0</v>
      </c>
      <c r="L38" s="1"/>
      <c r="M38" s="1"/>
      <c r="N38" s="1"/>
      <c r="O38" s="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s="20" customFormat="1" ht="40.9" customHeight="1" x14ac:dyDescent="0.4">
      <c r="A39" s="8"/>
      <c r="B39" s="99" t="s">
        <v>90</v>
      </c>
      <c r="C39" s="102" t="s">
        <v>290</v>
      </c>
      <c r="D39" s="101" t="s">
        <v>10</v>
      </c>
      <c r="E39" s="107" t="s">
        <v>348</v>
      </c>
      <c r="F39" s="101">
        <v>0</v>
      </c>
      <c r="G39" s="101">
        <v>3</v>
      </c>
      <c r="H39" s="101">
        <v>-3</v>
      </c>
      <c r="I39" s="103">
        <f>SUM(Tabla1[[#This Row],[INICIO]:[SALIDA]])</f>
        <v>0</v>
      </c>
      <c r="J39" s="108">
        <v>2558.63</v>
      </c>
      <c r="K39" s="104">
        <f t="shared" si="1"/>
        <v>0</v>
      </c>
      <c r="L39" s="1"/>
      <c r="M39" s="1"/>
      <c r="N39" s="1"/>
      <c r="O39" s="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s="20" customFormat="1" ht="46.15" customHeight="1" x14ac:dyDescent="0.4">
      <c r="A40" s="8"/>
      <c r="B40" s="50" t="s">
        <v>90</v>
      </c>
      <c r="C40" s="53" t="s">
        <v>293</v>
      </c>
      <c r="D40" s="52" t="s">
        <v>294</v>
      </c>
      <c r="E40" s="57" t="s">
        <v>348</v>
      </c>
      <c r="F40" s="52">
        <v>0</v>
      </c>
      <c r="G40" s="52">
        <v>3</v>
      </c>
      <c r="H40" s="52">
        <v>-3</v>
      </c>
      <c r="I40" s="54">
        <f>SUM(Tabla1[[#This Row],[INICIO]:[SALIDA]])</f>
        <v>0</v>
      </c>
      <c r="J40" s="58">
        <v>3686.44</v>
      </c>
      <c r="K40" s="55">
        <f t="shared" si="1"/>
        <v>0</v>
      </c>
      <c r="L40" s="1"/>
      <c r="M40" s="1"/>
      <c r="N40" s="1"/>
      <c r="O40" s="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s="20" customFormat="1" ht="46.9" customHeight="1" x14ac:dyDescent="0.4">
      <c r="A41" s="8"/>
      <c r="B41" s="99" t="s">
        <v>90</v>
      </c>
      <c r="C41" s="102" t="s">
        <v>296</v>
      </c>
      <c r="D41" s="101" t="s">
        <v>10</v>
      </c>
      <c r="E41" s="107" t="s">
        <v>348</v>
      </c>
      <c r="F41" s="101">
        <v>0</v>
      </c>
      <c r="G41" s="101">
        <v>3</v>
      </c>
      <c r="H41" s="101">
        <v>-3</v>
      </c>
      <c r="I41" s="103">
        <f>SUM(Tabla1[[#This Row],[INICIO]:[SALIDA]])</f>
        <v>0</v>
      </c>
      <c r="J41" s="108">
        <v>1843.22</v>
      </c>
      <c r="K41" s="104">
        <f t="shared" si="1"/>
        <v>0</v>
      </c>
      <c r="L41" s="1"/>
      <c r="M41" s="1"/>
      <c r="N41" s="1"/>
      <c r="O41" s="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s="20" customFormat="1" ht="42.6" customHeight="1" x14ac:dyDescent="0.4">
      <c r="A42" s="8"/>
      <c r="B42" s="50" t="s">
        <v>90</v>
      </c>
      <c r="C42" s="53" t="s">
        <v>291</v>
      </c>
      <c r="D42" s="52" t="s">
        <v>10</v>
      </c>
      <c r="E42" s="57" t="s">
        <v>348</v>
      </c>
      <c r="F42" s="52">
        <v>0</v>
      </c>
      <c r="G42" s="52">
        <v>3</v>
      </c>
      <c r="H42" s="52">
        <v>-3</v>
      </c>
      <c r="I42" s="54">
        <f>SUM(Tabla1[[#This Row],[INICIO]:[SALIDA]])</f>
        <v>0</v>
      </c>
      <c r="J42" s="58">
        <v>3072.03</v>
      </c>
      <c r="K42" s="55">
        <f t="shared" si="1"/>
        <v>0</v>
      </c>
      <c r="L42" s="1"/>
      <c r="M42" s="1"/>
      <c r="N42" s="1"/>
      <c r="O42" s="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s="20" customFormat="1" ht="46.9" customHeight="1" x14ac:dyDescent="0.4">
      <c r="A43" s="8"/>
      <c r="B43" s="99" t="s">
        <v>90</v>
      </c>
      <c r="C43" s="102" t="s">
        <v>247</v>
      </c>
      <c r="D43" s="101" t="s">
        <v>244</v>
      </c>
      <c r="E43" s="110" t="s">
        <v>401</v>
      </c>
      <c r="F43" s="101">
        <v>0</v>
      </c>
      <c r="G43" s="101">
        <v>25</v>
      </c>
      <c r="H43" s="101">
        <v>-25</v>
      </c>
      <c r="I43" s="103">
        <f>SUM(Tabla1[[#This Row],[INICIO]:[SALIDA]])</f>
        <v>0</v>
      </c>
      <c r="J43" s="108">
        <v>14.93</v>
      </c>
      <c r="K43" s="104">
        <f t="shared" si="1"/>
        <v>0</v>
      </c>
      <c r="L43" s="1"/>
      <c r="M43" s="1"/>
      <c r="N43" s="1"/>
      <c r="O43" s="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s="20" customFormat="1" ht="37.9" customHeight="1" x14ac:dyDescent="0.4">
      <c r="A44" s="8"/>
      <c r="B44" s="50" t="s">
        <v>90</v>
      </c>
      <c r="C44" s="53" t="s">
        <v>245</v>
      </c>
      <c r="D44" s="52" t="s">
        <v>244</v>
      </c>
      <c r="E44" s="66" t="s">
        <v>401</v>
      </c>
      <c r="F44" s="52">
        <v>0</v>
      </c>
      <c r="G44" s="52">
        <v>50</v>
      </c>
      <c r="H44" s="52">
        <v>-50</v>
      </c>
      <c r="I44" s="54">
        <f>SUM(Tabla1[[#This Row],[INICIO]:[SALIDA]])</f>
        <v>0</v>
      </c>
      <c r="J44" s="58">
        <v>167.9</v>
      </c>
      <c r="K44" s="55">
        <f t="shared" si="1"/>
        <v>0</v>
      </c>
      <c r="L44" s="1"/>
      <c r="M44" s="1"/>
      <c r="N44" s="1"/>
      <c r="O44" s="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s="20" customFormat="1" ht="41.45" customHeight="1" x14ac:dyDescent="0.4">
      <c r="A45" s="8"/>
      <c r="B45" s="99" t="s">
        <v>90</v>
      </c>
      <c r="C45" s="102" t="s">
        <v>304</v>
      </c>
      <c r="D45" s="101" t="s">
        <v>244</v>
      </c>
      <c r="E45" s="107" t="s">
        <v>522</v>
      </c>
      <c r="F45" s="101">
        <v>0</v>
      </c>
      <c r="G45" s="101">
        <v>15</v>
      </c>
      <c r="H45" s="101">
        <v>-15</v>
      </c>
      <c r="I45" s="103">
        <f>SUM(Tabla1[[#This Row],[INICIO]:[SALIDA]])</f>
        <v>0</v>
      </c>
      <c r="J45" s="108">
        <v>215</v>
      </c>
      <c r="K45" s="104">
        <f t="shared" si="1"/>
        <v>0</v>
      </c>
      <c r="L45" s="1"/>
      <c r="M45" s="1"/>
      <c r="N45" s="1"/>
      <c r="O45" s="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s="20" customFormat="1" ht="48" customHeight="1" x14ac:dyDescent="0.4">
      <c r="A46" s="8"/>
      <c r="B46" s="50" t="s">
        <v>90</v>
      </c>
      <c r="C46" s="53" t="s">
        <v>525</v>
      </c>
      <c r="D46" s="52" t="s">
        <v>244</v>
      </c>
      <c r="E46" s="57" t="s">
        <v>522</v>
      </c>
      <c r="F46" s="52">
        <v>0</v>
      </c>
      <c r="G46" s="52">
        <v>10</v>
      </c>
      <c r="H46" s="52"/>
      <c r="I46" s="54">
        <f>SUM(Tabla1[[#This Row],[INICIO]:[SALIDA]])</f>
        <v>10</v>
      </c>
      <c r="J46" s="58">
        <v>1600</v>
      </c>
      <c r="K46" s="55">
        <f t="shared" si="1"/>
        <v>16000</v>
      </c>
      <c r="L46" s="1"/>
      <c r="M46" s="1"/>
      <c r="N46" s="1"/>
      <c r="O46" s="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s="20" customFormat="1" ht="46.15" customHeight="1" x14ac:dyDescent="0.4">
      <c r="A47" s="8"/>
      <c r="B47" s="99" t="s">
        <v>65</v>
      </c>
      <c r="C47" s="102" t="s">
        <v>215</v>
      </c>
      <c r="D47" s="101" t="s">
        <v>10</v>
      </c>
      <c r="E47" s="107" t="s">
        <v>250</v>
      </c>
      <c r="F47" s="101">
        <v>0</v>
      </c>
      <c r="G47" s="101">
        <v>6</v>
      </c>
      <c r="H47" s="101">
        <v>0</v>
      </c>
      <c r="I47" s="103">
        <f>SUM(Tabla1[[#This Row],[INICIO]:[SALIDA]])</f>
        <v>6</v>
      </c>
      <c r="J47" s="108">
        <v>12</v>
      </c>
      <c r="K47" s="104">
        <f t="shared" si="1"/>
        <v>72</v>
      </c>
      <c r="L47" s="1"/>
      <c r="M47" s="1"/>
      <c r="N47" s="1"/>
      <c r="O47" s="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s="20" customFormat="1" ht="46.9" customHeight="1" x14ac:dyDescent="0.4">
      <c r="A48" s="8"/>
      <c r="B48" s="59" t="s">
        <v>9</v>
      </c>
      <c r="C48" s="53" t="s">
        <v>42</v>
      </c>
      <c r="D48" s="52" t="s">
        <v>10</v>
      </c>
      <c r="E48" s="57" t="s">
        <v>250</v>
      </c>
      <c r="F48" s="52">
        <v>8</v>
      </c>
      <c r="G48" s="52">
        <v>0</v>
      </c>
      <c r="H48" s="52">
        <v>-8</v>
      </c>
      <c r="I48" s="54">
        <f>SUM(Tabla1[[#This Row],[INICIO]:[SALIDA]])</f>
        <v>0</v>
      </c>
      <c r="J48" s="58">
        <v>45</v>
      </c>
      <c r="K48" s="55">
        <f t="shared" si="1"/>
        <v>0</v>
      </c>
      <c r="L48" s="1"/>
      <c r="M48" s="1"/>
      <c r="N48" s="1"/>
      <c r="O48" s="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9" s="20" customFormat="1" ht="46.15" customHeight="1" x14ac:dyDescent="0.4">
      <c r="A49" s="8"/>
      <c r="B49" s="106" t="s">
        <v>9</v>
      </c>
      <c r="C49" s="102" t="s">
        <v>480</v>
      </c>
      <c r="D49" s="101" t="s">
        <v>10</v>
      </c>
      <c r="E49" s="102" t="s">
        <v>471</v>
      </c>
      <c r="F49" s="101">
        <v>80</v>
      </c>
      <c r="G49" s="101">
        <v>0</v>
      </c>
      <c r="H49" s="101">
        <v>-10</v>
      </c>
      <c r="I49" s="103">
        <f>SUM(Tabla1[[#This Row],[INICIO]:[SALIDA]])</f>
        <v>70</v>
      </c>
      <c r="J49" s="108">
        <v>5.63</v>
      </c>
      <c r="K49" s="104">
        <f t="shared" si="1"/>
        <v>394.09999999999997</v>
      </c>
      <c r="L49" s="1"/>
      <c r="M49" s="1"/>
      <c r="N49" s="1"/>
      <c r="O49" s="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9" s="20" customFormat="1" ht="47.45" customHeight="1" x14ac:dyDescent="0.4">
      <c r="A50" s="8"/>
      <c r="B50" s="50" t="s">
        <v>148</v>
      </c>
      <c r="C50" s="53" t="s">
        <v>166</v>
      </c>
      <c r="D50" s="52" t="s">
        <v>10</v>
      </c>
      <c r="E50" s="53" t="s">
        <v>255</v>
      </c>
      <c r="F50" s="52">
        <v>9</v>
      </c>
      <c r="G50" s="52">
        <v>0</v>
      </c>
      <c r="H50" s="52">
        <v>-6</v>
      </c>
      <c r="I50" s="54">
        <f>SUM(Tabla1[[#This Row],[INICIO]:[SALIDA]])</f>
        <v>3</v>
      </c>
      <c r="J50" s="67">
        <v>99.17</v>
      </c>
      <c r="K50" s="55">
        <f t="shared" si="1"/>
        <v>297.51</v>
      </c>
      <c r="L50" s="1"/>
      <c r="M50" s="1"/>
      <c r="N50" s="1"/>
      <c r="O50" s="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9" s="20" customFormat="1" ht="40.15" customHeight="1" x14ac:dyDescent="0.4">
      <c r="B51" s="99" t="s">
        <v>148</v>
      </c>
      <c r="C51" s="102" t="s">
        <v>165</v>
      </c>
      <c r="D51" s="101" t="s">
        <v>10</v>
      </c>
      <c r="E51" s="102" t="s">
        <v>253</v>
      </c>
      <c r="F51" s="101">
        <v>6</v>
      </c>
      <c r="G51" s="101">
        <v>0</v>
      </c>
      <c r="H51" s="101">
        <v>-2</v>
      </c>
      <c r="I51" s="103">
        <f>SUM(Tabla1[[#This Row],[INICIO]:[SALIDA]])</f>
        <v>4</v>
      </c>
      <c r="J51" s="111">
        <v>193.35</v>
      </c>
      <c r="K51" s="104">
        <f t="shared" si="1"/>
        <v>773.4</v>
      </c>
      <c r="L51" s="1"/>
      <c r="M51" s="1"/>
      <c r="N51" s="1"/>
      <c r="O51" s="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9" s="20" customFormat="1" ht="43.9" customHeight="1" x14ac:dyDescent="0.4">
      <c r="B52" s="50" t="s">
        <v>148</v>
      </c>
      <c r="C52" s="68" t="s">
        <v>618</v>
      </c>
      <c r="D52" s="69" t="s">
        <v>10</v>
      </c>
      <c r="E52" s="60" t="s">
        <v>626</v>
      </c>
      <c r="F52" s="69">
        <v>0</v>
      </c>
      <c r="G52" s="69">
        <v>10</v>
      </c>
      <c r="H52" s="69">
        <v>-10</v>
      </c>
      <c r="I52" s="70">
        <f>SUM(Tabla1[[#This Row],[INICIO]:[SALIDA]])</f>
        <v>0</v>
      </c>
      <c r="J52" s="71">
        <v>103.1</v>
      </c>
      <c r="K52" s="72">
        <f t="shared" si="1"/>
        <v>0</v>
      </c>
      <c r="O52" s="21"/>
    </row>
    <row r="53" spans="1:29" s="20" customFormat="1" ht="39" customHeight="1" x14ac:dyDescent="0.4">
      <c r="B53" s="99" t="s">
        <v>16</v>
      </c>
      <c r="C53" s="102" t="s">
        <v>285</v>
      </c>
      <c r="D53" s="101" t="s">
        <v>10</v>
      </c>
      <c r="E53" s="102" t="s">
        <v>286</v>
      </c>
      <c r="F53" s="101">
        <v>0</v>
      </c>
      <c r="G53" s="101">
        <v>4</v>
      </c>
      <c r="H53" s="101">
        <v>-4</v>
      </c>
      <c r="I53" s="103">
        <f>SUM(Tabla1[[#This Row],[INICIO]:[SALIDA]])</f>
        <v>0</v>
      </c>
      <c r="J53" s="108">
        <v>3000</v>
      </c>
      <c r="K53" s="104">
        <f t="shared" si="1"/>
        <v>0</v>
      </c>
      <c r="O53" s="21"/>
    </row>
    <row r="54" spans="1:29" s="20" customFormat="1" ht="43.9" customHeight="1" x14ac:dyDescent="0.4">
      <c r="B54" s="50" t="s">
        <v>90</v>
      </c>
      <c r="C54" s="51" t="s">
        <v>371</v>
      </c>
      <c r="D54" s="52" t="s">
        <v>369</v>
      </c>
      <c r="E54" s="53" t="s">
        <v>361</v>
      </c>
      <c r="F54" s="52">
        <v>0</v>
      </c>
      <c r="G54" s="52">
        <v>500</v>
      </c>
      <c r="H54" s="52">
        <v>-500</v>
      </c>
      <c r="I54" s="54">
        <f>SUM(Tabla1[[#This Row],[INICIO]:[SALIDA]])</f>
        <v>0</v>
      </c>
      <c r="J54" s="55">
        <v>49</v>
      </c>
      <c r="K54" s="56">
        <f t="shared" si="1"/>
        <v>0</v>
      </c>
      <c r="O54" s="21"/>
    </row>
    <row r="55" spans="1:29" s="20" customFormat="1" ht="39" customHeight="1" x14ac:dyDescent="0.4">
      <c r="B55" s="99" t="s">
        <v>90</v>
      </c>
      <c r="C55" s="100" t="s">
        <v>518</v>
      </c>
      <c r="D55" s="101" t="s">
        <v>10</v>
      </c>
      <c r="E55" s="102" t="s">
        <v>516</v>
      </c>
      <c r="F55" s="101">
        <v>0</v>
      </c>
      <c r="G55" s="101">
        <v>2</v>
      </c>
      <c r="H55" s="101">
        <v>-2</v>
      </c>
      <c r="I55" s="103">
        <f>SUM(Tabla1[[#This Row],[INICIO]:[SALIDA]])</f>
        <v>0</v>
      </c>
      <c r="J55" s="104">
        <v>2648.31</v>
      </c>
      <c r="K55" s="105">
        <f t="shared" si="1"/>
        <v>0</v>
      </c>
      <c r="O55" s="21"/>
    </row>
    <row r="56" spans="1:29" s="20" customFormat="1" ht="42.6" customHeight="1" x14ac:dyDescent="0.4">
      <c r="B56" s="50" t="s">
        <v>90</v>
      </c>
      <c r="C56" s="51" t="s">
        <v>517</v>
      </c>
      <c r="D56" s="52" t="s">
        <v>235</v>
      </c>
      <c r="E56" s="53" t="s">
        <v>516</v>
      </c>
      <c r="F56" s="52">
        <v>0</v>
      </c>
      <c r="G56" s="52">
        <v>15</v>
      </c>
      <c r="H56" s="52">
        <v>-15</v>
      </c>
      <c r="I56" s="54">
        <f>SUM(Tabla1[[#This Row],[INICIO]:[SALIDA]])</f>
        <v>0</v>
      </c>
      <c r="J56" s="55">
        <v>1271.19</v>
      </c>
      <c r="K56" s="56">
        <f t="shared" si="1"/>
        <v>0</v>
      </c>
      <c r="O56" s="21"/>
    </row>
    <row r="57" spans="1:29" s="20" customFormat="1" ht="41.45" customHeight="1" x14ac:dyDescent="0.4">
      <c r="B57" s="99" t="s">
        <v>90</v>
      </c>
      <c r="C57" s="100" t="s">
        <v>519</v>
      </c>
      <c r="D57" s="101" t="s">
        <v>217</v>
      </c>
      <c r="E57" s="102" t="s">
        <v>516</v>
      </c>
      <c r="F57" s="101">
        <v>0</v>
      </c>
      <c r="G57" s="101">
        <v>10</v>
      </c>
      <c r="H57" s="101">
        <v>-10</v>
      </c>
      <c r="I57" s="103">
        <f>SUM(Tabla1[[#This Row],[INICIO]:[SALIDA]])</f>
        <v>0</v>
      </c>
      <c r="J57" s="104">
        <v>2012.71</v>
      </c>
      <c r="K57" s="105">
        <f t="shared" si="1"/>
        <v>0</v>
      </c>
      <c r="O57" s="21"/>
    </row>
    <row r="58" spans="1:29" s="20" customFormat="1" ht="45" customHeight="1" x14ac:dyDescent="0.4">
      <c r="B58" s="50" t="s">
        <v>90</v>
      </c>
      <c r="C58" s="51" t="s">
        <v>368</v>
      </c>
      <c r="D58" s="52" t="s">
        <v>369</v>
      </c>
      <c r="E58" s="53" t="s">
        <v>361</v>
      </c>
      <c r="F58" s="52">
        <v>0</v>
      </c>
      <c r="G58" s="52">
        <v>1000</v>
      </c>
      <c r="H58" s="52">
        <v>-1000</v>
      </c>
      <c r="I58" s="54">
        <f>SUM(Tabla1[[#This Row],[INICIO]:[SALIDA]])</f>
        <v>0</v>
      </c>
      <c r="J58" s="55">
        <v>2146</v>
      </c>
      <c r="K58" s="56">
        <f t="shared" si="1"/>
        <v>0</v>
      </c>
      <c r="O58" s="21"/>
    </row>
    <row r="59" spans="1:29" s="20" customFormat="1" ht="45" customHeight="1" x14ac:dyDescent="0.4">
      <c r="B59" s="106" t="s">
        <v>346</v>
      </c>
      <c r="C59" s="102" t="s">
        <v>337</v>
      </c>
      <c r="D59" s="101" t="s">
        <v>338</v>
      </c>
      <c r="E59" s="102" t="s">
        <v>344</v>
      </c>
      <c r="F59" s="101">
        <v>0</v>
      </c>
      <c r="G59" s="101">
        <v>405</v>
      </c>
      <c r="H59" s="101">
        <v>-354</v>
      </c>
      <c r="I59" s="103">
        <f>SUM(Tabla1[[#This Row],[INICIO]:[SALIDA]])</f>
        <v>51</v>
      </c>
      <c r="J59" s="108">
        <v>227</v>
      </c>
      <c r="K59" s="105">
        <f t="shared" si="1"/>
        <v>11577</v>
      </c>
      <c r="O59" s="21"/>
    </row>
    <row r="60" spans="1:29" s="20" customFormat="1" ht="43.15" customHeight="1" x14ac:dyDescent="0.4">
      <c r="B60" s="50" t="s">
        <v>90</v>
      </c>
      <c r="C60" s="53" t="s">
        <v>417</v>
      </c>
      <c r="D60" s="52" t="s">
        <v>10</v>
      </c>
      <c r="E60" s="53" t="s">
        <v>415</v>
      </c>
      <c r="F60" s="52">
        <v>0</v>
      </c>
      <c r="G60" s="52">
        <v>11</v>
      </c>
      <c r="H60" s="52">
        <v>-11</v>
      </c>
      <c r="I60" s="54">
        <f>SUM(Tabla1[[#This Row],[INICIO]:[SALIDA]])</f>
        <v>0</v>
      </c>
      <c r="J60" s="58">
        <v>4070</v>
      </c>
      <c r="K60" s="55">
        <f t="shared" si="1"/>
        <v>0</v>
      </c>
      <c r="O60" s="21"/>
    </row>
    <row r="61" spans="1:29" s="20" customFormat="1" ht="41.45" customHeight="1" x14ac:dyDescent="0.4">
      <c r="B61" s="99" t="s">
        <v>90</v>
      </c>
      <c r="C61" s="102" t="s">
        <v>300</v>
      </c>
      <c r="D61" s="101" t="s">
        <v>280</v>
      </c>
      <c r="E61" s="102" t="s">
        <v>298</v>
      </c>
      <c r="F61" s="101">
        <v>0</v>
      </c>
      <c r="G61" s="101">
        <v>1</v>
      </c>
      <c r="H61" s="101">
        <v>-1</v>
      </c>
      <c r="I61" s="103">
        <f>SUM(Tabla1[[#This Row],[INICIO]:[SALIDA]])</f>
        <v>0</v>
      </c>
      <c r="J61" s="111">
        <v>5323.99</v>
      </c>
      <c r="K61" s="104">
        <f t="shared" si="1"/>
        <v>0</v>
      </c>
      <c r="O61" s="21"/>
    </row>
    <row r="62" spans="1:29" s="20" customFormat="1" ht="39" customHeight="1" x14ac:dyDescent="0.4">
      <c r="B62" s="50" t="s">
        <v>65</v>
      </c>
      <c r="C62" s="53" t="s">
        <v>307</v>
      </c>
      <c r="D62" s="52" t="s">
        <v>308</v>
      </c>
      <c r="E62" s="57" t="s">
        <v>309</v>
      </c>
      <c r="F62" s="52">
        <v>0</v>
      </c>
      <c r="G62" s="52">
        <v>60</v>
      </c>
      <c r="H62" s="52"/>
      <c r="I62" s="54">
        <f>SUM(Tabla1[[#This Row],[INICIO]:[SALIDA]])</f>
        <v>60</v>
      </c>
      <c r="J62" s="67">
        <v>20</v>
      </c>
      <c r="K62" s="56">
        <f t="shared" si="1"/>
        <v>1200</v>
      </c>
      <c r="L62" s="1"/>
      <c r="M62" s="1"/>
      <c r="N62" s="1"/>
      <c r="O62" s="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9" s="20" customFormat="1" ht="49.15" customHeight="1" x14ac:dyDescent="0.4">
      <c r="B63" s="99" t="s">
        <v>90</v>
      </c>
      <c r="C63" s="109" t="s">
        <v>92</v>
      </c>
      <c r="D63" s="101" t="s">
        <v>10</v>
      </c>
      <c r="E63" s="102" t="s">
        <v>260</v>
      </c>
      <c r="F63" s="101">
        <v>1</v>
      </c>
      <c r="G63" s="101">
        <v>0</v>
      </c>
      <c r="H63" s="101">
        <v>-1</v>
      </c>
      <c r="I63" s="103">
        <f>SUM(Tabla1[[#This Row],[INICIO]:[SALIDA]])</f>
        <v>0</v>
      </c>
      <c r="J63" s="111">
        <v>2650</v>
      </c>
      <c r="K63" s="104">
        <f t="shared" si="1"/>
        <v>0</v>
      </c>
      <c r="L63" s="1"/>
      <c r="M63" s="1"/>
      <c r="N63" s="1"/>
      <c r="O63" s="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s="20" customFormat="1" ht="41.45" customHeight="1" x14ac:dyDescent="0.4">
      <c r="B64" s="59" t="s">
        <v>148</v>
      </c>
      <c r="C64" s="65" t="s">
        <v>173</v>
      </c>
      <c r="D64" s="52" t="s">
        <v>10</v>
      </c>
      <c r="E64" s="53" t="s">
        <v>260</v>
      </c>
      <c r="F64" s="52">
        <v>5</v>
      </c>
      <c r="G64" s="52">
        <v>0</v>
      </c>
      <c r="H64" s="52">
        <v>0</v>
      </c>
      <c r="I64" s="54">
        <f>SUM(Tabla1[[#This Row],[INICIO]:[SALIDA]])</f>
        <v>5</v>
      </c>
      <c r="J64" s="67">
        <v>533.89</v>
      </c>
      <c r="K64" s="55">
        <f t="shared" si="1"/>
        <v>2669.45</v>
      </c>
      <c r="L64" s="1"/>
      <c r="M64" s="1"/>
      <c r="N64" s="1"/>
      <c r="O64" s="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s="20" customFormat="1" ht="40.15" customHeight="1" x14ac:dyDescent="0.4">
      <c r="A65" s="8"/>
      <c r="B65" s="118">
        <v>60130000</v>
      </c>
      <c r="C65" s="102" t="s">
        <v>511</v>
      </c>
      <c r="D65" s="101" t="s">
        <v>10</v>
      </c>
      <c r="E65" s="102" t="s">
        <v>507</v>
      </c>
      <c r="F65" s="101">
        <v>0</v>
      </c>
      <c r="G65" s="101">
        <v>9</v>
      </c>
      <c r="H65" s="101"/>
      <c r="I65" s="103">
        <f>SUM(Tabla1[[#This Row],[INICIO]:[SALIDA]])</f>
        <v>9</v>
      </c>
      <c r="J65" s="111">
        <v>3500</v>
      </c>
      <c r="K65" s="105">
        <f t="shared" si="1"/>
        <v>31500</v>
      </c>
      <c r="L65" s="1"/>
      <c r="M65" s="1"/>
      <c r="N65" s="1"/>
      <c r="O65" s="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s="20" customFormat="1" ht="36" customHeight="1" x14ac:dyDescent="0.4">
      <c r="A66" s="8"/>
      <c r="B66" s="73">
        <v>60130000</v>
      </c>
      <c r="C66" s="53" t="s">
        <v>509</v>
      </c>
      <c r="D66" s="52" t="s">
        <v>10</v>
      </c>
      <c r="E66" s="53" t="s">
        <v>507</v>
      </c>
      <c r="F66" s="52">
        <v>0</v>
      </c>
      <c r="G66" s="52">
        <v>5</v>
      </c>
      <c r="H66" s="52"/>
      <c r="I66" s="54">
        <f>SUM(Tabla1[[#This Row],[INICIO]:[SALIDA]])</f>
        <v>5</v>
      </c>
      <c r="J66" s="67">
        <v>3999.99</v>
      </c>
      <c r="K66" s="56">
        <f t="shared" ref="K66:K91" si="2">+I66*J66</f>
        <v>19999.949999999997</v>
      </c>
      <c r="L66" s="1"/>
      <c r="M66" s="1"/>
      <c r="N66" s="1"/>
      <c r="O66" s="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s="20" customFormat="1" ht="44.45" customHeight="1" x14ac:dyDescent="0.4">
      <c r="A67" s="8"/>
      <c r="B67" s="119">
        <v>60130000</v>
      </c>
      <c r="C67" s="102" t="s">
        <v>510</v>
      </c>
      <c r="D67" s="101" t="s">
        <v>10</v>
      </c>
      <c r="E67" s="102" t="s">
        <v>507</v>
      </c>
      <c r="F67" s="101">
        <v>0</v>
      </c>
      <c r="G67" s="101">
        <v>9</v>
      </c>
      <c r="H67" s="101"/>
      <c r="I67" s="103">
        <f>SUM(Tabla1[[#This Row],[INICIO]:[SALIDA]])</f>
        <v>9</v>
      </c>
      <c r="J67" s="111">
        <v>3999.98</v>
      </c>
      <c r="K67" s="105">
        <f t="shared" si="2"/>
        <v>35999.82</v>
      </c>
      <c r="L67" s="1"/>
      <c r="M67" s="1"/>
      <c r="N67" s="1"/>
      <c r="O67" s="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s="20" customFormat="1" ht="52.15" customHeight="1" x14ac:dyDescent="0.4">
      <c r="A68" s="8"/>
      <c r="B68" s="74" t="s">
        <v>90</v>
      </c>
      <c r="C68" s="53" t="s">
        <v>488</v>
      </c>
      <c r="D68" s="52" t="s">
        <v>10</v>
      </c>
      <c r="E68" s="53" t="s">
        <v>487</v>
      </c>
      <c r="F68" s="52">
        <v>0</v>
      </c>
      <c r="G68" s="52">
        <v>1</v>
      </c>
      <c r="H68" s="52">
        <v>-1</v>
      </c>
      <c r="I68" s="54">
        <f>SUM(Tabla1[[#This Row],[INICIO]:[SALIDA]])</f>
        <v>0</v>
      </c>
      <c r="J68" s="58">
        <v>6499</v>
      </c>
      <c r="K68" s="55">
        <f t="shared" si="2"/>
        <v>0</v>
      </c>
      <c r="L68" s="1"/>
      <c r="M68" s="1"/>
      <c r="N68" s="1"/>
      <c r="O68" s="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63" customHeight="1" x14ac:dyDescent="0.4">
      <c r="B69" s="99" t="s">
        <v>16</v>
      </c>
      <c r="C69" s="112" t="s">
        <v>584</v>
      </c>
      <c r="D69" s="113" t="s">
        <v>10</v>
      </c>
      <c r="E69" s="114" t="s">
        <v>529</v>
      </c>
      <c r="F69" s="113">
        <v>0</v>
      </c>
      <c r="G69" s="113">
        <v>30</v>
      </c>
      <c r="H69" s="113"/>
      <c r="I69" s="115">
        <f>SUM(Tabla1[[#This Row],[INICIO]:[SALIDA]])</f>
        <v>30</v>
      </c>
      <c r="J69" s="116">
        <v>116.27</v>
      </c>
      <c r="K69" s="117">
        <f t="shared" si="2"/>
        <v>3488.1</v>
      </c>
      <c r="O69" s="4"/>
    </row>
    <row r="70" spans="1:29" ht="46.9" customHeight="1" x14ac:dyDescent="0.4">
      <c r="B70" s="50" t="s">
        <v>16</v>
      </c>
      <c r="C70" s="68" t="s">
        <v>583</v>
      </c>
      <c r="D70" s="69" t="s">
        <v>10</v>
      </c>
      <c r="E70" s="60" t="s">
        <v>529</v>
      </c>
      <c r="F70" s="69">
        <v>0</v>
      </c>
      <c r="G70" s="69">
        <v>30</v>
      </c>
      <c r="H70" s="69"/>
      <c r="I70" s="70">
        <f>SUM(Tabla1[[#This Row],[INICIO]:[SALIDA]])</f>
        <v>30</v>
      </c>
      <c r="J70" s="71">
        <v>218.64</v>
      </c>
      <c r="K70" s="72">
        <f t="shared" si="2"/>
        <v>6559.2</v>
      </c>
      <c r="O70" s="4"/>
    </row>
    <row r="71" spans="1:29" ht="40.15" customHeight="1" x14ac:dyDescent="0.4">
      <c r="B71" s="99" t="s">
        <v>16</v>
      </c>
      <c r="C71" s="109" t="s">
        <v>349</v>
      </c>
      <c r="D71" s="101" t="s">
        <v>10</v>
      </c>
      <c r="E71" s="102" t="s">
        <v>260</v>
      </c>
      <c r="F71" s="101">
        <v>0</v>
      </c>
      <c r="G71" s="101">
        <v>3</v>
      </c>
      <c r="H71" s="101">
        <v>-3</v>
      </c>
      <c r="I71" s="103">
        <f>SUM(Tabla1[[#This Row],[INICIO]:[SALIDA]])</f>
        <v>0</v>
      </c>
      <c r="J71" s="108">
        <v>82.42</v>
      </c>
      <c r="K71" s="104">
        <f t="shared" si="2"/>
        <v>0</v>
      </c>
      <c r="O71" s="4"/>
    </row>
    <row r="72" spans="1:29" ht="44.45" customHeight="1" x14ac:dyDescent="0.4">
      <c r="B72" s="50" t="s">
        <v>16</v>
      </c>
      <c r="C72" s="65" t="s">
        <v>213</v>
      </c>
      <c r="D72" s="52" t="s">
        <v>10</v>
      </c>
      <c r="E72" s="53" t="s">
        <v>260</v>
      </c>
      <c r="F72" s="52">
        <v>0</v>
      </c>
      <c r="G72" s="52">
        <v>5</v>
      </c>
      <c r="H72" s="52">
        <v>-5</v>
      </c>
      <c r="I72" s="54">
        <f>SUM(Tabla1[[#This Row],[INICIO]:[SALIDA]])</f>
        <v>0</v>
      </c>
      <c r="J72" s="58">
        <v>80.510000000000005</v>
      </c>
      <c r="K72" s="55">
        <f t="shared" si="2"/>
        <v>0</v>
      </c>
      <c r="O72" s="4"/>
    </row>
    <row r="73" spans="1:29" ht="37.9" customHeight="1" x14ac:dyDescent="0.4">
      <c r="B73" s="99" t="s">
        <v>16</v>
      </c>
      <c r="C73" s="109" t="s">
        <v>214</v>
      </c>
      <c r="D73" s="101" t="s">
        <v>10</v>
      </c>
      <c r="E73" s="102" t="s">
        <v>261</v>
      </c>
      <c r="F73" s="101">
        <v>50</v>
      </c>
      <c r="G73" s="101">
        <v>30</v>
      </c>
      <c r="H73" s="101">
        <v>-55</v>
      </c>
      <c r="I73" s="103">
        <f>SUM(Tabla1[[#This Row],[INICIO]:[SALIDA]])</f>
        <v>25</v>
      </c>
      <c r="J73" s="108">
        <v>139.83000000000001</v>
      </c>
      <c r="K73" s="104">
        <f t="shared" si="2"/>
        <v>3495.7500000000005</v>
      </c>
      <c r="O73" s="4"/>
    </row>
    <row r="74" spans="1:29" ht="39" customHeight="1" x14ac:dyDescent="0.4">
      <c r="B74" s="50" t="s">
        <v>65</v>
      </c>
      <c r="C74" s="53" t="s">
        <v>335</v>
      </c>
      <c r="D74" s="52" t="s">
        <v>10</v>
      </c>
      <c r="E74" s="53" t="s">
        <v>323</v>
      </c>
      <c r="F74" s="52">
        <v>0</v>
      </c>
      <c r="G74" s="52">
        <v>3</v>
      </c>
      <c r="H74" s="52">
        <v>-2</v>
      </c>
      <c r="I74" s="54">
        <f>SUM(Tabla1[[#This Row],[INICIO]:[SALIDA]])</f>
        <v>1</v>
      </c>
      <c r="J74" s="58">
        <v>1100</v>
      </c>
      <c r="K74" s="56">
        <f t="shared" si="2"/>
        <v>1100</v>
      </c>
      <c r="O74" s="4"/>
    </row>
    <row r="75" spans="1:29" ht="42.6" customHeight="1" x14ac:dyDescent="0.4">
      <c r="B75" s="99" t="s">
        <v>65</v>
      </c>
      <c r="C75" s="102" t="s">
        <v>334</v>
      </c>
      <c r="D75" s="101" t="s">
        <v>10</v>
      </c>
      <c r="E75" s="102" t="s">
        <v>323</v>
      </c>
      <c r="F75" s="101">
        <v>0</v>
      </c>
      <c r="G75" s="101">
        <v>3</v>
      </c>
      <c r="H75" s="101">
        <v>-1</v>
      </c>
      <c r="I75" s="103">
        <f>SUM(Tabla1[[#This Row],[INICIO]:[SALIDA]])</f>
        <v>2</v>
      </c>
      <c r="J75" s="108">
        <v>1650</v>
      </c>
      <c r="K75" s="105">
        <f t="shared" si="2"/>
        <v>3300</v>
      </c>
      <c r="O75" s="4"/>
    </row>
    <row r="76" spans="1:29" ht="39" customHeight="1" x14ac:dyDescent="0.4">
      <c r="B76" s="50" t="s">
        <v>65</v>
      </c>
      <c r="C76" s="53" t="s">
        <v>331</v>
      </c>
      <c r="D76" s="52" t="s">
        <v>10</v>
      </c>
      <c r="E76" s="53" t="s">
        <v>323</v>
      </c>
      <c r="F76" s="52">
        <v>0</v>
      </c>
      <c r="G76" s="52">
        <v>3</v>
      </c>
      <c r="H76" s="52">
        <v>-2</v>
      </c>
      <c r="I76" s="54">
        <f>SUM(Tabla1[[#This Row],[INICIO]:[SALIDA]])</f>
        <v>1</v>
      </c>
      <c r="J76" s="58">
        <v>1050</v>
      </c>
      <c r="K76" s="56">
        <f t="shared" si="2"/>
        <v>1050</v>
      </c>
      <c r="O76" s="4"/>
    </row>
    <row r="77" spans="1:29" ht="39" customHeight="1" x14ac:dyDescent="0.4">
      <c r="B77" s="99" t="s">
        <v>65</v>
      </c>
      <c r="C77" s="109" t="s">
        <v>123</v>
      </c>
      <c r="D77" s="101" t="s">
        <v>10</v>
      </c>
      <c r="E77" s="102" t="s">
        <v>261</v>
      </c>
      <c r="F77" s="101">
        <v>20</v>
      </c>
      <c r="G77" s="101">
        <v>0</v>
      </c>
      <c r="H77" s="101">
        <v>0</v>
      </c>
      <c r="I77" s="103">
        <f>SUM(Tabla1[[#This Row],[INICIO]:[SALIDA]])</f>
        <v>20</v>
      </c>
      <c r="J77" s="111">
        <v>879.48</v>
      </c>
      <c r="K77" s="104">
        <f t="shared" si="2"/>
        <v>17589.599999999999</v>
      </c>
      <c r="O77" s="4"/>
    </row>
    <row r="78" spans="1:29" ht="38.450000000000003" customHeight="1" x14ac:dyDescent="0.4">
      <c r="B78" s="50" t="s">
        <v>65</v>
      </c>
      <c r="C78" s="65" t="s">
        <v>122</v>
      </c>
      <c r="D78" s="52" t="s">
        <v>10</v>
      </c>
      <c r="E78" s="53" t="s">
        <v>261</v>
      </c>
      <c r="F78" s="52">
        <v>17</v>
      </c>
      <c r="G78" s="52">
        <v>0</v>
      </c>
      <c r="H78" s="52">
        <v>0</v>
      </c>
      <c r="I78" s="54">
        <f>SUM(Tabla1[[#This Row],[INICIO]:[SALIDA]])</f>
        <v>17</v>
      </c>
      <c r="J78" s="67">
        <v>1070.46</v>
      </c>
      <c r="K78" s="55">
        <f t="shared" si="2"/>
        <v>18197.82</v>
      </c>
      <c r="O78" s="4"/>
    </row>
    <row r="79" spans="1:29" ht="40.9" customHeight="1" x14ac:dyDescent="0.4">
      <c r="B79" s="99" t="s">
        <v>65</v>
      </c>
      <c r="C79" s="109" t="s">
        <v>120</v>
      </c>
      <c r="D79" s="101" t="s">
        <v>10</v>
      </c>
      <c r="E79" s="102" t="s">
        <v>261</v>
      </c>
      <c r="F79" s="101">
        <v>7</v>
      </c>
      <c r="G79" s="101">
        <v>0</v>
      </c>
      <c r="H79" s="101">
        <v>0</v>
      </c>
      <c r="I79" s="103">
        <f>SUM(Tabla1[[#This Row],[INICIO]:[SALIDA]])</f>
        <v>7</v>
      </c>
      <c r="J79" s="111">
        <v>750</v>
      </c>
      <c r="K79" s="104">
        <f t="shared" si="2"/>
        <v>5250</v>
      </c>
      <c r="O79" s="4"/>
    </row>
    <row r="80" spans="1:29" ht="33.6" customHeight="1" x14ac:dyDescent="0.4">
      <c r="B80" s="50" t="s">
        <v>65</v>
      </c>
      <c r="C80" s="65" t="s">
        <v>121</v>
      </c>
      <c r="D80" s="52" t="s">
        <v>10</v>
      </c>
      <c r="E80" s="53" t="s">
        <v>261</v>
      </c>
      <c r="F80" s="52">
        <v>11</v>
      </c>
      <c r="G80" s="52">
        <v>0</v>
      </c>
      <c r="H80" s="52">
        <v>-2</v>
      </c>
      <c r="I80" s="54">
        <f>SUM(Tabla1[[#This Row],[INICIO]:[SALIDA]])</f>
        <v>9</v>
      </c>
      <c r="J80" s="67">
        <v>900</v>
      </c>
      <c r="K80" s="55">
        <f t="shared" si="2"/>
        <v>8100</v>
      </c>
      <c r="O80" s="4"/>
    </row>
    <row r="81" spans="2:15" ht="33.6" customHeight="1" x14ac:dyDescent="0.4">
      <c r="B81" s="99" t="s">
        <v>65</v>
      </c>
      <c r="C81" s="102" t="s">
        <v>324</v>
      </c>
      <c r="D81" s="101" t="s">
        <v>10</v>
      </c>
      <c r="E81" s="102" t="s">
        <v>325</v>
      </c>
      <c r="F81" s="101">
        <v>2</v>
      </c>
      <c r="G81" s="101">
        <v>0</v>
      </c>
      <c r="H81" s="101">
        <v>-2</v>
      </c>
      <c r="I81" s="103">
        <f>SUM(Tabla1[[#This Row],[INICIO]:[SALIDA]])</f>
        <v>0</v>
      </c>
      <c r="J81" s="108">
        <v>1200</v>
      </c>
      <c r="K81" s="105">
        <f t="shared" si="2"/>
        <v>0</v>
      </c>
      <c r="O81" s="4"/>
    </row>
    <row r="82" spans="2:15" ht="33.6" customHeight="1" x14ac:dyDescent="0.4">
      <c r="B82" s="50" t="s">
        <v>65</v>
      </c>
      <c r="C82" s="53" t="s">
        <v>322</v>
      </c>
      <c r="D82" s="52" t="s">
        <v>10</v>
      </c>
      <c r="E82" s="53" t="s">
        <v>323</v>
      </c>
      <c r="F82" s="52">
        <v>2</v>
      </c>
      <c r="G82" s="52">
        <v>0</v>
      </c>
      <c r="H82" s="52">
        <v>-1</v>
      </c>
      <c r="I82" s="54">
        <f>SUM(Tabla1[[#This Row],[INICIO]:[SALIDA]])</f>
        <v>1</v>
      </c>
      <c r="J82" s="58">
        <v>1200</v>
      </c>
      <c r="K82" s="56">
        <f t="shared" si="2"/>
        <v>1200</v>
      </c>
      <c r="O82" s="4"/>
    </row>
    <row r="83" spans="2:15" ht="45" customHeight="1" x14ac:dyDescent="0.4">
      <c r="B83" s="99" t="s">
        <v>65</v>
      </c>
      <c r="C83" s="102" t="s">
        <v>326</v>
      </c>
      <c r="D83" s="101" t="s">
        <v>10</v>
      </c>
      <c r="E83" s="102" t="s">
        <v>325</v>
      </c>
      <c r="F83" s="101">
        <v>2</v>
      </c>
      <c r="G83" s="101">
        <v>0</v>
      </c>
      <c r="H83" s="101">
        <v>-1</v>
      </c>
      <c r="I83" s="103">
        <f>SUM(Tabla1[[#This Row],[INICIO]:[SALIDA]])</f>
        <v>1</v>
      </c>
      <c r="J83" s="108">
        <v>1200</v>
      </c>
      <c r="K83" s="105">
        <f t="shared" si="2"/>
        <v>1200</v>
      </c>
      <c r="O83" s="4"/>
    </row>
    <row r="84" spans="2:15" ht="36" customHeight="1" x14ac:dyDescent="0.4">
      <c r="B84" s="50" t="s">
        <v>65</v>
      </c>
      <c r="C84" s="53" t="s">
        <v>327</v>
      </c>
      <c r="D84" s="52" t="s">
        <v>10</v>
      </c>
      <c r="E84" s="53" t="s">
        <v>325</v>
      </c>
      <c r="F84" s="52">
        <v>2</v>
      </c>
      <c r="G84" s="52">
        <v>0</v>
      </c>
      <c r="H84" s="52">
        <v>-1</v>
      </c>
      <c r="I84" s="54">
        <f>SUM(Tabla1[[#This Row],[INICIO]:[SALIDA]])</f>
        <v>1</v>
      </c>
      <c r="J84" s="58">
        <v>1700</v>
      </c>
      <c r="K84" s="56">
        <f t="shared" si="2"/>
        <v>1700</v>
      </c>
      <c r="O84" s="4"/>
    </row>
    <row r="85" spans="2:15" ht="33.6" customHeight="1" x14ac:dyDescent="0.4">
      <c r="B85" s="99" t="s">
        <v>65</v>
      </c>
      <c r="C85" s="109" t="s">
        <v>115</v>
      </c>
      <c r="D85" s="101" t="s">
        <v>10</v>
      </c>
      <c r="E85" s="102" t="s">
        <v>261</v>
      </c>
      <c r="F85" s="101">
        <v>36</v>
      </c>
      <c r="G85" s="101">
        <v>10</v>
      </c>
      <c r="H85" s="101">
        <v>-24</v>
      </c>
      <c r="I85" s="103">
        <f>SUM(Tabla1[[#This Row],[INICIO]:[SALIDA]])</f>
        <v>22</v>
      </c>
      <c r="J85" s="111">
        <v>1300</v>
      </c>
      <c r="K85" s="104">
        <f t="shared" si="2"/>
        <v>28600</v>
      </c>
      <c r="O85" s="4"/>
    </row>
    <row r="86" spans="2:15" ht="36" customHeight="1" x14ac:dyDescent="0.4">
      <c r="B86" s="50" t="s">
        <v>65</v>
      </c>
      <c r="C86" s="65" t="s">
        <v>118</v>
      </c>
      <c r="D86" s="52" t="s">
        <v>10</v>
      </c>
      <c r="E86" s="53" t="s">
        <v>261</v>
      </c>
      <c r="F86" s="52">
        <v>5</v>
      </c>
      <c r="G86" s="52">
        <v>0</v>
      </c>
      <c r="H86" s="52">
        <v>-2</v>
      </c>
      <c r="I86" s="54">
        <f>SUM(Tabla1[[#This Row],[INICIO]:[SALIDA]])</f>
        <v>3</v>
      </c>
      <c r="J86" s="67">
        <v>1400</v>
      </c>
      <c r="K86" s="55">
        <f t="shared" si="2"/>
        <v>4200</v>
      </c>
      <c r="O86" s="4"/>
    </row>
    <row r="87" spans="2:15" ht="34.15" customHeight="1" x14ac:dyDescent="0.4">
      <c r="B87" s="99" t="s">
        <v>65</v>
      </c>
      <c r="C87" s="109" t="s">
        <v>114</v>
      </c>
      <c r="D87" s="101" t="s">
        <v>10</v>
      </c>
      <c r="E87" s="102" t="s">
        <v>261</v>
      </c>
      <c r="F87" s="101">
        <v>35</v>
      </c>
      <c r="G87" s="101">
        <v>0</v>
      </c>
      <c r="H87" s="101">
        <v>-9</v>
      </c>
      <c r="I87" s="103">
        <f>SUM(Tabla1[[#This Row],[INICIO]:[SALIDA]])</f>
        <v>26</v>
      </c>
      <c r="J87" s="111">
        <v>1250</v>
      </c>
      <c r="K87" s="104">
        <f t="shared" si="2"/>
        <v>32500</v>
      </c>
      <c r="O87" s="4"/>
    </row>
    <row r="88" spans="2:15" ht="35.450000000000003" customHeight="1" x14ac:dyDescent="0.4">
      <c r="B88" s="50" t="s">
        <v>65</v>
      </c>
      <c r="C88" s="65" t="s">
        <v>113</v>
      </c>
      <c r="D88" s="52" t="s">
        <v>10</v>
      </c>
      <c r="E88" s="53" t="s">
        <v>253</v>
      </c>
      <c r="F88" s="52">
        <v>28</v>
      </c>
      <c r="G88" s="52">
        <v>0</v>
      </c>
      <c r="H88" s="52">
        <v>-6</v>
      </c>
      <c r="I88" s="54">
        <f>SUM(Tabla1[[#This Row],[INICIO]:[SALIDA]])</f>
        <v>22</v>
      </c>
      <c r="J88" s="67">
        <v>1200</v>
      </c>
      <c r="K88" s="55">
        <f t="shared" si="2"/>
        <v>26400</v>
      </c>
      <c r="O88" s="4"/>
    </row>
    <row r="89" spans="2:15" ht="34.9" customHeight="1" x14ac:dyDescent="0.4">
      <c r="B89" s="99" t="s">
        <v>65</v>
      </c>
      <c r="C89" s="102" t="s">
        <v>330</v>
      </c>
      <c r="D89" s="101" t="s">
        <v>10</v>
      </c>
      <c r="E89" s="102" t="s">
        <v>323</v>
      </c>
      <c r="F89" s="101">
        <v>3</v>
      </c>
      <c r="G89" s="101">
        <v>0</v>
      </c>
      <c r="H89" s="101">
        <v>0</v>
      </c>
      <c r="I89" s="103">
        <f>SUM(Tabla1[[#This Row],[INICIO]:[SALIDA]])</f>
        <v>3</v>
      </c>
      <c r="J89" s="108">
        <v>770</v>
      </c>
      <c r="K89" s="105">
        <f t="shared" si="2"/>
        <v>2310</v>
      </c>
      <c r="O89" s="4"/>
    </row>
    <row r="90" spans="2:15" ht="37.15" customHeight="1" x14ac:dyDescent="0.4">
      <c r="B90" s="50" t="s">
        <v>65</v>
      </c>
      <c r="C90" s="65" t="s">
        <v>116</v>
      </c>
      <c r="D90" s="52" t="s">
        <v>10</v>
      </c>
      <c r="E90" s="57" t="s">
        <v>250</v>
      </c>
      <c r="F90" s="52">
        <v>18</v>
      </c>
      <c r="G90" s="52">
        <v>0</v>
      </c>
      <c r="H90" s="52">
        <v>0</v>
      </c>
      <c r="I90" s="54">
        <f>SUM(Tabla1[[#This Row],[INICIO]:[SALIDA]])</f>
        <v>18</v>
      </c>
      <c r="J90" s="67">
        <v>1400</v>
      </c>
      <c r="K90" s="55">
        <f t="shared" si="2"/>
        <v>25200</v>
      </c>
      <c r="O90" s="4"/>
    </row>
    <row r="91" spans="2:15" ht="33.6" customHeight="1" x14ac:dyDescent="0.4">
      <c r="B91" s="99" t="s">
        <v>65</v>
      </c>
      <c r="C91" s="109" t="s">
        <v>117</v>
      </c>
      <c r="D91" s="101" t="s">
        <v>10</v>
      </c>
      <c r="E91" s="107" t="s">
        <v>250</v>
      </c>
      <c r="F91" s="101">
        <v>25</v>
      </c>
      <c r="G91" s="101"/>
      <c r="H91" s="101">
        <v>-14</v>
      </c>
      <c r="I91" s="103">
        <f>SUM(Tabla1[[#This Row],[INICIO]:[SALIDA]])</f>
        <v>11</v>
      </c>
      <c r="J91" s="111">
        <v>1050</v>
      </c>
      <c r="K91" s="104">
        <f t="shared" si="2"/>
        <v>11550</v>
      </c>
      <c r="O91" s="4"/>
    </row>
    <row r="92" spans="2:15" ht="36" customHeight="1" x14ac:dyDescent="0.4">
      <c r="B92" s="50" t="s">
        <v>65</v>
      </c>
      <c r="C92" s="65" t="s">
        <v>318</v>
      </c>
      <c r="D92" s="52" t="s">
        <v>10</v>
      </c>
      <c r="E92" s="53" t="s">
        <v>323</v>
      </c>
      <c r="F92" s="52">
        <v>2</v>
      </c>
      <c r="G92" s="52">
        <v>13</v>
      </c>
      <c r="H92" s="52">
        <v>-15</v>
      </c>
      <c r="I92" s="54">
        <f>SUM(Tabla1[[#This Row],[INICIO]:[SALIDA]])</f>
        <v>0</v>
      </c>
      <c r="J92" s="58">
        <v>780</v>
      </c>
      <c r="K92" s="55"/>
      <c r="O92" s="4"/>
    </row>
    <row r="93" spans="2:15" s="17" customFormat="1" ht="45" customHeight="1" x14ac:dyDescent="0.4">
      <c r="B93" s="99" t="s">
        <v>65</v>
      </c>
      <c r="C93" s="109" t="s">
        <v>119</v>
      </c>
      <c r="D93" s="101" t="s">
        <v>10</v>
      </c>
      <c r="E93" s="102" t="s">
        <v>323</v>
      </c>
      <c r="F93" s="101">
        <v>0</v>
      </c>
      <c r="G93" s="101">
        <v>14</v>
      </c>
      <c r="H93" s="101">
        <v>-14</v>
      </c>
      <c r="I93" s="103">
        <f>SUM(Tabla1[[#This Row],[INICIO]:[SALIDA]])</f>
        <v>0</v>
      </c>
      <c r="J93" s="108">
        <v>780</v>
      </c>
      <c r="K93" s="104">
        <f t="shared" ref="K93:K124" si="3">+I93*J93</f>
        <v>0</v>
      </c>
      <c r="O93" s="18"/>
    </row>
    <row r="94" spans="2:15" s="17" customFormat="1" ht="46.9" customHeight="1" x14ac:dyDescent="0.4">
      <c r="B94" s="50" t="s">
        <v>65</v>
      </c>
      <c r="C94" s="65" t="s">
        <v>329</v>
      </c>
      <c r="D94" s="52" t="s">
        <v>10</v>
      </c>
      <c r="E94" s="53" t="s">
        <v>323</v>
      </c>
      <c r="F94" s="52">
        <v>0</v>
      </c>
      <c r="G94" s="52">
        <v>3</v>
      </c>
      <c r="H94" s="52">
        <v>-2</v>
      </c>
      <c r="I94" s="54">
        <f>SUM(Tabla1[[#This Row],[INICIO]:[SALIDA]])</f>
        <v>1</v>
      </c>
      <c r="J94" s="67">
        <v>570</v>
      </c>
      <c r="K94" s="56">
        <f t="shared" si="3"/>
        <v>570</v>
      </c>
      <c r="O94" s="18"/>
    </row>
    <row r="95" spans="2:15" s="17" customFormat="1" ht="39" customHeight="1" x14ac:dyDescent="0.4">
      <c r="B95" s="99" t="s">
        <v>65</v>
      </c>
      <c r="C95" s="109" t="s">
        <v>328</v>
      </c>
      <c r="D95" s="101" t="s">
        <v>10</v>
      </c>
      <c r="E95" s="102" t="s">
        <v>323</v>
      </c>
      <c r="F95" s="101">
        <v>0</v>
      </c>
      <c r="G95" s="101">
        <v>3</v>
      </c>
      <c r="H95" s="101">
        <v>-3</v>
      </c>
      <c r="I95" s="103">
        <f>SUM(Tabla1[[#This Row],[INICIO]:[SALIDA]])</f>
        <v>0</v>
      </c>
      <c r="J95" s="111">
        <v>570</v>
      </c>
      <c r="K95" s="105">
        <f t="shared" si="3"/>
        <v>0</v>
      </c>
      <c r="O95" s="18"/>
    </row>
    <row r="96" spans="2:15" s="17" customFormat="1" ht="46.15" customHeight="1" x14ac:dyDescent="0.4">
      <c r="B96" s="75" t="s">
        <v>65</v>
      </c>
      <c r="C96" s="68" t="s">
        <v>654</v>
      </c>
      <c r="D96" s="63" t="s">
        <v>10</v>
      </c>
      <c r="E96" s="76" t="s">
        <v>528</v>
      </c>
      <c r="F96" s="63">
        <v>0</v>
      </c>
      <c r="G96" s="63">
        <v>1</v>
      </c>
      <c r="H96" s="63">
        <v>-1</v>
      </c>
      <c r="I96" s="64">
        <f>SUM(Tabla1[[#This Row],[INICIO]:[SALIDA]])</f>
        <v>0</v>
      </c>
      <c r="J96" s="77">
        <v>1460</v>
      </c>
      <c r="K96" s="78">
        <f t="shared" si="3"/>
        <v>0</v>
      </c>
      <c r="O96" s="18"/>
    </row>
    <row r="97" spans="2:15" s="17" customFormat="1" ht="48" customHeight="1" x14ac:dyDescent="0.4">
      <c r="B97" s="120" t="s">
        <v>65</v>
      </c>
      <c r="C97" s="112" t="s">
        <v>653</v>
      </c>
      <c r="D97" s="121" t="s">
        <v>10</v>
      </c>
      <c r="E97" s="122" t="s">
        <v>528</v>
      </c>
      <c r="F97" s="121">
        <v>0</v>
      </c>
      <c r="G97" s="121">
        <v>1</v>
      </c>
      <c r="H97" s="121">
        <v>-1</v>
      </c>
      <c r="I97" s="123">
        <f>SUM(Tabla1[[#This Row],[INICIO]:[SALIDA]])</f>
        <v>0</v>
      </c>
      <c r="J97" s="124">
        <v>2022</v>
      </c>
      <c r="K97" s="125">
        <f t="shared" si="3"/>
        <v>0</v>
      </c>
      <c r="O97" s="18"/>
    </row>
    <row r="98" spans="2:15" s="17" customFormat="1" ht="41.45" customHeight="1" x14ac:dyDescent="0.4">
      <c r="B98" s="75" t="s">
        <v>65</v>
      </c>
      <c r="C98" s="68" t="s">
        <v>655</v>
      </c>
      <c r="D98" s="63" t="s">
        <v>10</v>
      </c>
      <c r="E98" s="76" t="s">
        <v>528</v>
      </c>
      <c r="F98" s="63">
        <v>1</v>
      </c>
      <c r="G98" s="63">
        <v>0</v>
      </c>
      <c r="H98" s="63">
        <v>0</v>
      </c>
      <c r="I98" s="64">
        <f>SUM(Tabla1[[#This Row],[INICIO]:[SALIDA]])</f>
        <v>1</v>
      </c>
      <c r="J98" s="77">
        <v>1021</v>
      </c>
      <c r="K98" s="78">
        <f t="shared" si="3"/>
        <v>1021</v>
      </c>
      <c r="O98" s="18"/>
    </row>
    <row r="99" spans="2:15" s="17" customFormat="1" ht="43.9" customHeight="1" x14ac:dyDescent="0.4">
      <c r="B99" s="120" t="s">
        <v>65</v>
      </c>
      <c r="C99" s="112" t="s">
        <v>526</v>
      </c>
      <c r="D99" s="121" t="s">
        <v>10</v>
      </c>
      <c r="E99" s="122" t="s">
        <v>528</v>
      </c>
      <c r="F99" s="121">
        <v>1</v>
      </c>
      <c r="G99" s="121">
        <v>0</v>
      </c>
      <c r="H99" s="121">
        <v>-1</v>
      </c>
      <c r="I99" s="123">
        <f>SUM(Tabla1[[#This Row],[INICIO]:[SALIDA]])</f>
        <v>0</v>
      </c>
      <c r="J99" s="124">
        <v>841</v>
      </c>
      <c r="K99" s="125">
        <f t="shared" si="3"/>
        <v>0</v>
      </c>
      <c r="O99" s="18"/>
    </row>
    <row r="100" spans="2:15" s="17" customFormat="1" ht="36.6" customHeight="1" x14ac:dyDescent="0.4">
      <c r="B100" s="75" t="s">
        <v>65</v>
      </c>
      <c r="C100" s="68" t="s">
        <v>652</v>
      </c>
      <c r="D100" s="63" t="s">
        <v>10</v>
      </c>
      <c r="E100" s="76" t="s">
        <v>528</v>
      </c>
      <c r="F100" s="63">
        <v>0</v>
      </c>
      <c r="G100" s="63">
        <v>1</v>
      </c>
      <c r="H100" s="63">
        <v>0</v>
      </c>
      <c r="I100" s="64">
        <f>SUM(Tabla1[[#This Row],[INICIO]:[SALIDA]])</f>
        <v>1</v>
      </c>
      <c r="J100" s="77">
        <v>685</v>
      </c>
      <c r="K100" s="78">
        <f t="shared" si="3"/>
        <v>685</v>
      </c>
      <c r="O100" s="18"/>
    </row>
    <row r="101" spans="2:15" s="17" customFormat="1" ht="36.6" customHeight="1" x14ac:dyDescent="0.4">
      <c r="B101" s="120" t="s">
        <v>65</v>
      </c>
      <c r="C101" s="112" t="s">
        <v>527</v>
      </c>
      <c r="D101" s="121" t="s">
        <v>10</v>
      </c>
      <c r="E101" s="122" t="s">
        <v>528</v>
      </c>
      <c r="F101" s="121">
        <v>0</v>
      </c>
      <c r="G101" s="121">
        <v>2</v>
      </c>
      <c r="H101" s="121">
        <v>0</v>
      </c>
      <c r="I101" s="123">
        <f>SUM(Tabla1[[#This Row],[INICIO]:[SALIDA]])</f>
        <v>2</v>
      </c>
      <c r="J101" s="124">
        <v>685</v>
      </c>
      <c r="K101" s="125">
        <f t="shared" si="3"/>
        <v>1370</v>
      </c>
      <c r="O101" s="18"/>
    </row>
    <row r="102" spans="2:15" s="17" customFormat="1" ht="33.6" customHeight="1" x14ac:dyDescent="0.4">
      <c r="B102" s="75" t="s">
        <v>65</v>
      </c>
      <c r="C102" s="68" t="s">
        <v>651</v>
      </c>
      <c r="D102" s="63" t="s">
        <v>10</v>
      </c>
      <c r="E102" s="76" t="s">
        <v>528</v>
      </c>
      <c r="F102" s="63">
        <v>0</v>
      </c>
      <c r="G102" s="63">
        <v>1</v>
      </c>
      <c r="H102" s="63">
        <v>0</v>
      </c>
      <c r="I102" s="64">
        <f>SUM(Tabla1[[#This Row],[INICIO]:[SALIDA]])</f>
        <v>1</v>
      </c>
      <c r="J102" s="77">
        <v>685</v>
      </c>
      <c r="K102" s="78">
        <f t="shared" si="3"/>
        <v>685</v>
      </c>
      <c r="O102" s="18"/>
    </row>
    <row r="103" spans="2:15" s="17" customFormat="1" ht="36" customHeight="1" x14ac:dyDescent="0.4">
      <c r="B103" s="120" t="s">
        <v>65</v>
      </c>
      <c r="C103" s="112" t="s">
        <v>656</v>
      </c>
      <c r="D103" s="121" t="s">
        <v>10</v>
      </c>
      <c r="E103" s="122" t="s">
        <v>528</v>
      </c>
      <c r="F103" s="121">
        <v>0</v>
      </c>
      <c r="G103" s="121">
        <v>1</v>
      </c>
      <c r="H103" s="121">
        <v>0</v>
      </c>
      <c r="I103" s="123">
        <f>SUM(Tabla1[[#This Row],[INICIO]:[SALIDA]])</f>
        <v>1</v>
      </c>
      <c r="J103" s="124">
        <v>2059.0100000000002</v>
      </c>
      <c r="K103" s="125">
        <f t="shared" si="3"/>
        <v>2059.0100000000002</v>
      </c>
      <c r="O103" s="18"/>
    </row>
    <row r="104" spans="2:15" s="17" customFormat="1" ht="41.45" customHeight="1" x14ac:dyDescent="0.4">
      <c r="B104" s="75" t="s">
        <v>11</v>
      </c>
      <c r="C104" s="68" t="s">
        <v>530</v>
      </c>
      <c r="D104" s="63" t="s">
        <v>10</v>
      </c>
      <c r="E104" s="76" t="s">
        <v>529</v>
      </c>
      <c r="F104" s="63">
        <v>0</v>
      </c>
      <c r="G104" s="63">
        <v>60</v>
      </c>
      <c r="H104" s="63"/>
      <c r="I104" s="64">
        <f>SUM(Tabla1[[#This Row],[INICIO]:[SALIDA]])</f>
        <v>60</v>
      </c>
      <c r="J104" s="71">
        <v>7.78</v>
      </c>
      <c r="K104" s="72">
        <f t="shared" si="3"/>
        <v>466.8</v>
      </c>
      <c r="O104" s="18"/>
    </row>
    <row r="105" spans="2:15" s="17" customFormat="1" ht="39" customHeight="1" x14ac:dyDescent="0.4">
      <c r="B105" s="99" t="s">
        <v>668</v>
      </c>
      <c r="C105" s="112" t="s">
        <v>607</v>
      </c>
      <c r="D105" s="121" t="s">
        <v>10</v>
      </c>
      <c r="E105" s="122" t="s">
        <v>608</v>
      </c>
      <c r="F105" s="121">
        <v>0</v>
      </c>
      <c r="G105" s="121">
        <v>40</v>
      </c>
      <c r="H105" s="121">
        <v>-40</v>
      </c>
      <c r="I105" s="123">
        <f>SUM(Tabla1[[#This Row],[INICIO]:[SALIDA]])</f>
        <v>0</v>
      </c>
      <c r="J105" s="116">
        <v>300</v>
      </c>
      <c r="K105" s="117">
        <f t="shared" si="3"/>
        <v>0</v>
      </c>
      <c r="O105" s="18"/>
    </row>
    <row r="106" spans="2:15" s="17" customFormat="1" ht="36.6" customHeight="1" x14ac:dyDescent="0.4">
      <c r="B106" s="50" t="s">
        <v>16</v>
      </c>
      <c r="C106" s="65" t="s">
        <v>111</v>
      </c>
      <c r="D106" s="52" t="s">
        <v>10</v>
      </c>
      <c r="E106" s="53" t="s">
        <v>253</v>
      </c>
      <c r="F106" s="52">
        <v>90</v>
      </c>
      <c r="G106" s="52">
        <v>0</v>
      </c>
      <c r="H106" s="52">
        <v>-41</v>
      </c>
      <c r="I106" s="54">
        <f>SUM(Tabla1[[#This Row],[INICIO]:[SALIDA]])</f>
        <v>49</v>
      </c>
      <c r="J106" s="67">
        <v>11</v>
      </c>
      <c r="K106" s="55">
        <f t="shared" si="3"/>
        <v>539</v>
      </c>
      <c r="O106" s="18"/>
    </row>
    <row r="107" spans="2:15" s="17" customFormat="1" ht="32.450000000000003" customHeight="1" x14ac:dyDescent="0.4">
      <c r="B107" s="120" t="s">
        <v>670</v>
      </c>
      <c r="C107" s="112" t="s">
        <v>610</v>
      </c>
      <c r="D107" s="113" t="s">
        <v>611</v>
      </c>
      <c r="E107" s="114" t="s">
        <v>626</v>
      </c>
      <c r="F107" s="113">
        <v>0</v>
      </c>
      <c r="G107" s="113">
        <v>10</v>
      </c>
      <c r="H107" s="113">
        <v>-10</v>
      </c>
      <c r="I107" s="115">
        <f>SUM(Tabla1[[#This Row],[INICIO]:[SALIDA]])</f>
        <v>0</v>
      </c>
      <c r="J107" s="116">
        <v>20.39</v>
      </c>
      <c r="K107" s="117">
        <f t="shared" si="3"/>
        <v>0</v>
      </c>
      <c r="O107" s="18"/>
    </row>
    <row r="108" spans="2:15" s="17" customFormat="1" ht="36" customHeight="1" x14ac:dyDescent="0.4">
      <c r="B108" s="50" t="s">
        <v>16</v>
      </c>
      <c r="C108" s="53" t="s">
        <v>49</v>
      </c>
      <c r="D108" s="52" t="s">
        <v>10</v>
      </c>
      <c r="E108" s="53" t="s">
        <v>262</v>
      </c>
      <c r="F108" s="52">
        <v>10</v>
      </c>
      <c r="G108" s="52">
        <v>0</v>
      </c>
      <c r="H108" s="52">
        <v>-2</v>
      </c>
      <c r="I108" s="54">
        <f>SUM(Tabla1[[#This Row],[INICIO]:[SALIDA]])</f>
        <v>8</v>
      </c>
      <c r="J108" s="58">
        <v>65</v>
      </c>
      <c r="K108" s="55">
        <f t="shared" si="3"/>
        <v>520</v>
      </c>
      <c r="O108" s="18"/>
    </row>
    <row r="109" spans="2:15" s="17" customFormat="1" ht="40.15" customHeight="1" x14ac:dyDescent="0.4">
      <c r="B109" s="99" t="s">
        <v>16</v>
      </c>
      <c r="C109" s="102" t="s">
        <v>48</v>
      </c>
      <c r="D109" s="101" t="s">
        <v>10</v>
      </c>
      <c r="E109" s="102" t="s">
        <v>253</v>
      </c>
      <c r="F109" s="101">
        <v>17</v>
      </c>
      <c r="G109" s="101">
        <v>0</v>
      </c>
      <c r="H109" s="101">
        <v>-15</v>
      </c>
      <c r="I109" s="103">
        <f>SUM(Tabla1[[#This Row],[INICIO]:[SALIDA]])</f>
        <v>2</v>
      </c>
      <c r="J109" s="108">
        <v>165</v>
      </c>
      <c r="K109" s="104">
        <f t="shared" si="3"/>
        <v>330</v>
      </c>
      <c r="O109" s="18"/>
    </row>
    <row r="110" spans="2:15" s="17" customFormat="1" ht="34.9" customHeight="1" x14ac:dyDescent="0.4">
      <c r="B110" s="50" t="s">
        <v>16</v>
      </c>
      <c r="C110" s="53" t="s">
        <v>479</v>
      </c>
      <c r="D110" s="52" t="s">
        <v>10</v>
      </c>
      <c r="E110" s="53" t="s">
        <v>471</v>
      </c>
      <c r="F110" s="52">
        <v>0</v>
      </c>
      <c r="G110" s="52">
        <v>100</v>
      </c>
      <c r="H110" s="52">
        <v>0</v>
      </c>
      <c r="I110" s="54">
        <f>SUM(Tabla1[[#This Row],[INICIO]:[SALIDA]])</f>
        <v>100</v>
      </c>
      <c r="J110" s="58">
        <v>81.260000000000005</v>
      </c>
      <c r="K110" s="55">
        <f t="shared" si="3"/>
        <v>8126.0000000000009</v>
      </c>
      <c r="O110" s="18"/>
    </row>
    <row r="111" spans="2:15" s="17" customFormat="1" ht="39" customHeight="1" x14ac:dyDescent="0.4">
      <c r="B111" s="99" t="s">
        <v>65</v>
      </c>
      <c r="C111" s="102" t="s">
        <v>78</v>
      </c>
      <c r="D111" s="101" t="s">
        <v>10</v>
      </c>
      <c r="E111" s="102" t="s">
        <v>253</v>
      </c>
      <c r="F111" s="101">
        <v>19</v>
      </c>
      <c r="G111" s="101">
        <v>0</v>
      </c>
      <c r="H111" s="101">
        <v>-1</v>
      </c>
      <c r="I111" s="103">
        <f>SUM(Tabla1[[#This Row],[INICIO]:[SALIDA]])</f>
        <v>18</v>
      </c>
      <c r="J111" s="108">
        <v>65</v>
      </c>
      <c r="K111" s="104">
        <f t="shared" si="3"/>
        <v>1170</v>
      </c>
      <c r="O111" s="18"/>
    </row>
    <row r="112" spans="2:15" s="17" customFormat="1" ht="36.6" customHeight="1" x14ac:dyDescent="0.4">
      <c r="B112" s="59" t="s">
        <v>9</v>
      </c>
      <c r="C112" s="53" t="s">
        <v>17</v>
      </c>
      <c r="D112" s="52" t="s">
        <v>219</v>
      </c>
      <c r="E112" s="53" t="s">
        <v>253</v>
      </c>
      <c r="F112" s="52">
        <v>4</v>
      </c>
      <c r="G112" s="52">
        <v>0</v>
      </c>
      <c r="H112" s="52">
        <v>-2</v>
      </c>
      <c r="I112" s="54">
        <f>SUM(Tabla1[[#This Row],[INICIO]:[SALIDA]])</f>
        <v>2</v>
      </c>
      <c r="J112" s="58">
        <v>90</v>
      </c>
      <c r="K112" s="55">
        <f t="shared" si="3"/>
        <v>180</v>
      </c>
      <c r="O112" s="18"/>
    </row>
    <row r="113" spans="2:15" s="17" customFormat="1" ht="37.15" customHeight="1" x14ac:dyDescent="0.4">
      <c r="B113" s="99" t="s">
        <v>46</v>
      </c>
      <c r="C113" s="112" t="s">
        <v>638</v>
      </c>
      <c r="D113" s="113" t="s">
        <v>10</v>
      </c>
      <c r="E113" s="114" t="s">
        <v>608</v>
      </c>
      <c r="F113" s="113">
        <v>0</v>
      </c>
      <c r="G113" s="113">
        <v>50</v>
      </c>
      <c r="H113" s="113">
        <v>-50</v>
      </c>
      <c r="I113" s="115">
        <f>SUM(Tabla1[[#This Row],[INICIO]:[SALIDA]])</f>
        <v>0</v>
      </c>
      <c r="J113" s="116">
        <v>290</v>
      </c>
      <c r="K113" s="117">
        <f t="shared" si="3"/>
        <v>0</v>
      </c>
      <c r="O113" s="18"/>
    </row>
    <row r="114" spans="2:15" s="17" customFormat="1" ht="41.45" customHeight="1" x14ac:dyDescent="0.4">
      <c r="B114" s="50" t="s">
        <v>16</v>
      </c>
      <c r="C114" s="53" t="s">
        <v>83</v>
      </c>
      <c r="D114" s="52" t="s">
        <v>218</v>
      </c>
      <c r="E114" s="53" t="s">
        <v>258</v>
      </c>
      <c r="F114" s="52">
        <v>7</v>
      </c>
      <c r="G114" s="52">
        <v>0</v>
      </c>
      <c r="H114" s="52">
        <v>-3</v>
      </c>
      <c r="I114" s="54">
        <f>SUM(Tabla1[[#This Row],[INICIO]:[SALIDA]])</f>
        <v>4</v>
      </c>
      <c r="J114" s="67">
        <v>40</v>
      </c>
      <c r="K114" s="55">
        <f t="shared" si="3"/>
        <v>160</v>
      </c>
      <c r="O114" s="18"/>
    </row>
    <row r="115" spans="2:15" s="17" customFormat="1" ht="37.9" customHeight="1" x14ac:dyDescent="0.4">
      <c r="B115" s="99" t="s">
        <v>46</v>
      </c>
      <c r="C115" s="102" t="s">
        <v>503</v>
      </c>
      <c r="D115" s="101" t="s">
        <v>10</v>
      </c>
      <c r="E115" s="102" t="s">
        <v>502</v>
      </c>
      <c r="F115" s="101">
        <v>0</v>
      </c>
      <c r="G115" s="101">
        <v>1</v>
      </c>
      <c r="H115" s="101">
        <v>-1</v>
      </c>
      <c r="I115" s="103">
        <f>SUM(Tabla1[[#This Row],[INICIO]:[SALIDA]])</f>
        <v>0</v>
      </c>
      <c r="J115" s="111">
        <v>324865.8</v>
      </c>
      <c r="K115" s="104">
        <f t="shared" si="3"/>
        <v>0</v>
      </c>
      <c r="O115" s="18"/>
    </row>
    <row r="116" spans="2:15" s="17" customFormat="1" ht="59.45" customHeight="1" x14ac:dyDescent="0.4">
      <c r="B116" s="50" t="s">
        <v>16</v>
      </c>
      <c r="C116" s="53" t="s">
        <v>102</v>
      </c>
      <c r="D116" s="52" t="s">
        <v>10</v>
      </c>
      <c r="E116" s="53" t="s">
        <v>253</v>
      </c>
      <c r="F116" s="52">
        <v>5</v>
      </c>
      <c r="G116" s="52">
        <v>0</v>
      </c>
      <c r="H116" s="52">
        <v>-2</v>
      </c>
      <c r="I116" s="54">
        <f>SUM(Tabla1[[#This Row],[INICIO]:[SALIDA]])</f>
        <v>3</v>
      </c>
      <c r="J116" s="67">
        <v>140</v>
      </c>
      <c r="K116" s="55">
        <f t="shared" si="3"/>
        <v>420</v>
      </c>
      <c r="O116" s="18"/>
    </row>
    <row r="117" spans="2:15" s="17" customFormat="1" ht="30" customHeight="1" x14ac:dyDescent="0.4">
      <c r="B117" s="99" t="s">
        <v>11</v>
      </c>
      <c r="C117" s="102" t="s">
        <v>100</v>
      </c>
      <c r="D117" s="101" t="s">
        <v>10</v>
      </c>
      <c r="E117" s="102" t="s">
        <v>253</v>
      </c>
      <c r="F117" s="101">
        <v>4</v>
      </c>
      <c r="G117" s="101">
        <v>0</v>
      </c>
      <c r="H117" s="101">
        <v>-1</v>
      </c>
      <c r="I117" s="103">
        <f>SUM(Tabla1[[#This Row],[INICIO]:[SALIDA]])</f>
        <v>3</v>
      </c>
      <c r="J117" s="111">
        <v>37.96</v>
      </c>
      <c r="K117" s="104">
        <f t="shared" si="3"/>
        <v>113.88</v>
      </c>
      <c r="O117" s="18"/>
    </row>
    <row r="118" spans="2:15" s="17" customFormat="1" ht="33.6" customHeight="1" x14ac:dyDescent="0.4">
      <c r="B118" s="50" t="s">
        <v>16</v>
      </c>
      <c r="C118" s="53" t="s">
        <v>101</v>
      </c>
      <c r="D118" s="52" t="s">
        <v>10</v>
      </c>
      <c r="E118" s="53" t="s">
        <v>253</v>
      </c>
      <c r="F118" s="52">
        <v>30</v>
      </c>
      <c r="G118" s="52">
        <v>30</v>
      </c>
      <c r="H118" s="52">
        <v>-16</v>
      </c>
      <c r="I118" s="54">
        <f>SUM(Tabla1[[#This Row],[INICIO]:[SALIDA]])</f>
        <v>44</v>
      </c>
      <c r="J118" s="67">
        <v>94.9</v>
      </c>
      <c r="K118" s="55">
        <f t="shared" si="3"/>
        <v>4175.6000000000004</v>
      </c>
      <c r="O118" s="18"/>
    </row>
    <row r="119" spans="2:15" s="17" customFormat="1" ht="32.450000000000003" customHeight="1" x14ac:dyDescent="0.4">
      <c r="B119" s="99" t="s">
        <v>16</v>
      </c>
      <c r="C119" s="102" t="s">
        <v>99</v>
      </c>
      <c r="D119" s="101" t="s">
        <v>10</v>
      </c>
      <c r="E119" s="102"/>
      <c r="F119" s="101">
        <v>23</v>
      </c>
      <c r="G119" s="101">
        <v>80</v>
      </c>
      <c r="H119" s="101">
        <v>-71</v>
      </c>
      <c r="I119" s="103">
        <f>SUM(Tabla1[[#This Row],[INICIO]:[SALIDA]])</f>
        <v>32</v>
      </c>
      <c r="J119" s="111">
        <v>51</v>
      </c>
      <c r="K119" s="104">
        <f t="shared" si="3"/>
        <v>1632</v>
      </c>
      <c r="O119" s="18"/>
    </row>
    <row r="120" spans="2:15" s="17" customFormat="1" ht="32.450000000000003" customHeight="1" x14ac:dyDescent="0.4">
      <c r="B120" s="50" t="s">
        <v>16</v>
      </c>
      <c r="C120" s="68" t="s">
        <v>580</v>
      </c>
      <c r="D120" s="69" t="s">
        <v>10</v>
      </c>
      <c r="E120" s="60" t="s">
        <v>529</v>
      </c>
      <c r="F120" s="69">
        <v>0</v>
      </c>
      <c r="G120" s="69">
        <v>30</v>
      </c>
      <c r="H120" s="69"/>
      <c r="I120" s="70">
        <f>SUM(Tabla1[[#This Row],[INICIO]:[SALIDA]])</f>
        <v>30</v>
      </c>
      <c r="J120" s="71">
        <v>154.84</v>
      </c>
      <c r="K120" s="72">
        <f t="shared" si="3"/>
        <v>4645.2</v>
      </c>
      <c r="O120" s="18"/>
    </row>
    <row r="121" spans="2:15" s="17" customFormat="1" ht="34.9" customHeight="1" x14ac:dyDescent="0.4">
      <c r="B121" s="99" t="s">
        <v>16</v>
      </c>
      <c r="C121" s="112" t="s">
        <v>578</v>
      </c>
      <c r="D121" s="113" t="s">
        <v>10</v>
      </c>
      <c r="E121" s="114" t="s">
        <v>529</v>
      </c>
      <c r="F121" s="113">
        <v>0</v>
      </c>
      <c r="G121" s="113">
        <v>150</v>
      </c>
      <c r="H121" s="113"/>
      <c r="I121" s="115">
        <f>SUM(Tabla1[[#This Row],[INICIO]:[SALIDA]])</f>
        <v>150</v>
      </c>
      <c r="J121" s="116">
        <v>49.92</v>
      </c>
      <c r="K121" s="117">
        <f t="shared" si="3"/>
        <v>7488</v>
      </c>
      <c r="O121" s="18"/>
    </row>
    <row r="122" spans="2:15" s="17" customFormat="1" ht="37.9" customHeight="1" x14ac:dyDescent="0.4">
      <c r="B122" s="50" t="s">
        <v>16</v>
      </c>
      <c r="C122" s="68" t="s">
        <v>579</v>
      </c>
      <c r="D122" s="69" t="s">
        <v>10</v>
      </c>
      <c r="E122" s="60" t="s">
        <v>529</v>
      </c>
      <c r="F122" s="69">
        <v>0</v>
      </c>
      <c r="G122" s="69">
        <v>30</v>
      </c>
      <c r="H122" s="69"/>
      <c r="I122" s="70">
        <f>SUM(Tabla1[[#This Row],[INICIO]:[SALIDA]])</f>
        <v>30</v>
      </c>
      <c r="J122" s="71">
        <v>55</v>
      </c>
      <c r="K122" s="72">
        <f t="shared" si="3"/>
        <v>1650</v>
      </c>
      <c r="O122" s="18"/>
    </row>
    <row r="123" spans="2:15" s="17" customFormat="1" ht="39" customHeight="1" x14ac:dyDescent="0.4">
      <c r="B123" s="99" t="s">
        <v>16</v>
      </c>
      <c r="C123" s="112" t="s">
        <v>639</v>
      </c>
      <c r="D123" s="113" t="s">
        <v>10</v>
      </c>
      <c r="E123" s="114" t="s">
        <v>597</v>
      </c>
      <c r="F123" s="113">
        <v>0</v>
      </c>
      <c r="G123" s="113">
        <v>3</v>
      </c>
      <c r="H123" s="113">
        <v>-3</v>
      </c>
      <c r="I123" s="115">
        <f>SUM(Tabla1[[#This Row],[INICIO]:[SALIDA]])</f>
        <v>0</v>
      </c>
      <c r="J123" s="116">
        <v>590</v>
      </c>
      <c r="K123" s="117">
        <f t="shared" si="3"/>
        <v>0</v>
      </c>
      <c r="O123" s="18"/>
    </row>
    <row r="124" spans="2:15" s="17" customFormat="1" ht="50.45" customHeight="1" x14ac:dyDescent="0.4">
      <c r="B124" s="50" t="s">
        <v>16</v>
      </c>
      <c r="C124" s="68" t="s">
        <v>640</v>
      </c>
      <c r="D124" s="69" t="s">
        <v>10</v>
      </c>
      <c r="E124" s="60" t="s">
        <v>597</v>
      </c>
      <c r="F124" s="75">
        <v>0</v>
      </c>
      <c r="G124" s="69">
        <v>3</v>
      </c>
      <c r="H124" s="69">
        <v>-3</v>
      </c>
      <c r="I124" s="70">
        <f>SUM(Tabla1[[#This Row],[INICIO]:[SALIDA]])</f>
        <v>0</v>
      </c>
      <c r="J124" s="71">
        <v>4720</v>
      </c>
      <c r="K124" s="72">
        <f t="shared" si="3"/>
        <v>0</v>
      </c>
      <c r="O124" s="18"/>
    </row>
    <row r="125" spans="2:15" s="17" customFormat="1" ht="43.15" customHeight="1" x14ac:dyDescent="0.4">
      <c r="B125" s="99" t="s">
        <v>16</v>
      </c>
      <c r="C125" s="126" t="s">
        <v>171</v>
      </c>
      <c r="D125" s="101" t="s">
        <v>10</v>
      </c>
      <c r="E125" s="127" t="s">
        <v>259</v>
      </c>
      <c r="F125" s="101">
        <v>10</v>
      </c>
      <c r="G125" s="101">
        <v>0</v>
      </c>
      <c r="H125" s="101">
        <v>-1</v>
      </c>
      <c r="I125" s="103">
        <f>SUM(Tabla1[[#This Row],[INICIO]:[SALIDA]])</f>
        <v>9</v>
      </c>
      <c r="J125" s="111">
        <v>288</v>
      </c>
      <c r="K125" s="104">
        <f t="shared" ref="K125:K155" si="4">+I125*J125</f>
        <v>2592</v>
      </c>
      <c r="O125" s="18"/>
    </row>
    <row r="126" spans="2:15" s="17" customFormat="1" ht="43.9" customHeight="1" x14ac:dyDescent="0.4">
      <c r="B126" s="50" t="s">
        <v>11</v>
      </c>
      <c r="C126" s="53" t="s">
        <v>423</v>
      </c>
      <c r="D126" s="52" t="s">
        <v>10</v>
      </c>
      <c r="E126" s="53" t="s">
        <v>427</v>
      </c>
      <c r="F126" s="52">
        <v>0</v>
      </c>
      <c r="G126" s="52">
        <v>1</v>
      </c>
      <c r="H126" s="52">
        <v>-1</v>
      </c>
      <c r="I126" s="54">
        <f>SUM(Tabla1[[#This Row],[INICIO]:[SALIDA]])</f>
        <v>0</v>
      </c>
      <c r="J126" s="80">
        <v>275.42</v>
      </c>
      <c r="K126" s="55">
        <f t="shared" si="4"/>
        <v>0</v>
      </c>
      <c r="O126" s="18"/>
    </row>
    <row r="127" spans="2:15" s="17" customFormat="1" ht="46.15" customHeight="1" x14ac:dyDescent="0.4">
      <c r="B127" s="99" t="s">
        <v>90</v>
      </c>
      <c r="C127" s="102" t="s">
        <v>279</v>
      </c>
      <c r="D127" s="101" t="s">
        <v>280</v>
      </c>
      <c r="E127" s="102" t="s">
        <v>320</v>
      </c>
      <c r="F127" s="101">
        <v>0</v>
      </c>
      <c r="G127" s="101">
        <v>1</v>
      </c>
      <c r="H127" s="101">
        <v>-1</v>
      </c>
      <c r="I127" s="103">
        <f>SUM(Tabla1[[#This Row],[INICIO]:[SALIDA]])</f>
        <v>0</v>
      </c>
      <c r="J127" s="111">
        <v>19900</v>
      </c>
      <c r="K127" s="104">
        <f t="shared" si="4"/>
        <v>0</v>
      </c>
      <c r="O127" s="18"/>
    </row>
    <row r="128" spans="2:15" s="17" customFormat="1" ht="46.15" customHeight="1" x14ac:dyDescent="0.4">
      <c r="B128" s="50" t="s">
        <v>139</v>
      </c>
      <c r="C128" s="68" t="s">
        <v>673</v>
      </c>
      <c r="D128" s="69" t="s">
        <v>631</v>
      </c>
      <c r="E128" s="60" t="s">
        <v>626</v>
      </c>
      <c r="F128" s="69">
        <v>0</v>
      </c>
      <c r="G128" s="69">
        <v>2</v>
      </c>
      <c r="H128" s="69">
        <v>-2</v>
      </c>
      <c r="I128" s="70">
        <f>SUM(Tabla1[[#This Row],[INICIO]:[SALIDA]])</f>
        <v>0</v>
      </c>
      <c r="J128" s="71">
        <v>2164.1</v>
      </c>
      <c r="K128" s="72">
        <f t="shared" si="4"/>
        <v>0</v>
      </c>
      <c r="O128" s="18"/>
    </row>
    <row r="129" spans="2:15" s="17" customFormat="1" ht="37.9" customHeight="1" x14ac:dyDescent="0.4">
      <c r="B129" s="99" t="s">
        <v>65</v>
      </c>
      <c r="C129" s="112" t="s">
        <v>576</v>
      </c>
      <c r="D129" s="113" t="s">
        <v>571</v>
      </c>
      <c r="E129" s="114" t="s">
        <v>529</v>
      </c>
      <c r="F129" s="113">
        <v>0</v>
      </c>
      <c r="G129" s="113">
        <v>40</v>
      </c>
      <c r="H129" s="113"/>
      <c r="I129" s="115">
        <f>SUM(Tabla1[[#This Row],[INICIO]:[SALIDA]])</f>
        <v>40</v>
      </c>
      <c r="J129" s="116">
        <v>40.17</v>
      </c>
      <c r="K129" s="117">
        <f t="shared" si="4"/>
        <v>1606.8000000000002</v>
      </c>
      <c r="O129" s="18"/>
    </row>
    <row r="130" spans="2:15" s="17" customFormat="1" ht="36" customHeight="1" x14ac:dyDescent="0.4">
      <c r="B130" s="50" t="s">
        <v>65</v>
      </c>
      <c r="C130" s="68" t="s">
        <v>577</v>
      </c>
      <c r="D130" s="69" t="s">
        <v>571</v>
      </c>
      <c r="E130" s="60" t="s">
        <v>529</v>
      </c>
      <c r="F130" s="69">
        <v>0</v>
      </c>
      <c r="G130" s="69">
        <v>60</v>
      </c>
      <c r="H130" s="69"/>
      <c r="I130" s="70">
        <f>SUM(Tabla1[[#This Row],[INICIO]:[SALIDA]])</f>
        <v>60</v>
      </c>
      <c r="J130" s="71">
        <v>22.88</v>
      </c>
      <c r="K130" s="72">
        <f t="shared" si="4"/>
        <v>1372.8</v>
      </c>
      <c r="O130" s="18"/>
    </row>
    <row r="131" spans="2:15" s="17" customFormat="1" ht="31.15" customHeight="1" x14ac:dyDescent="0.4">
      <c r="B131" s="99" t="s">
        <v>65</v>
      </c>
      <c r="C131" s="112" t="s">
        <v>572</v>
      </c>
      <c r="D131" s="113" t="s">
        <v>571</v>
      </c>
      <c r="E131" s="114" t="s">
        <v>529</v>
      </c>
      <c r="F131" s="113">
        <v>0</v>
      </c>
      <c r="G131" s="113">
        <v>60</v>
      </c>
      <c r="H131" s="113"/>
      <c r="I131" s="115">
        <f>SUM(Tabla1[[#This Row],[INICIO]:[SALIDA]])</f>
        <v>60</v>
      </c>
      <c r="J131" s="116">
        <v>38.9</v>
      </c>
      <c r="K131" s="117">
        <f t="shared" si="4"/>
        <v>2334</v>
      </c>
      <c r="O131" s="18"/>
    </row>
    <row r="132" spans="2:15" s="17" customFormat="1" ht="36" customHeight="1" x14ac:dyDescent="0.4">
      <c r="B132" s="50" t="s">
        <v>65</v>
      </c>
      <c r="C132" s="68" t="s">
        <v>570</v>
      </c>
      <c r="D132" s="69" t="s">
        <v>571</v>
      </c>
      <c r="E132" s="60" t="s">
        <v>529</v>
      </c>
      <c r="F132" s="69">
        <v>0</v>
      </c>
      <c r="G132" s="69">
        <v>60</v>
      </c>
      <c r="H132" s="69"/>
      <c r="I132" s="70">
        <f>SUM(Tabla1[[#This Row],[INICIO]:[SALIDA]])</f>
        <v>60</v>
      </c>
      <c r="J132" s="71">
        <v>108.2</v>
      </c>
      <c r="K132" s="72">
        <f t="shared" si="4"/>
        <v>6492</v>
      </c>
      <c r="O132" s="18"/>
    </row>
    <row r="133" spans="2:15" s="17" customFormat="1" ht="36.6" customHeight="1" x14ac:dyDescent="0.4">
      <c r="B133" s="99" t="s">
        <v>65</v>
      </c>
      <c r="C133" s="102" t="s">
        <v>317</v>
      </c>
      <c r="D133" s="101" t="s">
        <v>224</v>
      </c>
      <c r="E133" s="109" t="s">
        <v>259</v>
      </c>
      <c r="F133" s="101">
        <v>46</v>
      </c>
      <c r="G133" s="101">
        <v>60</v>
      </c>
      <c r="H133" s="101">
        <v>-46</v>
      </c>
      <c r="I133" s="103">
        <f>SUM(Tabla1[[#This Row],[INICIO]:[SALIDA]])</f>
        <v>60</v>
      </c>
      <c r="J133" s="111">
        <v>28.75</v>
      </c>
      <c r="K133" s="104">
        <f t="shared" si="4"/>
        <v>1725</v>
      </c>
      <c r="O133" s="18"/>
    </row>
    <row r="134" spans="2:15" s="17" customFormat="1" ht="36" customHeight="1" x14ac:dyDescent="0.4">
      <c r="B134" s="50" t="s">
        <v>65</v>
      </c>
      <c r="C134" s="53" t="s">
        <v>316</v>
      </c>
      <c r="D134" s="52" t="s">
        <v>224</v>
      </c>
      <c r="E134" s="66">
        <v>44197</v>
      </c>
      <c r="F134" s="52">
        <v>16</v>
      </c>
      <c r="G134" s="52">
        <v>100</v>
      </c>
      <c r="H134" s="52">
        <v>-65</v>
      </c>
      <c r="I134" s="54">
        <f>SUM(Tabla1[[#This Row],[INICIO]:[SALIDA]])</f>
        <v>51</v>
      </c>
      <c r="J134" s="67">
        <v>116.7</v>
      </c>
      <c r="K134" s="55">
        <f t="shared" si="4"/>
        <v>5951.7</v>
      </c>
      <c r="O134" s="18"/>
    </row>
    <row r="135" spans="2:15" s="17" customFormat="1" ht="36.6" customHeight="1" x14ac:dyDescent="0.4">
      <c r="B135" s="99" t="s">
        <v>65</v>
      </c>
      <c r="C135" s="102" t="s">
        <v>98</v>
      </c>
      <c r="D135" s="101" t="s">
        <v>224</v>
      </c>
      <c r="E135" s="102" t="s">
        <v>263</v>
      </c>
      <c r="F135" s="101">
        <v>94</v>
      </c>
      <c r="G135" s="101">
        <v>100</v>
      </c>
      <c r="H135" s="101">
        <v>-57</v>
      </c>
      <c r="I135" s="103">
        <f>SUM(Tabla1[[#This Row],[INICIO]:[SALIDA]])</f>
        <v>137</v>
      </c>
      <c r="J135" s="111">
        <v>18.64</v>
      </c>
      <c r="K135" s="104">
        <f t="shared" si="4"/>
        <v>2553.6800000000003</v>
      </c>
      <c r="O135" s="18"/>
    </row>
    <row r="136" spans="2:15" s="17" customFormat="1" ht="39" customHeight="1" x14ac:dyDescent="0.4">
      <c r="B136" s="50" t="s">
        <v>65</v>
      </c>
      <c r="C136" s="53" t="s">
        <v>315</v>
      </c>
      <c r="D136" s="52" t="s">
        <v>224</v>
      </c>
      <c r="E136" s="53" t="s">
        <v>263</v>
      </c>
      <c r="F136" s="52">
        <v>46</v>
      </c>
      <c r="G136" s="52">
        <v>50</v>
      </c>
      <c r="H136" s="52">
        <v>-32</v>
      </c>
      <c r="I136" s="54">
        <f>SUM(Tabla1[[#This Row],[INICIO]:[SALIDA]])</f>
        <v>64</v>
      </c>
      <c r="J136" s="67">
        <v>20.79</v>
      </c>
      <c r="K136" s="55">
        <f t="shared" si="4"/>
        <v>1330.56</v>
      </c>
      <c r="O136" s="18"/>
    </row>
    <row r="137" spans="2:15" s="17" customFormat="1" ht="34.9" customHeight="1" x14ac:dyDescent="0.4">
      <c r="B137" s="99" t="s">
        <v>65</v>
      </c>
      <c r="C137" s="112" t="s">
        <v>569</v>
      </c>
      <c r="D137" s="113" t="s">
        <v>567</v>
      </c>
      <c r="E137" s="114" t="s">
        <v>529</v>
      </c>
      <c r="F137" s="113">
        <v>0</v>
      </c>
      <c r="G137" s="113">
        <v>100</v>
      </c>
      <c r="H137" s="113"/>
      <c r="I137" s="115">
        <v>100</v>
      </c>
      <c r="J137" s="116">
        <v>12.36</v>
      </c>
      <c r="K137" s="117">
        <f t="shared" si="4"/>
        <v>1236</v>
      </c>
      <c r="O137" s="18"/>
    </row>
    <row r="138" spans="2:15" s="17" customFormat="1" ht="36.6" customHeight="1" x14ac:dyDescent="0.4">
      <c r="B138" s="50" t="s">
        <v>65</v>
      </c>
      <c r="C138" s="68" t="s">
        <v>568</v>
      </c>
      <c r="D138" s="69" t="s">
        <v>567</v>
      </c>
      <c r="E138" s="60" t="s">
        <v>529</v>
      </c>
      <c r="F138" s="69">
        <v>0</v>
      </c>
      <c r="G138" s="69">
        <v>100</v>
      </c>
      <c r="H138" s="69"/>
      <c r="I138" s="70">
        <f>SUM(Tabla1[[#This Row],[INICIO]:[SALIDA]])</f>
        <v>100</v>
      </c>
      <c r="J138" s="71">
        <v>30.37</v>
      </c>
      <c r="K138" s="72">
        <f t="shared" si="4"/>
        <v>3037</v>
      </c>
      <c r="O138" s="18"/>
    </row>
    <row r="139" spans="2:15" s="17" customFormat="1" ht="41.45" customHeight="1" x14ac:dyDescent="0.4">
      <c r="B139" s="99" t="s">
        <v>65</v>
      </c>
      <c r="C139" s="102" t="s">
        <v>314</v>
      </c>
      <c r="D139" s="101" t="s">
        <v>224</v>
      </c>
      <c r="E139" s="102" t="s">
        <v>263</v>
      </c>
      <c r="F139" s="101">
        <v>114</v>
      </c>
      <c r="G139" s="101">
        <v>80</v>
      </c>
      <c r="H139" s="101">
        <v>-124</v>
      </c>
      <c r="I139" s="103">
        <f>SUM(Tabla1[[#This Row],[INICIO]:[SALIDA]])</f>
        <v>70</v>
      </c>
      <c r="J139" s="111">
        <v>9</v>
      </c>
      <c r="K139" s="104">
        <f t="shared" si="4"/>
        <v>630</v>
      </c>
      <c r="O139" s="18"/>
    </row>
    <row r="140" spans="2:15" s="17" customFormat="1" ht="32.450000000000003" customHeight="1" x14ac:dyDescent="0.4">
      <c r="B140" s="50" t="s">
        <v>65</v>
      </c>
      <c r="C140" s="53" t="s">
        <v>313</v>
      </c>
      <c r="D140" s="52" t="s">
        <v>224</v>
      </c>
      <c r="E140" s="53" t="s">
        <v>263</v>
      </c>
      <c r="F140" s="52">
        <v>98</v>
      </c>
      <c r="G140" s="52">
        <v>80</v>
      </c>
      <c r="H140" s="52">
        <v>-108</v>
      </c>
      <c r="I140" s="54">
        <f>SUM(Tabla1[[#This Row],[INICIO]:[SALIDA]])</f>
        <v>70</v>
      </c>
      <c r="J140" s="67">
        <v>24</v>
      </c>
      <c r="K140" s="55">
        <f t="shared" si="4"/>
        <v>1680</v>
      </c>
      <c r="O140" s="18"/>
    </row>
    <row r="141" spans="2:15" s="17" customFormat="1" ht="36" customHeight="1" x14ac:dyDescent="0.4">
      <c r="B141" s="106" t="s">
        <v>9</v>
      </c>
      <c r="C141" s="102" t="s">
        <v>474</v>
      </c>
      <c r="D141" s="101" t="s">
        <v>219</v>
      </c>
      <c r="E141" s="102" t="s">
        <v>471</v>
      </c>
      <c r="F141" s="101">
        <v>0</v>
      </c>
      <c r="G141" s="101">
        <v>150</v>
      </c>
      <c r="H141" s="101">
        <v>-125</v>
      </c>
      <c r="I141" s="103">
        <f>SUM(Tabla1[[#This Row],[INICIO]:[SALIDA]])</f>
        <v>25</v>
      </c>
      <c r="J141" s="108">
        <v>66.25</v>
      </c>
      <c r="K141" s="104">
        <f t="shared" si="4"/>
        <v>1656.25</v>
      </c>
      <c r="O141" s="18"/>
    </row>
    <row r="142" spans="2:15" s="17" customFormat="1" ht="32.450000000000003" customHeight="1" x14ac:dyDescent="0.4">
      <c r="B142" s="50" t="s">
        <v>16</v>
      </c>
      <c r="C142" s="53" t="s">
        <v>203</v>
      </c>
      <c r="D142" s="52" t="s">
        <v>10</v>
      </c>
      <c r="E142" s="53" t="s">
        <v>263</v>
      </c>
      <c r="F142" s="52">
        <v>5</v>
      </c>
      <c r="G142" s="52">
        <v>0</v>
      </c>
      <c r="H142" s="52">
        <v>0</v>
      </c>
      <c r="I142" s="54">
        <f>SUM(Tabla1[[#This Row],[INICIO]:[SALIDA]])</f>
        <v>5</v>
      </c>
      <c r="J142" s="67">
        <v>50</v>
      </c>
      <c r="K142" s="55">
        <f t="shared" si="4"/>
        <v>250</v>
      </c>
      <c r="O142" s="18"/>
    </row>
    <row r="143" spans="2:15" s="17" customFormat="1" ht="28.9" customHeight="1" x14ac:dyDescent="0.4">
      <c r="B143" s="99" t="s">
        <v>16</v>
      </c>
      <c r="C143" s="102" t="s">
        <v>202</v>
      </c>
      <c r="D143" s="101" t="s">
        <v>10</v>
      </c>
      <c r="E143" s="102" t="s">
        <v>263</v>
      </c>
      <c r="F143" s="101">
        <v>7</v>
      </c>
      <c r="G143" s="101">
        <v>0</v>
      </c>
      <c r="H143" s="101">
        <v>0</v>
      </c>
      <c r="I143" s="103">
        <f>SUM(Tabla1[[#This Row],[INICIO]:[SALIDA]])</f>
        <v>7</v>
      </c>
      <c r="J143" s="111">
        <v>85</v>
      </c>
      <c r="K143" s="104">
        <f t="shared" si="4"/>
        <v>595</v>
      </c>
      <c r="O143" s="18"/>
    </row>
    <row r="144" spans="2:15" s="17" customFormat="1" ht="31.15" customHeight="1" x14ac:dyDescent="0.4">
      <c r="B144" s="50" t="s">
        <v>16</v>
      </c>
      <c r="C144" s="53" t="s">
        <v>205</v>
      </c>
      <c r="D144" s="52" t="s">
        <v>10</v>
      </c>
      <c r="E144" s="53" t="s">
        <v>263</v>
      </c>
      <c r="F144" s="52">
        <v>9</v>
      </c>
      <c r="G144" s="52">
        <v>0</v>
      </c>
      <c r="H144" s="52">
        <v>0</v>
      </c>
      <c r="I144" s="54">
        <f>SUM(Tabla1[[#This Row],[INICIO]:[SALIDA]])</f>
        <v>9</v>
      </c>
      <c r="J144" s="67">
        <v>20</v>
      </c>
      <c r="K144" s="55">
        <f t="shared" si="4"/>
        <v>180</v>
      </c>
      <c r="O144" s="18"/>
    </row>
    <row r="145" spans="2:15" s="17" customFormat="1" ht="28.9" customHeight="1" x14ac:dyDescent="0.4">
      <c r="B145" s="99" t="s">
        <v>16</v>
      </c>
      <c r="C145" s="102" t="s">
        <v>200</v>
      </c>
      <c r="D145" s="101" t="s">
        <v>10</v>
      </c>
      <c r="E145" s="110">
        <v>41030</v>
      </c>
      <c r="F145" s="101">
        <v>6</v>
      </c>
      <c r="G145" s="101">
        <v>0</v>
      </c>
      <c r="H145" s="101">
        <v>-1</v>
      </c>
      <c r="I145" s="103">
        <f>SUM(Tabla1[[#This Row],[INICIO]:[SALIDA]])</f>
        <v>5</v>
      </c>
      <c r="J145" s="111">
        <v>380</v>
      </c>
      <c r="K145" s="104">
        <f t="shared" si="4"/>
        <v>1900</v>
      </c>
      <c r="O145" s="18"/>
    </row>
    <row r="146" spans="2:15" s="17" customFormat="1" ht="27.6" customHeight="1" x14ac:dyDescent="0.4">
      <c r="B146" s="50" t="s">
        <v>16</v>
      </c>
      <c r="C146" s="53" t="s">
        <v>204</v>
      </c>
      <c r="D146" s="52" t="s">
        <v>10</v>
      </c>
      <c r="E146" s="66">
        <v>41030</v>
      </c>
      <c r="F146" s="52">
        <v>8</v>
      </c>
      <c r="G146" s="52">
        <v>0</v>
      </c>
      <c r="H146" s="52">
        <v>0</v>
      </c>
      <c r="I146" s="54">
        <f>SUM(Tabla1[[#This Row],[INICIO]:[SALIDA]])</f>
        <v>8</v>
      </c>
      <c r="J146" s="67">
        <v>35</v>
      </c>
      <c r="K146" s="55">
        <f t="shared" si="4"/>
        <v>280</v>
      </c>
      <c r="O146" s="18"/>
    </row>
    <row r="147" spans="2:15" s="17" customFormat="1" ht="31.15" customHeight="1" x14ac:dyDescent="0.4">
      <c r="B147" s="99" t="s">
        <v>16</v>
      </c>
      <c r="C147" s="102" t="s">
        <v>201</v>
      </c>
      <c r="D147" s="101" t="s">
        <v>10</v>
      </c>
      <c r="E147" s="102" t="s">
        <v>263</v>
      </c>
      <c r="F147" s="101">
        <v>11</v>
      </c>
      <c r="G147" s="101">
        <v>0</v>
      </c>
      <c r="H147" s="101">
        <v>0</v>
      </c>
      <c r="I147" s="103">
        <f>SUM(Tabla1[[#This Row],[INICIO]:[SALIDA]])</f>
        <v>11</v>
      </c>
      <c r="J147" s="111">
        <v>315</v>
      </c>
      <c r="K147" s="104">
        <f t="shared" si="4"/>
        <v>3465</v>
      </c>
      <c r="O147" s="18"/>
    </row>
    <row r="148" spans="2:15" s="17" customFormat="1" ht="40.15" customHeight="1" x14ac:dyDescent="0.4">
      <c r="B148" s="50" t="s">
        <v>16</v>
      </c>
      <c r="C148" s="53" t="s">
        <v>199</v>
      </c>
      <c r="D148" s="52" t="s">
        <v>10</v>
      </c>
      <c r="E148" s="57" t="s">
        <v>264</v>
      </c>
      <c r="F148" s="52">
        <v>4</v>
      </c>
      <c r="G148" s="52">
        <v>0</v>
      </c>
      <c r="H148" s="52">
        <v>0</v>
      </c>
      <c r="I148" s="54">
        <f>SUM(Tabla1[[#This Row],[INICIO]:[SALIDA]])</f>
        <v>4</v>
      </c>
      <c r="J148" s="67">
        <v>575</v>
      </c>
      <c r="K148" s="55">
        <f t="shared" si="4"/>
        <v>2300</v>
      </c>
      <c r="O148" s="18"/>
    </row>
    <row r="149" spans="2:15" s="17" customFormat="1" ht="33.6" customHeight="1" x14ac:dyDescent="0.4">
      <c r="B149" s="120" t="s">
        <v>16</v>
      </c>
      <c r="C149" s="112" t="s">
        <v>614</v>
      </c>
      <c r="D149" s="113" t="s">
        <v>10</v>
      </c>
      <c r="E149" s="114" t="s">
        <v>626</v>
      </c>
      <c r="F149" s="113">
        <v>0</v>
      </c>
      <c r="G149" s="113">
        <v>10</v>
      </c>
      <c r="H149" s="113">
        <v>-10</v>
      </c>
      <c r="I149" s="115">
        <f>SUM(Tabla1[[#This Row],[INICIO]:[SALIDA]])</f>
        <v>0</v>
      </c>
      <c r="J149" s="116">
        <v>275.39999999999998</v>
      </c>
      <c r="K149" s="117">
        <f t="shared" si="4"/>
        <v>0</v>
      </c>
      <c r="O149" s="18"/>
    </row>
    <row r="150" spans="2:15" s="17" customFormat="1" ht="32.450000000000003" customHeight="1" x14ac:dyDescent="0.4">
      <c r="B150" s="75" t="s">
        <v>16</v>
      </c>
      <c r="C150" s="68" t="s">
        <v>612</v>
      </c>
      <c r="D150" s="69" t="s">
        <v>10</v>
      </c>
      <c r="E150" s="60" t="s">
        <v>626</v>
      </c>
      <c r="F150" s="69">
        <v>0</v>
      </c>
      <c r="G150" s="69">
        <v>10</v>
      </c>
      <c r="H150" s="69">
        <v>-10</v>
      </c>
      <c r="I150" s="70">
        <f>SUM(Tabla1[[#This Row],[INICIO]:[SALIDA]])</f>
        <v>0</v>
      </c>
      <c r="J150" s="71">
        <v>724.42</v>
      </c>
      <c r="K150" s="72">
        <f t="shared" si="4"/>
        <v>0</v>
      </c>
      <c r="O150" s="18"/>
    </row>
    <row r="151" spans="2:15" s="17" customFormat="1" ht="26.45" customHeight="1" x14ac:dyDescent="0.4">
      <c r="B151" s="99" t="s">
        <v>90</v>
      </c>
      <c r="C151" s="102" t="s">
        <v>505</v>
      </c>
      <c r="D151" s="101" t="s">
        <v>10</v>
      </c>
      <c r="E151" s="102" t="s">
        <v>506</v>
      </c>
      <c r="F151" s="101">
        <v>0</v>
      </c>
      <c r="G151" s="101">
        <v>13</v>
      </c>
      <c r="H151" s="101">
        <v>-13</v>
      </c>
      <c r="I151" s="103">
        <f>SUM(Tabla1[[#This Row],[INICIO]:[SALIDA]])</f>
        <v>0</v>
      </c>
      <c r="J151" s="111">
        <v>57076.28</v>
      </c>
      <c r="K151" s="104">
        <f t="shared" si="4"/>
        <v>0</v>
      </c>
      <c r="O151" s="18"/>
    </row>
    <row r="152" spans="2:15" s="17" customFormat="1" ht="42.6" customHeight="1" x14ac:dyDescent="0.4">
      <c r="B152" s="50" t="s">
        <v>90</v>
      </c>
      <c r="C152" s="53" t="s">
        <v>678</v>
      </c>
      <c r="D152" s="52" t="s">
        <v>10</v>
      </c>
      <c r="E152" s="53" t="s">
        <v>506</v>
      </c>
      <c r="F152" s="52">
        <v>0</v>
      </c>
      <c r="G152" s="52">
        <v>2</v>
      </c>
      <c r="H152" s="52">
        <v>-2</v>
      </c>
      <c r="I152" s="54">
        <f>SUM(Tabla1[[#This Row],[INICIO]:[SALIDA]])</f>
        <v>0</v>
      </c>
      <c r="J152" s="67">
        <v>61648.31</v>
      </c>
      <c r="K152" s="55">
        <f t="shared" si="4"/>
        <v>0</v>
      </c>
      <c r="O152" s="18"/>
    </row>
    <row r="153" spans="2:15" s="17" customFormat="1" ht="51" customHeight="1" x14ac:dyDescent="0.4">
      <c r="B153" s="99" t="s">
        <v>90</v>
      </c>
      <c r="C153" s="102" t="s">
        <v>395</v>
      </c>
      <c r="D153" s="101" t="s">
        <v>353</v>
      </c>
      <c r="E153" s="110" t="s">
        <v>396</v>
      </c>
      <c r="F153" s="101">
        <v>0</v>
      </c>
      <c r="G153" s="101">
        <v>15</v>
      </c>
      <c r="H153" s="101">
        <v>-15</v>
      </c>
      <c r="I153" s="103">
        <f>SUM(Tabla1[[#This Row],[INICIO]:[SALIDA]])</f>
        <v>0</v>
      </c>
      <c r="J153" s="108">
        <v>776.77499999999998</v>
      </c>
      <c r="K153" s="105">
        <f t="shared" si="4"/>
        <v>0</v>
      </c>
      <c r="O153" s="18"/>
    </row>
    <row r="154" spans="2:15" s="17" customFormat="1" ht="50.45" customHeight="1" x14ac:dyDescent="0.4">
      <c r="B154" s="50" t="s">
        <v>90</v>
      </c>
      <c r="C154" s="51" t="s">
        <v>515</v>
      </c>
      <c r="D154" s="52" t="s">
        <v>10</v>
      </c>
      <c r="E154" s="53" t="s">
        <v>516</v>
      </c>
      <c r="F154" s="52">
        <v>0</v>
      </c>
      <c r="G154" s="52">
        <v>20</v>
      </c>
      <c r="H154" s="52">
        <v>-20</v>
      </c>
      <c r="I154" s="54">
        <f>SUM(Tabla1[[#This Row],[INICIO]:[SALIDA]])</f>
        <v>0</v>
      </c>
      <c r="J154" s="55">
        <v>635.59</v>
      </c>
      <c r="K154" s="56">
        <f t="shared" si="4"/>
        <v>0</v>
      </c>
      <c r="O154" s="18"/>
    </row>
    <row r="155" spans="2:15" s="17" customFormat="1" ht="49.15" customHeight="1" x14ac:dyDescent="0.4">
      <c r="B155" s="99" t="s">
        <v>90</v>
      </c>
      <c r="C155" s="102" t="s">
        <v>398</v>
      </c>
      <c r="D155" s="101" t="s">
        <v>353</v>
      </c>
      <c r="E155" s="110" t="s">
        <v>396</v>
      </c>
      <c r="F155" s="101">
        <v>0</v>
      </c>
      <c r="G155" s="101">
        <v>100</v>
      </c>
      <c r="H155" s="101">
        <v>-100</v>
      </c>
      <c r="I155" s="103">
        <f>SUM(Tabla1[[#This Row],[INICIO]:[SALIDA]])</f>
        <v>0</v>
      </c>
      <c r="J155" s="108">
        <v>661</v>
      </c>
      <c r="K155" s="105">
        <f t="shared" si="4"/>
        <v>0</v>
      </c>
      <c r="O155" s="18"/>
    </row>
    <row r="156" spans="2:15" s="17" customFormat="1" ht="42.6" customHeight="1" x14ac:dyDescent="0.4">
      <c r="B156" s="50" t="s">
        <v>90</v>
      </c>
      <c r="C156" s="51" t="s">
        <v>520</v>
      </c>
      <c r="D156" s="52" t="s">
        <v>353</v>
      </c>
      <c r="E156" s="53" t="s">
        <v>361</v>
      </c>
      <c r="F156" s="52">
        <v>0</v>
      </c>
      <c r="G156" s="52">
        <v>100</v>
      </c>
      <c r="H156" s="52">
        <v>-100</v>
      </c>
      <c r="I156" s="54">
        <f>SUM(Tabla1[[#This Row],[INICIO]:[SALIDA]])</f>
        <v>0</v>
      </c>
      <c r="J156" s="55">
        <v>519</v>
      </c>
      <c r="K156" s="56">
        <f t="shared" ref="K156:K185" si="5">+I156*J156</f>
        <v>0</v>
      </c>
      <c r="O156" s="18"/>
    </row>
    <row r="157" spans="2:15" s="17" customFormat="1" ht="45.6" customHeight="1" x14ac:dyDescent="0.4">
      <c r="B157" s="99" t="s">
        <v>16</v>
      </c>
      <c r="C157" s="112" t="s">
        <v>592</v>
      </c>
      <c r="D157" s="113" t="s">
        <v>10</v>
      </c>
      <c r="E157" s="114" t="s">
        <v>559</v>
      </c>
      <c r="F157" s="113">
        <v>0</v>
      </c>
      <c r="G157" s="113">
        <v>50</v>
      </c>
      <c r="H157" s="113">
        <v>-50</v>
      </c>
      <c r="I157" s="115">
        <f>SUM(Tabla1[[#This Row],[INICIO]:[SALIDA]])</f>
        <v>0</v>
      </c>
      <c r="J157" s="116">
        <v>671.42</v>
      </c>
      <c r="K157" s="117">
        <f t="shared" si="5"/>
        <v>0</v>
      </c>
      <c r="O157" s="18"/>
    </row>
    <row r="158" spans="2:15" s="17" customFormat="1" ht="42.6" customHeight="1" x14ac:dyDescent="0.4">
      <c r="B158" s="50" t="s">
        <v>16</v>
      </c>
      <c r="C158" s="68" t="s">
        <v>593</v>
      </c>
      <c r="D158" s="69" t="s">
        <v>10</v>
      </c>
      <c r="E158" s="60" t="s">
        <v>559</v>
      </c>
      <c r="F158" s="69">
        <v>0</v>
      </c>
      <c r="G158" s="69">
        <v>20</v>
      </c>
      <c r="H158" s="69">
        <v>-20</v>
      </c>
      <c r="I158" s="70">
        <f>SUM(Tabla1[[#This Row],[INICIO]:[SALIDA]])</f>
        <v>0</v>
      </c>
      <c r="J158" s="71">
        <v>1418.36</v>
      </c>
      <c r="K158" s="72">
        <f t="shared" si="5"/>
        <v>0</v>
      </c>
      <c r="O158" s="18"/>
    </row>
    <row r="159" spans="2:15" s="17" customFormat="1" ht="43.9" customHeight="1" x14ac:dyDescent="0.4">
      <c r="B159" s="106" t="s">
        <v>504</v>
      </c>
      <c r="C159" s="102" t="s">
        <v>416</v>
      </c>
      <c r="D159" s="101" t="s">
        <v>10</v>
      </c>
      <c r="E159" s="102" t="s">
        <v>415</v>
      </c>
      <c r="F159" s="101">
        <v>0</v>
      </c>
      <c r="G159" s="101">
        <v>54</v>
      </c>
      <c r="H159" s="101">
        <v>-54</v>
      </c>
      <c r="I159" s="103">
        <f>SUM(Tabla1[[#This Row],[INICIO]:[SALIDA]])</f>
        <v>0</v>
      </c>
      <c r="J159" s="108">
        <v>111</v>
      </c>
      <c r="K159" s="104">
        <f t="shared" si="5"/>
        <v>0</v>
      </c>
      <c r="O159" s="18"/>
    </row>
    <row r="160" spans="2:15" s="17" customFormat="1" ht="42.6" customHeight="1" x14ac:dyDescent="0.4">
      <c r="B160" s="73">
        <v>60130000</v>
      </c>
      <c r="C160" s="53" t="s">
        <v>508</v>
      </c>
      <c r="D160" s="52" t="s">
        <v>10</v>
      </c>
      <c r="E160" s="53" t="s">
        <v>507</v>
      </c>
      <c r="F160" s="52">
        <v>0</v>
      </c>
      <c r="G160" s="52">
        <v>1</v>
      </c>
      <c r="H160" s="52">
        <v>-1</v>
      </c>
      <c r="I160" s="54">
        <f>SUM(Tabla1[[#This Row],[INICIO]:[SALIDA]])</f>
        <v>0</v>
      </c>
      <c r="J160" s="67">
        <v>3499.99</v>
      </c>
      <c r="K160" s="56">
        <f t="shared" si="5"/>
        <v>0</v>
      </c>
      <c r="O160" s="18"/>
    </row>
    <row r="161" spans="2:15" s="17" customFormat="1" ht="41.45" customHeight="1" x14ac:dyDescent="0.4">
      <c r="B161" s="99" t="s">
        <v>16</v>
      </c>
      <c r="C161" s="102" t="s">
        <v>187</v>
      </c>
      <c r="D161" s="101" t="s">
        <v>10</v>
      </c>
      <c r="E161" s="102" t="s">
        <v>265</v>
      </c>
      <c r="F161" s="101">
        <v>12</v>
      </c>
      <c r="G161" s="101">
        <v>0</v>
      </c>
      <c r="H161" s="101">
        <v>0</v>
      </c>
      <c r="I161" s="103">
        <f>SUM(Tabla1[[#This Row],[INICIO]:[SALIDA]])</f>
        <v>12</v>
      </c>
      <c r="J161" s="111">
        <v>255</v>
      </c>
      <c r="K161" s="104">
        <f t="shared" si="5"/>
        <v>3060</v>
      </c>
      <c r="O161" s="18"/>
    </row>
    <row r="162" spans="2:15" s="17" customFormat="1" ht="40.15" customHeight="1" x14ac:dyDescent="0.4">
      <c r="B162" s="50" t="s">
        <v>16</v>
      </c>
      <c r="C162" s="53" t="s">
        <v>186</v>
      </c>
      <c r="D162" s="52" t="s">
        <v>10</v>
      </c>
      <c r="E162" s="66">
        <v>44197</v>
      </c>
      <c r="F162" s="52">
        <v>8</v>
      </c>
      <c r="G162" s="52">
        <v>0</v>
      </c>
      <c r="H162" s="52">
        <v>0</v>
      </c>
      <c r="I162" s="54">
        <f>SUM(Tabla1[[#This Row],[INICIO]:[SALIDA]])</f>
        <v>8</v>
      </c>
      <c r="J162" s="67">
        <v>575</v>
      </c>
      <c r="K162" s="55">
        <f t="shared" si="5"/>
        <v>4600</v>
      </c>
      <c r="O162" s="18"/>
    </row>
    <row r="163" spans="2:15" s="17" customFormat="1" ht="41.45" customHeight="1" x14ac:dyDescent="0.4">
      <c r="B163" s="99" t="s">
        <v>16</v>
      </c>
      <c r="C163" s="102" t="s">
        <v>189</v>
      </c>
      <c r="D163" s="101" t="s">
        <v>10</v>
      </c>
      <c r="E163" s="107" t="s">
        <v>250</v>
      </c>
      <c r="F163" s="101">
        <v>6</v>
      </c>
      <c r="G163" s="101">
        <v>0</v>
      </c>
      <c r="H163" s="101">
        <v>0</v>
      </c>
      <c r="I163" s="103">
        <f>SUM(Tabla1[[#This Row],[INICIO]:[SALIDA]])</f>
        <v>6</v>
      </c>
      <c r="J163" s="111">
        <v>105</v>
      </c>
      <c r="K163" s="104">
        <f t="shared" si="5"/>
        <v>630</v>
      </c>
      <c r="O163" s="18"/>
    </row>
    <row r="164" spans="2:15" s="17" customFormat="1" ht="41.45" customHeight="1" x14ac:dyDescent="0.4">
      <c r="B164" s="50" t="s">
        <v>16</v>
      </c>
      <c r="C164" s="53" t="s">
        <v>188</v>
      </c>
      <c r="D164" s="52" t="s">
        <v>10</v>
      </c>
      <c r="E164" s="57" t="s">
        <v>250</v>
      </c>
      <c r="F164" s="52">
        <v>2</v>
      </c>
      <c r="G164" s="52">
        <v>0</v>
      </c>
      <c r="H164" s="52">
        <v>0</v>
      </c>
      <c r="I164" s="54">
        <f>SUM(Tabla1[[#This Row],[INICIO]:[SALIDA]])</f>
        <v>2</v>
      </c>
      <c r="J164" s="67">
        <v>131</v>
      </c>
      <c r="K164" s="55">
        <f t="shared" si="5"/>
        <v>262</v>
      </c>
      <c r="O164" s="18"/>
    </row>
    <row r="165" spans="2:15" s="17" customFormat="1" ht="43.9" customHeight="1" x14ac:dyDescent="0.4">
      <c r="B165" s="99" t="s">
        <v>16</v>
      </c>
      <c r="C165" s="102" t="s">
        <v>36</v>
      </c>
      <c r="D165" s="101" t="s">
        <v>10</v>
      </c>
      <c r="E165" s="107" t="s">
        <v>266</v>
      </c>
      <c r="F165" s="101">
        <v>8</v>
      </c>
      <c r="G165" s="101">
        <v>0</v>
      </c>
      <c r="H165" s="101">
        <v>-6</v>
      </c>
      <c r="I165" s="103">
        <f>SUM(Tabla1[[#This Row],[INICIO]:[SALIDA]])</f>
        <v>2</v>
      </c>
      <c r="J165" s="108">
        <v>183.05</v>
      </c>
      <c r="K165" s="104">
        <f t="shared" si="5"/>
        <v>366.1</v>
      </c>
      <c r="O165" s="18"/>
    </row>
    <row r="166" spans="2:15" s="17" customFormat="1" ht="40.15" customHeight="1" x14ac:dyDescent="0.4">
      <c r="B166" s="50" t="s">
        <v>16</v>
      </c>
      <c r="C166" s="53" t="s">
        <v>385</v>
      </c>
      <c r="D166" s="52" t="s">
        <v>10</v>
      </c>
      <c r="E166" s="57" t="s">
        <v>267</v>
      </c>
      <c r="F166" s="52">
        <v>10</v>
      </c>
      <c r="G166" s="52">
        <v>0</v>
      </c>
      <c r="H166" s="52">
        <v>-6</v>
      </c>
      <c r="I166" s="54">
        <f>SUM(Tabla1[[#This Row],[INICIO]:[SALIDA]])</f>
        <v>4</v>
      </c>
      <c r="J166" s="67">
        <v>4050</v>
      </c>
      <c r="K166" s="55">
        <f t="shared" si="5"/>
        <v>16200</v>
      </c>
      <c r="O166" s="18"/>
    </row>
    <row r="167" spans="2:15" s="17" customFormat="1" ht="45" customHeight="1" x14ac:dyDescent="0.4">
      <c r="B167" s="99" t="s">
        <v>16</v>
      </c>
      <c r="C167" s="102" t="s">
        <v>37</v>
      </c>
      <c r="D167" s="101" t="s">
        <v>10</v>
      </c>
      <c r="E167" s="127" t="s">
        <v>259</v>
      </c>
      <c r="F167" s="101">
        <v>15</v>
      </c>
      <c r="G167" s="101"/>
      <c r="H167" s="101">
        <v>-2</v>
      </c>
      <c r="I167" s="103">
        <f>SUM(Tabla1[[#This Row],[INICIO]:[SALIDA]])</f>
        <v>13</v>
      </c>
      <c r="J167" s="108">
        <v>112.5</v>
      </c>
      <c r="K167" s="104">
        <f t="shared" si="5"/>
        <v>1462.5</v>
      </c>
      <c r="O167" s="18"/>
    </row>
    <row r="168" spans="2:15" s="17" customFormat="1" ht="51.6" customHeight="1" x14ac:dyDescent="0.4">
      <c r="B168" s="106" t="s">
        <v>182</v>
      </c>
      <c r="C168" s="102" t="s">
        <v>437</v>
      </c>
      <c r="D168" s="101" t="s">
        <v>10</v>
      </c>
      <c r="E168" s="102" t="s">
        <v>439</v>
      </c>
      <c r="F168" s="101">
        <v>0</v>
      </c>
      <c r="G168" s="101">
        <v>6</v>
      </c>
      <c r="H168" s="101">
        <v>-6</v>
      </c>
      <c r="I168" s="103">
        <f>SUM(Tabla1[[#This Row],[INICIO]:[SALIDA]])</f>
        <v>0</v>
      </c>
      <c r="J168" s="108">
        <v>196.61</v>
      </c>
      <c r="K168" s="104">
        <f t="shared" si="5"/>
        <v>0</v>
      </c>
      <c r="O168" s="18"/>
    </row>
    <row r="169" spans="2:15" s="17" customFormat="1" ht="48" customHeight="1" x14ac:dyDescent="0.4">
      <c r="B169" s="59" t="s">
        <v>16</v>
      </c>
      <c r="C169" s="53" t="s">
        <v>477</v>
      </c>
      <c r="D169" s="52" t="s">
        <v>218</v>
      </c>
      <c r="E169" s="53" t="s">
        <v>471</v>
      </c>
      <c r="F169" s="52">
        <v>96</v>
      </c>
      <c r="G169" s="52">
        <v>0</v>
      </c>
      <c r="H169" s="52">
        <v>-15</v>
      </c>
      <c r="I169" s="54">
        <f>SUM(Tabla1[[#This Row],[INICIO]:[SALIDA]])</f>
        <v>81</v>
      </c>
      <c r="J169" s="58">
        <v>23.83</v>
      </c>
      <c r="K169" s="55">
        <f t="shared" si="5"/>
        <v>1930.2299999999998</v>
      </c>
      <c r="O169" s="18"/>
    </row>
    <row r="170" spans="2:15" s="17" customFormat="1" ht="45" customHeight="1" x14ac:dyDescent="0.4">
      <c r="B170" s="59" t="s">
        <v>182</v>
      </c>
      <c r="C170" s="53" t="s">
        <v>414</v>
      </c>
      <c r="D170" s="52" t="s">
        <v>10</v>
      </c>
      <c r="E170" s="53" t="s">
        <v>415</v>
      </c>
      <c r="F170" s="52">
        <v>0</v>
      </c>
      <c r="G170" s="52">
        <v>30</v>
      </c>
      <c r="H170" s="52">
        <v>-30</v>
      </c>
      <c r="I170" s="54">
        <f>SUM(Tabla1[[#This Row],[INICIO]:[SALIDA]])</f>
        <v>0</v>
      </c>
      <c r="J170" s="58">
        <v>35.5</v>
      </c>
      <c r="K170" s="55">
        <f t="shared" si="5"/>
        <v>0</v>
      </c>
      <c r="O170" s="18"/>
    </row>
    <row r="171" spans="2:15" s="17" customFormat="1" ht="40.9" customHeight="1" x14ac:dyDescent="0.4">
      <c r="B171" s="106" t="s">
        <v>9</v>
      </c>
      <c r="C171" s="102" t="s">
        <v>22</v>
      </c>
      <c r="D171" s="101" t="s">
        <v>219</v>
      </c>
      <c r="E171" s="102" t="s">
        <v>249</v>
      </c>
      <c r="F171" s="101">
        <v>8</v>
      </c>
      <c r="G171" s="101">
        <v>0</v>
      </c>
      <c r="H171" s="101">
        <v>-6</v>
      </c>
      <c r="I171" s="103">
        <f>SUM(Tabla1[[#This Row],[INICIO]:[SALIDA]])</f>
        <v>2</v>
      </c>
      <c r="J171" s="108">
        <v>178</v>
      </c>
      <c r="K171" s="104">
        <f t="shared" si="5"/>
        <v>356</v>
      </c>
      <c r="O171" s="18"/>
    </row>
    <row r="172" spans="2:15" s="17" customFormat="1" ht="54" customHeight="1" x14ac:dyDescent="0.4">
      <c r="B172" s="106" t="s">
        <v>9</v>
      </c>
      <c r="C172" s="102" t="s">
        <v>473</v>
      </c>
      <c r="D172" s="101" t="s">
        <v>219</v>
      </c>
      <c r="E172" s="107" t="s">
        <v>471</v>
      </c>
      <c r="F172" s="101">
        <v>48</v>
      </c>
      <c r="G172" s="101">
        <v>0</v>
      </c>
      <c r="H172" s="101">
        <v>-48</v>
      </c>
      <c r="I172" s="103">
        <f>SUM(Tabla1[[#This Row],[INICIO]:[SALIDA]])</f>
        <v>0</v>
      </c>
      <c r="J172" s="108">
        <v>99.75</v>
      </c>
      <c r="K172" s="104">
        <f t="shared" si="5"/>
        <v>0</v>
      </c>
      <c r="O172" s="18"/>
    </row>
    <row r="173" spans="2:15" s="17" customFormat="1" ht="54.6" customHeight="1" x14ac:dyDescent="0.4">
      <c r="B173" s="50" t="s">
        <v>90</v>
      </c>
      <c r="C173" s="68" t="s">
        <v>594</v>
      </c>
      <c r="D173" s="69" t="s">
        <v>10</v>
      </c>
      <c r="E173" s="60" t="s">
        <v>595</v>
      </c>
      <c r="F173" s="69">
        <v>0</v>
      </c>
      <c r="G173" s="69">
        <v>15</v>
      </c>
      <c r="H173" s="69">
        <v>-15</v>
      </c>
      <c r="I173" s="70">
        <f>SUM(Tabla1[[#This Row],[INICIO]:[SALIDA]])</f>
        <v>0</v>
      </c>
      <c r="J173" s="71">
        <v>4000</v>
      </c>
      <c r="K173" s="72">
        <f t="shared" si="5"/>
        <v>0</v>
      </c>
      <c r="O173" s="18"/>
    </row>
    <row r="174" spans="2:15" s="17" customFormat="1" ht="55.9" customHeight="1" x14ac:dyDescent="0.4">
      <c r="B174" s="59" t="s">
        <v>9</v>
      </c>
      <c r="C174" s="53" t="s">
        <v>30</v>
      </c>
      <c r="D174" s="52" t="s">
        <v>220</v>
      </c>
      <c r="E174" s="79" t="s">
        <v>268</v>
      </c>
      <c r="F174" s="52">
        <v>210</v>
      </c>
      <c r="G174" s="52">
        <v>240</v>
      </c>
      <c r="H174" s="52">
        <v>-450</v>
      </c>
      <c r="I174" s="54">
        <f>SUM(Tabla1[[#This Row],[INICIO]:[SALIDA]])</f>
        <v>0</v>
      </c>
      <c r="J174" s="58">
        <v>28</v>
      </c>
      <c r="K174" s="55">
        <f t="shared" si="5"/>
        <v>0</v>
      </c>
      <c r="O174" s="18"/>
    </row>
    <row r="175" spans="2:15" s="17" customFormat="1" ht="42.6" customHeight="1" x14ac:dyDescent="0.4">
      <c r="B175" s="106" t="s">
        <v>9</v>
      </c>
      <c r="C175" s="102" t="s">
        <v>494</v>
      </c>
      <c r="D175" s="101" t="s">
        <v>220</v>
      </c>
      <c r="E175" s="109" t="s">
        <v>495</v>
      </c>
      <c r="F175" s="101">
        <v>0</v>
      </c>
      <c r="G175" s="101">
        <v>300</v>
      </c>
      <c r="H175" s="101">
        <v>-180</v>
      </c>
      <c r="I175" s="103">
        <f>SUM(Tabla1[[#This Row],[INICIO]:[SALIDA]])</f>
        <v>120</v>
      </c>
      <c r="J175" s="108">
        <v>39.14</v>
      </c>
      <c r="K175" s="104">
        <f t="shared" si="5"/>
        <v>4696.8</v>
      </c>
      <c r="O175" s="18"/>
    </row>
    <row r="176" spans="2:15" s="17" customFormat="1" ht="39.6" customHeight="1" x14ac:dyDescent="0.4">
      <c r="B176" s="99" t="s">
        <v>90</v>
      </c>
      <c r="C176" s="102" t="s">
        <v>412</v>
      </c>
      <c r="D176" s="101" t="s">
        <v>657</v>
      </c>
      <c r="E176" s="102" t="s">
        <v>413</v>
      </c>
      <c r="F176" s="101">
        <v>0</v>
      </c>
      <c r="G176" s="101">
        <v>1</v>
      </c>
      <c r="H176" s="101">
        <v>-1</v>
      </c>
      <c r="I176" s="103">
        <f>SUM(Tabla1[[#This Row],[INICIO]:[SALIDA]])</f>
        <v>0</v>
      </c>
      <c r="J176" s="108">
        <v>8716.7099999999991</v>
      </c>
      <c r="K176" s="104">
        <f t="shared" si="5"/>
        <v>0</v>
      </c>
      <c r="O176" s="18"/>
    </row>
    <row r="177" spans="2:15" s="17" customFormat="1" ht="52.15" customHeight="1" x14ac:dyDescent="0.4">
      <c r="B177" s="99"/>
      <c r="C177" s="100" t="s">
        <v>521</v>
      </c>
      <c r="D177" s="101" t="s">
        <v>10</v>
      </c>
      <c r="E177" s="102" t="s">
        <v>516</v>
      </c>
      <c r="F177" s="101">
        <v>0</v>
      </c>
      <c r="G177" s="101">
        <v>4</v>
      </c>
      <c r="H177" s="101">
        <v>-4</v>
      </c>
      <c r="I177" s="103">
        <f>SUM(Tabla1[[#This Row],[INICIO]:[SALIDA]])</f>
        <v>0</v>
      </c>
      <c r="J177" s="104">
        <v>3707.63</v>
      </c>
      <c r="K177" s="105">
        <f t="shared" si="5"/>
        <v>0</v>
      </c>
      <c r="O177" s="18"/>
    </row>
    <row r="178" spans="2:15" s="17" customFormat="1" ht="46.15" customHeight="1" x14ac:dyDescent="0.4">
      <c r="B178" s="50" t="s">
        <v>90</v>
      </c>
      <c r="C178" s="53" t="s">
        <v>287</v>
      </c>
      <c r="D178" s="52" t="s">
        <v>10</v>
      </c>
      <c r="E178" s="66">
        <v>44713</v>
      </c>
      <c r="F178" s="52">
        <v>0</v>
      </c>
      <c r="G178" s="52">
        <v>2</v>
      </c>
      <c r="H178" s="52">
        <v>-2</v>
      </c>
      <c r="I178" s="54">
        <f>SUM(Tabla1[[#This Row],[INICIO]:[SALIDA]])</f>
        <v>0</v>
      </c>
      <c r="J178" s="58">
        <v>7913.47</v>
      </c>
      <c r="K178" s="55">
        <f t="shared" si="5"/>
        <v>0</v>
      </c>
      <c r="O178" s="18"/>
    </row>
    <row r="179" spans="2:15" s="17" customFormat="1" ht="45" customHeight="1" x14ac:dyDescent="0.4">
      <c r="B179" s="50" t="s">
        <v>75</v>
      </c>
      <c r="C179" s="53" t="s">
        <v>93</v>
      </c>
      <c r="D179" s="52" t="s">
        <v>10</v>
      </c>
      <c r="E179" s="53" t="s">
        <v>268</v>
      </c>
      <c r="F179" s="52">
        <v>25</v>
      </c>
      <c r="G179" s="52">
        <v>15</v>
      </c>
      <c r="H179" s="52">
        <v>-25</v>
      </c>
      <c r="I179" s="54">
        <f>SUM(Tabla1[[#This Row],[INICIO]:[SALIDA]])</f>
        <v>15</v>
      </c>
      <c r="J179" s="58">
        <v>106</v>
      </c>
      <c r="K179" s="55">
        <f t="shared" si="5"/>
        <v>1590</v>
      </c>
      <c r="O179" s="18"/>
    </row>
    <row r="180" spans="2:15" s="17" customFormat="1" ht="48" customHeight="1" x14ac:dyDescent="0.4">
      <c r="B180" s="106" t="s">
        <v>504</v>
      </c>
      <c r="C180" s="102" t="s">
        <v>438</v>
      </c>
      <c r="D180" s="101" t="s">
        <v>10</v>
      </c>
      <c r="E180" s="102" t="s">
        <v>439</v>
      </c>
      <c r="F180" s="101">
        <v>0</v>
      </c>
      <c r="G180" s="101">
        <v>1</v>
      </c>
      <c r="H180" s="101">
        <v>-1</v>
      </c>
      <c r="I180" s="103">
        <f>SUM(Tabla1[[#This Row],[INICIO]:[SALIDA]])</f>
        <v>0</v>
      </c>
      <c r="J180" s="108">
        <v>7383.9</v>
      </c>
      <c r="K180" s="104">
        <f t="shared" si="5"/>
        <v>0</v>
      </c>
      <c r="O180" s="18"/>
    </row>
    <row r="181" spans="2:15" s="17" customFormat="1" ht="46.15" customHeight="1" x14ac:dyDescent="0.4">
      <c r="B181" s="99" t="s">
        <v>75</v>
      </c>
      <c r="C181" s="112" t="s">
        <v>566</v>
      </c>
      <c r="D181" s="113" t="s">
        <v>10</v>
      </c>
      <c r="E181" s="114" t="s">
        <v>529</v>
      </c>
      <c r="F181" s="113">
        <v>0</v>
      </c>
      <c r="G181" s="113">
        <v>16</v>
      </c>
      <c r="H181" s="113">
        <v>-12</v>
      </c>
      <c r="I181" s="115">
        <f>SUM(Tabla1[[#This Row],[INICIO]:[SALIDA]])</f>
        <v>4</v>
      </c>
      <c r="J181" s="116">
        <v>111.53</v>
      </c>
      <c r="K181" s="117">
        <f t="shared" si="5"/>
        <v>446.12</v>
      </c>
      <c r="O181" s="18"/>
    </row>
    <row r="182" spans="2:15" s="17" customFormat="1" ht="43.9" customHeight="1" x14ac:dyDescent="0.4">
      <c r="B182" s="50" t="s">
        <v>16</v>
      </c>
      <c r="C182" s="53" t="s">
        <v>110</v>
      </c>
      <c r="D182" s="52" t="s">
        <v>10</v>
      </c>
      <c r="E182" s="53" t="s">
        <v>268</v>
      </c>
      <c r="F182" s="52">
        <v>100</v>
      </c>
      <c r="G182" s="52">
        <v>0</v>
      </c>
      <c r="H182" s="52">
        <v>0</v>
      </c>
      <c r="I182" s="54">
        <f>SUM(Tabla1[[#This Row],[INICIO]:[SALIDA]])</f>
        <v>100</v>
      </c>
      <c r="J182" s="67">
        <v>17</v>
      </c>
      <c r="K182" s="55">
        <f t="shared" si="5"/>
        <v>1700</v>
      </c>
      <c r="O182" s="18"/>
    </row>
    <row r="183" spans="2:15" s="17" customFormat="1" ht="51.6" customHeight="1" x14ac:dyDescent="0.4">
      <c r="B183" s="52" t="s">
        <v>90</v>
      </c>
      <c r="C183" s="51" t="s">
        <v>370</v>
      </c>
      <c r="D183" s="52" t="s">
        <v>10</v>
      </c>
      <c r="E183" s="53" t="s">
        <v>361</v>
      </c>
      <c r="F183" s="52">
        <v>0</v>
      </c>
      <c r="G183" s="52">
        <v>24</v>
      </c>
      <c r="H183" s="52">
        <v>-24</v>
      </c>
      <c r="I183" s="54">
        <f>SUM(Tabla1[[#This Row],[INICIO]:[SALIDA]])</f>
        <v>0</v>
      </c>
      <c r="J183" s="55">
        <v>142</v>
      </c>
      <c r="K183" s="56">
        <f t="shared" si="5"/>
        <v>0</v>
      </c>
      <c r="O183" s="18"/>
    </row>
    <row r="184" spans="2:15" s="17" customFormat="1" ht="43.9" customHeight="1" x14ac:dyDescent="0.4">
      <c r="B184" s="99" t="s">
        <v>148</v>
      </c>
      <c r="C184" s="100" t="s">
        <v>379</v>
      </c>
      <c r="D184" s="101" t="s">
        <v>10</v>
      </c>
      <c r="E184" s="102" t="s">
        <v>380</v>
      </c>
      <c r="F184" s="101">
        <v>0</v>
      </c>
      <c r="G184" s="101">
        <v>2</v>
      </c>
      <c r="H184" s="101">
        <v>-1</v>
      </c>
      <c r="I184" s="103">
        <f>SUM(Tabla1[[#This Row],[INICIO]:[SALIDA]])</f>
        <v>1</v>
      </c>
      <c r="J184" s="104">
        <v>19227.13</v>
      </c>
      <c r="K184" s="105">
        <f t="shared" si="5"/>
        <v>19227.13</v>
      </c>
      <c r="O184" s="18"/>
    </row>
    <row r="185" spans="2:15" s="17" customFormat="1" ht="40.15" customHeight="1" x14ac:dyDescent="0.4">
      <c r="B185" s="99" t="s">
        <v>148</v>
      </c>
      <c r="C185" s="102" t="s">
        <v>310</v>
      </c>
      <c r="D185" s="101" t="s">
        <v>244</v>
      </c>
      <c r="E185" s="102" t="s">
        <v>387</v>
      </c>
      <c r="F185" s="101">
        <v>0</v>
      </c>
      <c r="G185" s="101">
        <v>2</v>
      </c>
      <c r="H185" s="101">
        <v>-2</v>
      </c>
      <c r="I185" s="103">
        <f>SUM(Tabla1[[#This Row],[INICIO]:[SALIDA]])</f>
        <v>0</v>
      </c>
      <c r="J185" s="108">
        <v>19227.13</v>
      </c>
      <c r="K185" s="105">
        <f t="shared" si="5"/>
        <v>0</v>
      </c>
      <c r="O185" s="18"/>
    </row>
    <row r="186" spans="2:15" s="17" customFormat="1" ht="46.15" customHeight="1" x14ac:dyDescent="0.4">
      <c r="B186" s="59" t="s">
        <v>9</v>
      </c>
      <c r="C186" s="53" t="s">
        <v>18</v>
      </c>
      <c r="D186" s="52" t="s">
        <v>10</v>
      </c>
      <c r="E186" s="57" t="s">
        <v>250</v>
      </c>
      <c r="F186" s="52">
        <v>5</v>
      </c>
      <c r="G186" s="52">
        <v>0</v>
      </c>
      <c r="H186" s="52">
        <v>0</v>
      </c>
      <c r="I186" s="54">
        <f>SUM(Tabla1[[#This Row],[INICIO]:[SALIDA]])</f>
        <v>5</v>
      </c>
      <c r="J186" s="58">
        <v>115</v>
      </c>
      <c r="K186" s="55">
        <f t="shared" ref="K186:K217" si="6">+I186*J186</f>
        <v>575</v>
      </c>
      <c r="O186" s="18"/>
    </row>
    <row r="187" spans="2:15" s="17" customFormat="1" ht="40.15" customHeight="1" x14ac:dyDescent="0.4">
      <c r="B187" s="59" t="s">
        <v>9</v>
      </c>
      <c r="C187" s="53" t="s">
        <v>19</v>
      </c>
      <c r="D187" s="52" t="s">
        <v>10</v>
      </c>
      <c r="E187" s="53"/>
      <c r="F187" s="52">
        <v>138</v>
      </c>
      <c r="G187" s="52">
        <v>60</v>
      </c>
      <c r="H187" s="52">
        <v>-82</v>
      </c>
      <c r="I187" s="54">
        <f>SUM(Tabla1[[#This Row],[INICIO]:[SALIDA]])</f>
        <v>116</v>
      </c>
      <c r="J187" s="58">
        <v>220</v>
      </c>
      <c r="K187" s="55">
        <f t="shared" si="6"/>
        <v>25520</v>
      </c>
      <c r="O187" s="18"/>
    </row>
    <row r="188" spans="2:15" s="17" customFormat="1" ht="41.45" customHeight="1" x14ac:dyDescent="0.4">
      <c r="B188" s="106" t="s">
        <v>9</v>
      </c>
      <c r="C188" s="102" t="s">
        <v>475</v>
      </c>
      <c r="D188" s="101" t="s">
        <v>10</v>
      </c>
      <c r="E188" s="102" t="s">
        <v>471</v>
      </c>
      <c r="F188" s="101">
        <v>0</v>
      </c>
      <c r="G188" s="101">
        <v>150</v>
      </c>
      <c r="H188" s="101">
        <v>0</v>
      </c>
      <c r="I188" s="103">
        <f>SUM(Tabla1[[#This Row],[INICIO]:[SALIDA]])</f>
        <v>150</v>
      </c>
      <c r="J188" s="108">
        <v>150</v>
      </c>
      <c r="K188" s="104">
        <f t="shared" si="6"/>
        <v>22500</v>
      </c>
      <c r="O188" s="18"/>
    </row>
    <row r="189" spans="2:15" s="17" customFormat="1" ht="46.9" customHeight="1" x14ac:dyDescent="0.4">
      <c r="B189" s="99" t="s">
        <v>65</v>
      </c>
      <c r="C189" s="112" t="s">
        <v>658</v>
      </c>
      <c r="D189" s="113" t="s">
        <v>10</v>
      </c>
      <c r="E189" s="114" t="s">
        <v>546</v>
      </c>
      <c r="F189" s="113">
        <v>0</v>
      </c>
      <c r="G189" s="113">
        <v>10</v>
      </c>
      <c r="H189" s="113">
        <v>-10</v>
      </c>
      <c r="I189" s="115">
        <f>SUM(Tabla1[[#This Row],[INICIO]:[SALIDA]])</f>
        <v>0</v>
      </c>
      <c r="J189" s="116">
        <v>9480</v>
      </c>
      <c r="K189" s="117">
        <f t="shared" si="6"/>
        <v>0</v>
      </c>
      <c r="O189" s="18"/>
    </row>
    <row r="190" spans="2:15" s="17" customFormat="1" ht="42.6" customHeight="1" x14ac:dyDescent="0.4">
      <c r="B190" s="50" t="s">
        <v>148</v>
      </c>
      <c r="C190" s="53" t="s">
        <v>169</v>
      </c>
      <c r="D190" s="52" t="s">
        <v>10</v>
      </c>
      <c r="E190" s="53" t="s">
        <v>253</v>
      </c>
      <c r="F190" s="52">
        <v>3</v>
      </c>
      <c r="G190" s="52">
        <v>0</v>
      </c>
      <c r="H190" s="52">
        <v>0</v>
      </c>
      <c r="I190" s="54">
        <f>SUM(Tabla1[[#This Row],[INICIO]:[SALIDA]])</f>
        <v>3</v>
      </c>
      <c r="J190" s="67">
        <v>231</v>
      </c>
      <c r="K190" s="55">
        <f t="shared" si="6"/>
        <v>693</v>
      </c>
      <c r="O190" s="18"/>
    </row>
    <row r="191" spans="2:15" s="17" customFormat="1" ht="41.45" customHeight="1" x14ac:dyDescent="0.4">
      <c r="B191" s="50" t="s">
        <v>148</v>
      </c>
      <c r="C191" s="53" t="s">
        <v>167</v>
      </c>
      <c r="D191" s="52" t="s">
        <v>10</v>
      </c>
      <c r="E191" s="53" t="s">
        <v>253</v>
      </c>
      <c r="F191" s="52">
        <v>1</v>
      </c>
      <c r="G191" s="52">
        <v>0</v>
      </c>
      <c r="H191" s="52">
        <v>0</v>
      </c>
      <c r="I191" s="54">
        <f>SUM(Tabla1[[#This Row],[INICIO]:[SALIDA]])</f>
        <v>1</v>
      </c>
      <c r="J191" s="67">
        <v>160</v>
      </c>
      <c r="K191" s="55">
        <f t="shared" si="6"/>
        <v>160</v>
      </c>
      <c r="O191" s="18"/>
    </row>
    <row r="192" spans="2:15" s="17" customFormat="1" ht="46.9" customHeight="1" x14ac:dyDescent="0.4">
      <c r="B192" s="99" t="s">
        <v>148</v>
      </c>
      <c r="C192" s="102" t="s">
        <v>168</v>
      </c>
      <c r="D192" s="101" t="s">
        <v>10</v>
      </c>
      <c r="E192" s="102" t="s">
        <v>253</v>
      </c>
      <c r="F192" s="101">
        <v>4</v>
      </c>
      <c r="G192" s="101">
        <v>0</v>
      </c>
      <c r="H192" s="101">
        <v>0</v>
      </c>
      <c r="I192" s="103">
        <f>SUM(Tabla1[[#This Row],[INICIO]:[SALIDA]])</f>
        <v>4</v>
      </c>
      <c r="J192" s="111">
        <v>175</v>
      </c>
      <c r="K192" s="104">
        <f t="shared" si="6"/>
        <v>700</v>
      </c>
      <c r="O192" s="18"/>
    </row>
    <row r="193" spans="2:15" s="17" customFormat="1" ht="43.9" customHeight="1" x14ac:dyDescent="0.4">
      <c r="B193" s="99" t="s">
        <v>148</v>
      </c>
      <c r="C193" s="112" t="s">
        <v>619</v>
      </c>
      <c r="D193" s="113" t="s">
        <v>10</v>
      </c>
      <c r="E193" s="114" t="s">
        <v>626</v>
      </c>
      <c r="F193" s="113">
        <v>0</v>
      </c>
      <c r="G193" s="113">
        <v>5</v>
      </c>
      <c r="H193" s="113">
        <v>-5</v>
      </c>
      <c r="I193" s="115">
        <f>SUM(Tabla1[[#This Row],[INICIO]:[SALIDA]])</f>
        <v>0</v>
      </c>
      <c r="J193" s="116">
        <v>198.52</v>
      </c>
      <c r="K193" s="117">
        <f t="shared" si="6"/>
        <v>0</v>
      </c>
      <c r="O193" s="18"/>
    </row>
    <row r="194" spans="2:15" s="17" customFormat="1" ht="46.9" customHeight="1" x14ac:dyDescent="0.4">
      <c r="B194" s="59" t="s">
        <v>9</v>
      </c>
      <c r="C194" s="53" t="s">
        <v>41</v>
      </c>
      <c r="D194" s="52" t="s">
        <v>10</v>
      </c>
      <c r="E194" s="53" t="s">
        <v>253</v>
      </c>
      <c r="F194" s="52">
        <v>53</v>
      </c>
      <c r="G194" s="52">
        <v>0</v>
      </c>
      <c r="H194" s="52">
        <v>-53</v>
      </c>
      <c r="I194" s="54">
        <f>SUM(Tabla1[[#This Row],[INICIO]:[SALIDA]])</f>
        <v>0</v>
      </c>
      <c r="J194" s="58">
        <v>33</v>
      </c>
      <c r="K194" s="55">
        <f t="shared" si="6"/>
        <v>0</v>
      </c>
      <c r="O194" s="18"/>
    </row>
    <row r="195" spans="2:15" s="17" customFormat="1" ht="43.9" customHeight="1" x14ac:dyDescent="0.4">
      <c r="B195" s="59" t="s">
        <v>9</v>
      </c>
      <c r="C195" s="53" t="s">
        <v>41</v>
      </c>
      <c r="D195" s="52" t="s">
        <v>10</v>
      </c>
      <c r="E195" s="53" t="s">
        <v>496</v>
      </c>
      <c r="F195" s="52">
        <v>0</v>
      </c>
      <c r="G195" s="52">
        <v>100</v>
      </c>
      <c r="H195" s="52"/>
      <c r="I195" s="54">
        <f>SUM(Tabla1[[#This Row],[INICIO]:[SALIDA]])</f>
        <v>100</v>
      </c>
      <c r="J195" s="58">
        <v>17.7</v>
      </c>
      <c r="K195" s="55">
        <f t="shared" si="6"/>
        <v>1770</v>
      </c>
      <c r="O195" s="18"/>
    </row>
    <row r="196" spans="2:15" s="17" customFormat="1" ht="48" customHeight="1" x14ac:dyDescent="0.4">
      <c r="B196" s="99" t="s">
        <v>148</v>
      </c>
      <c r="C196" s="102" t="s">
        <v>421</v>
      </c>
      <c r="D196" s="101" t="s">
        <v>10</v>
      </c>
      <c r="E196" s="102" t="s">
        <v>659</v>
      </c>
      <c r="F196" s="101">
        <v>0</v>
      </c>
      <c r="G196" s="101">
        <v>95</v>
      </c>
      <c r="H196" s="101">
        <v>-95</v>
      </c>
      <c r="I196" s="103">
        <f>SUM(Tabla1[[#This Row],[INICIO]:[SALIDA]])</f>
        <v>0</v>
      </c>
      <c r="J196" s="128">
        <v>150</v>
      </c>
      <c r="K196" s="104">
        <f t="shared" si="6"/>
        <v>0</v>
      </c>
      <c r="O196" s="18"/>
    </row>
    <row r="197" spans="2:15" s="17" customFormat="1" ht="46.15" customHeight="1" x14ac:dyDescent="0.4">
      <c r="B197" s="99" t="s">
        <v>161</v>
      </c>
      <c r="C197" s="102" t="s">
        <v>162</v>
      </c>
      <c r="D197" s="101" t="s">
        <v>10</v>
      </c>
      <c r="E197" s="102" t="s">
        <v>253</v>
      </c>
      <c r="F197" s="101">
        <v>6</v>
      </c>
      <c r="G197" s="101">
        <v>0</v>
      </c>
      <c r="H197" s="101">
        <v>-2</v>
      </c>
      <c r="I197" s="103">
        <f>SUM(Tabla1[[#This Row],[INICIO]:[SALIDA]])</f>
        <v>4</v>
      </c>
      <c r="J197" s="111">
        <v>98.15</v>
      </c>
      <c r="K197" s="104">
        <f t="shared" si="6"/>
        <v>392.6</v>
      </c>
      <c r="O197" s="18"/>
    </row>
    <row r="198" spans="2:15" s="17" customFormat="1" ht="43.15" customHeight="1" x14ac:dyDescent="0.4">
      <c r="B198" s="50" t="s">
        <v>161</v>
      </c>
      <c r="C198" s="68" t="s">
        <v>622</v>
      </c>
      <c r="D198" s="69" t="s">
        <v>621</v>
      </c>
      <c r="E198" s="60" t="s">
        <v>626</v>
      </c>
      <c r="F198" s="69">
        <v>0</v>
      </c>
      <c r="G198" s="69">
        <v>5</v>
      </c>
      <c r="H198" s="69">
        <v>-5</v>
      </c>
      <c r="I198" s="70">
        <f>SUM(Tabla1[[#This Row],[INICIO]:[SALIDA]])</f>
        <v>0</v>
      </c>
      <c r="J198" s="71">
        <v>70.5</v>
      </c>
      <c r="K198" s="72">
        <f t="shared" si="6"/>
        <v>0</v>
      </c>
      <c r="O198" s="18"/>
    </row>
    <row r="199" spans="2:15" s="17" customFormat="1" ht="43.9" customHeight="1" x14ac:dyDescent="0.4">
      <c r="B199" s="50" t="s">
        <v>65</v>
      </c>
      <c r="C199" s="53" t="s">
        <v>69</v>
      </c>
      <c r="D199" s="52" t="s">
        <v>10</v>
      </c>
      <c r="E199" s="53" t="s">
        <v>270</v>
      </c>
      <c r="F199" s="52">
        <v>33</v>
      </c>
      <c r="G199" s="52">
        <v>0</v>
      </c>
      <c r="H199" s="52">
        <v>0</v>
      </c>
      <c r="I199" s="54">
        <f>SUM(Tabla1[[#This Row],[INICIO]:[SALIDA]])</f>
        <v>33</v>
      </c>
      <c r="J199" s="58">
        <v>36.25</v>
      </c>
      <c r="K199" s="55">
        <f t="shared" si="6"/>
        <v>1196.25</v>
      </c>
      <c r="O199" s="18"/>
    </row>
    <row r="200" spans="2:15" s="17" customFormat="1" ht="42" customHeight="1" x14ac:dyDescent="0.4">
      <c r="B200" s="99" t="s">
        <v>16</v>
      </c>
      <c r="C200" s="102" t="s">
        <v>303</v>
      </c>
      <c r="D200" s="101" t="s">
        <v>244</v>
      </c>
      <c r="E200" s="107" t="s">
        <v>522</v>
      </c>
      <c r="F200" s="101">
        <v>0</v>
      </c>
      <c r="G200" s="101">
        <v>5</v>
      </c>
      <c r="H200" s="101">
        <v>-3</v>
      </c>
      <c r="I200" s="103">
        <f>SUM(Tabla1[[#This Row],[INICIO]:[SALIDA]])</f>
        <v>2</v>
      </c>
      <c r="J200" s="108">
        <v>5988</v>
      </c>
      <c r="K200" s="104">
        <f t="shared" si="6"/>
        <v>11976</v>
      </c>
      <c r="O200" s="18"/>
    </row>
    <row r="201" spans="2:15" s="17" customFormat="1" ht="44.45" customHeight="1" x14ac:dyDescent="0.4">
      <c r="B201" s="99" t="s">
        <v>11</v>
      </c>
      <c r="C201" s="102" t="s">
        <v>58</v>
      </c>
      <c r="D201" s="101" t="s">
        <v>10</v>
      </c>
      <c r="E201" s="102" t="s">
        <v>259</v>
      </c>
      <c r="F201" s="101">
        <v>500</v>
      </c>
      <c r="G201" s="101">
        <v>2000</v>
      </c>
      <c r="H201" s="101">
        <v>-200</v>
      </c>
      <c r="I201" s="103">
        <f>SUM(Tabla1[[#This Row],[INICIO]:[SALIDA]])</f>
        <v>2300</v>
      </c>
      <c r="J201" s="108">
        <v>5</v>
      </c>
      <c r="K201" s="104">
        <f t="shared" si="6"/>
        <v>11500</v>
      </c>
      <c r="O201" s="18"/>
    </row>
    <row r="202" spans="2:15" s="17" customFormat="1" ht="46.15" customHeight="1" x14ac:dyDescent="0.4">
      <c r="B202" s="50" t="s">
        <v>11</v>
      </c>
      <c r="C202" s="53" t="s">
        <v>59</v>
      </c>
      <c r="D202" s="52" t="s">
        <v>10</v>
      </c>
      <c r="E202" s="53" t="s">
        <v>271</v>
      </c>
      <c r="F202" s="52">
        <v>3050</v>
      </c>
      <c r="G202" s="52">
        <v>2000</v>
      </c>
      <c r="H202" s="52">
        <v>-2050</v>
      </c>
      <c r="I202" s="54">
        <f>SUM(Tabla1[[#This Row],[INICIO]:[SALIDA]])</f>
        <v>3000</v>
      </c>
      <c r="J202" s="58">
        <v>8</v>
      </c>
      <c r="K202" s="55">
        <f t="shared" si="6"/>
        <v>24000</v>
      </c>
      <c r="O202" s="18"/>
    </row>
    <row r="203" spans="2:15" s="17" customFormat="1" ht="45" customHeight="1" x14ac:dyDescent="0.4">
      <c r="B203" s="50" t="s">
        <v>11</v>
      </c>
      <c r="C203" s="53" t="s">
        <v>57</v>
      </c>
      <c r="D203" s="52" t="s">
        <v>10</v>
      </c>
      <c r="E203" s="57" t="s">
        <v>249</v>
      </c>
      <c r="F203" s="52">
        <v>7300</v>
      </c>
      <c r="G203" s="52">
        <v>10000</v>
      </c>
      <c r="H203" s="52">
        <v>-5755</v>
      </c>
      <c r="I203" s="54">
        <f>SUM(Tabla1[[#This Row],[INICIO]:[SALIDA]])</f>
        <v>11545</v>
      </c>
      <c r="J203" s="58">
        <v>4</v>
      </c>
      <c r="K203" s="55">
        <f t="shared" si="6"/>
        <v>46180</v>
      </c>
      <c r="O203" s="18"/>
    </row>
    <row r="204" spans="2:15" s="17" customFormat="1" ht="45" customHeight="1" x14ac:dyDescent="0.4">
      <c r="B204" s="99" t="s">
        <v>11</v>
      </c>
      <c r="C204" s="102" t="s">
        <v>60</v>
      </c>
      <c r="D204" s="101" t="s">
        <v>10</v>
      </c>
      <c r="E204" s="102" t="s">
        <v>253</v>
      </c>
      <c r="F204" s="101">
        <v>200</v>
      </c>
      <c r="G204" s="101">
        <v>0</v>
      </c>
      <c r="H204" s="101">
        <v>-145</v>
      </c>
      <c r="I204" s="103">
        <f>SUM(Tabla1[[#This Row],[INICIO]:[SALIDA]])</f>
        <v>55</v>
      </c>
      <c r="J204" s="108">
        <v>12</v>
      </c>
      <c r="K204" s="104">
        <f t="shared" si="6"/>
        <v>660</v>
      </c>
      <c r="O204" s="18"/>
    </row>
    <row r="205" spans="2:15" s="17" customFormat="1" ht="51.6" customHeight="1" x14ac:dyDescent="0.4">
      <c r="B205" s="99" t="s">
        <v>11</v>
      </c>
      <c r="C205" s="112" t="s">
        <v>534</v>
      </c>
      <c r="D205" s="113" t="s">
        <v>539</v>
      </c>
      <c r="E205" s="114" t="s">
        <v>529</v>
      </c>
      <c r="F205" s="113">
        <v>0</v>
      </c>
      <c r="G205" s="113">
        <v>60</v>
      </c>
      <c r="H205" s="113"/>
      <c r="I205" s="115">
        <f>SUM(Tabla1[[#This Row],[INICIO]:[SALIDA]])</f>
        <v>60</v>
      </c>
      <c r="J205" s="116">
        <v>435.59</v>
      </c>
      <c r="K205" s="117">
        <f t="shared" si="6"/>
        <v>26135.399999999998</v>
      </c>
      <c r="O205" s="18"/>
    </row>
    <row r="206" spans="2:15" s="17" customFormat="1" ht="46.9" customHeight="1" x14ac:dyDescent="0.4">
      <c r="B206" s="50" t="s">
        <v>11</v>
      </c>
      <c r="C206" s="68" t="s">
        <v>531</v>
      </c>
      <c r="D206" s="69" t="s">
        <v>540</v>
      </c>
      <c r="E206" s="60" t="s">
        <v>529</v>
      </c>
      <c r="F206" s="69">
        <v>0</v>
      </c>
      <c r="G206" s="69">
        <v>60</v>
      </c>
      <c r="H206" s="69"/>
      <c r="I206" s="70">
        <f>SUM(Tabla1[[#This Row],[INICIO]:[SALIDA]])</f>
        <v>60</v>
      </c>
      <c r="J206" s="71">
        <v>317.8</v>
      </c>
      <c r="K206" s="72">
        <f t="shared" si="6"/>
        <v>19068</v>
      </c>
      <c r="O206" s="18"/>
    </row>
    <row r="207" spans="2:15" s="17" customFormat="1" ht="43.9" customHeight="1" x14ac:dyDescent="0.4">
      <c r="B207" s="50" t="s">
        <v>11</v>
      </c>
      <c r="C207" s="68" t="s">
        <v>532</v>
      </c>
      <c r="D207" s="69" t="s">
        <v>539</v>
      </c>
      <c r="E207" s="60" t="s">
        <v>529</v>
      </c>
      <c r="F207" s="69">
        <v>0</v>
      </c>
      <c r="G207" s="69">
        <v>20</v>
      </c>
      <c r="H207" s="69"/>
      <c r="I207" s="70">
        <f>SUM(Tabla1[[#This Row],[INICIO]:[SALIDA]])</f>
        <v>20</v>
      </c>
      <c r="J207" s="71">
        <v>538.14</v>
      </c>
      <c r="K207" s="72">
        <f t="shared" si="6"/>
        <v>10762.8</v>
      </c>
      <c r="O207" s="18"/>
    </row>
    <row r="208" spans="2:15" s="17" customFormat="1" ht="39" customHeight="1" x14ac:dyDescent="0.4">
      <c r="B208" s="99" t="s">
        <v>11</v>
      </c>
      <c r="C208" s="112" t="s">
        <v>533</v>
      </c>
      <c r="D208" s="113" t="s">
        <v>539</v>
      </c>
      <c r="E208" s="114" t="s">
        <v>529</v>
      </c>
      <c r="F208" s="113">
        <v>0</v>
      </c>
      <c r="G208" s="113">
        <v>20</v>
      </c>
      <c r="H208" s="113"/>
      <c r="I208" s="115">
        <f>SUM(Tabla1[[#This Row],[INICIO]:[SALIDA]])</f>
        <v>20</v>
      </c>
      <c r="J208" s="116">
        <v>469.49</v>
      </c>
      <c r="K208" s="117">
        <f t="shared" si="6"/>
        <v>9389.7999999999993</v>
      </c>
      <c r="O208" s="18"/>
    </row>
    <row r="209" spans="2:15" s="17" customFormat="1" ht="46.15" customHeight="1" x14ac:dyDescent="0.4">
      <c r="B209" s="99" t="s">
        <v>11</v>
      </c>
      <c r="C209" s="102" t="s">
        <v>55</v>
      </c>
      <c r="D209" s="101" t="s">
        <v>224</v>
      </c>
      <c r="E209" s="102" t="s">
        <v>253</v>
      </c>
      <c r="F209" s="101">
        <v>4</v>
      </c>
      <c r="G209" s="101">
        <v>0</v>
      </c>
      <c r="H209" s="101">
        <v>-2</v>
      </c>
      <c r="I209" s="103">
        <f>SUM(Tabla1[[#This Row],[INICIO]:[SALIDA]])</f>
        <v>2</v>
      </c>
      <c r="J209" s="108">
        <v>550</v>
      </c>
      <c r="K209" s="104">
        <f t="shared" si="6"/>
        <v>1100</v>
      </c>
      <c r="O209" s="18"/>
    </row>
    <row r="210" spans="2:15" ht="41.45" customHeight="1" x14ac:dyDescent="0.4">
      <c r="B210" s="50" t="s">
        <v>11</v>
      </c>
      <c r="C210" s="53" t="s">
        <v>56</v>
      </c>
      <c r="D210" s="52" t="s">
        <v>224</v>
      </c>
      <c r="E210" s="53" t="s">
        <v>253</v>
      </c>
      <c r="F210" s="52">
        <v>15</v>
      </c>
      <c r="G210" s="52">
        <v>0</v>
      </c>
      <c r="H210" s="52">
        <v>0</v>
      </c>
      <c r="I210" s="54">
        <f>SUM(Tabla1[[#This Row],[INICIO]:[SALIDA]])</f>
        <v>15</v>
      </c>
      <c r="J210" s="58">
        <v>471.53</v>
      </c>
      <c r="K210" s="55">
        <f t="shared" si="6"/>
        <v>7072.95</v>
      </c>
      <c r="O210" s="4"/>
    </row>
    <row r="211" spans="2:15" ht="33.6" customHeight="1" x14ac:dyDescent="0.4">
      <c r="B211" s="50" t="s">
        <v>407</v>
      </c>
      <c r="C211" s="53" t="s">
        <v>391</v>
      </c>
      <c r="D211" s="52" t="s">
        <v>10</v>
      </c>
      <c r="E211" s="57" t="s">
        <v>388</v>
      </c>
      <c r="F211" s="52">
        <v>0</v>
      </c>
      <c r="G211" s="52">
        <v>250</v>
      </c>
      <c r="H211" s="52">
        <v>-250</v>
      </c>
      <c r="I211" s="54">
        <f>SUM(Tabla1[[#This Row],[INICIO]:[SALIDA]])</f>
        <v>0</v>
      </c>
      <c r="J211" s="58">
        <v>9.44</v>
      </c>
      <c r="K211" s="56">
        <f t="shared" si="6"/>
        <v>0</v>
      </c>
      <c r="O211" s="4"/>
    </row>
    <row r="212" spans="2:15" ht="39.6" customHeight="1" x14ac:dyDescent="0.4">
      <c r="B212" s="99" t="s">
        <v>407</v>
      </c>
      <c r="C212" s="102" t="s">
        <v>422</v>
      </c>
      <c r="D212" s="101" t="s">
        <v>10</v>
      </c>
      <c r="E212" s="102" t="s">
        <v>427</v>
      </c>
      <c r="F212" s="101">
        <v>0</v>
      </c>
      <c r="G212" s="101">
        <v>500</v>
      </c>
      <c r="H212" s="101">
        <v>-500</v>
      </c>
      <c r="I212" s="103">
        <f>SUM(Tabla1[[#This Row],[INICIO]:[SALIDA]])</f>
        <v>0</v>
      </c>
      <c r="J212" s="128">
        <v>8.4700000000000006</v>
      </c>
      <c r="K212" s="104">
        <f t="shared" si="6"/>
        <v>0</v>
      </c>
      <c r="O212" s="4"/>
    </row>
    <row r="213" spans="2:15" ht="43.15" customHeight="1" x14ac:dyDescent="0.4">
      <c r="B213" s="99" t="s">
        <v>16</v>
      </c>
      <c r="C213" s="102" t="s">
        <v>238</v>
      </c>
      <c r="D213" s="101" t="s">
        <v>218</v>
      </c>
      <c r="E213" s="110">
        <v>44197</v>
      </c>
      <c r="F213" s="101">
        <v>15</v>
      </c>
      <c r="G213" s="101">
        <v>120</v>
      </c>
      <c r="H213" s="101">
        <v>-15</v>
      </c>
      <c r="I213" s="103">
        <f>SUM(Tabla1[[#This Row],[INICIO]:[SALIDA]])</f>
        <v>120</v>
      </c>
      <c r="J213" s="108">
        <v>280</v>
      </c>
      <c r="K213" s="104">
        <f t="shared" si="6"/>
        <v>33600</v>
      </c>
      <c r="O213" s="4"/>
    </row>
    <row r="214" spans="2:15" ht="37.9" customHeight="1" x14ac:dyDescent="0.4">
      <c r="B214" s="50" t="s">
        <v>16</v>
      </c>
      <c r="C214" s="53" t="s">
        <v>472</v>
      </c>
      <c r="D214" s="52" t="s">
        <v>218</v>
      </c>
      <c r="E214" s="66" t="s">
        <v>471</v>
      </c>
      <c r="F214" s="52">
        <v>0</v>
      </c>
      <c r="G214" s="52">
        <v>150</v>
      </c>
      <c r="H214" s="52">
        <v>0</v>
      </c>
      <c r="I214" s="54">
        <f>SUM(Tabla1[[#This Row],[INICIO]:[SALIDA]])</f>
        <v>150</v>
      </c>
      <c r="J214" s="58">
        <v>331</v>
      </c>
      <c r="K214" s="55">
        <f t="shared" si="6"/>
        <v>49650</v>
      </c>
      <c r="O214" s="4"/>
    </row>
    <row r="215" spans="2:15" ht="37.9" customHeight="1" x14ac:dyDescent="0.4">
      <c r="B215" s="50" t="s">
        <v>16</v>
      </c>
      <c r="C215" s="53" t="s">
        <v>237</v>
      </c>
      <c r="D215" s="52" t="s">
        <v>230</v>
      </c>
      <c r="E215" s="57" t="s">
        <v>404</v>
      </c>
      <c r="F215" s="52">
        <v>70</v>
      </c>
      <c r="G215" s="52">
        <v>150</v>
      </c>
      <c r="H215" s="52">
        <v>-30</v>
      </c>
      <c r="I215" s="54">
        <f>SUM(Tabla1[[#This Row],[INICIO]:[SALIDA]])</f>
        <v>190</v>
      </c>
      <c r="J215" s="58">
        <v>550</v>
      </c>
      <c r="K215" s="55">
        <f t="shared" si="6"/>
        <v>104500</v>
      </c>
      <c r="O215" s="4"/>
    </row>
    <row r="216" spans="2:15" ht="40.15" customHeight="1" x14ac:dyDescent="0.4">
      <c r="B216" s="99" t="s">
        <v>65</v>
      </c>
      <c r="C216" s="112" t="s">
        <v>554</v>
      </c>
      <c r="D216" s="113" t="s">
        <v>10</v>
      </c>
      <c r="E216" s="114" t="s">
        <v>546</v>
      </c>
      <c r="F216" s="113">
        <v>0</v>
      </c>
      <c r="G216" s="113">
        <v>1</v>
      </c>
      <c r="H216" s="113"/>
      <c r="I216" s="115">
        <f>SUM(Tabla1[[#This Row],[INICIO]:[SALIDA]])</f>
        <v>1</v>
      </c>
      <c r="J216" s="116">
        <v>25300</v>
      </c>
      <c r="K216" s="117">
        <f t="shared" si="6"/>
        <v>25300</v>
      </c>
      <c r="O216" s="4"/>
    </row>
    <row r="217" spans="2:15" ht="42.6" customHeight="1" x14ac:dyDescent="0.4">
      <c r="B217" s="99" t="s">
        <v>668</v>
      </c>
      <c r="C217" s="112" t="s">
        <v>605</v>
      </c>
      <c r="D217" s="113" t="s">
        <v>10</v>
      </c>
      <c r="E217" s="114" t="s">
        <v>595</v>
      </c>
      <c r="F217" s="113">
        <v>0</v>
      </c>
      <c r="G217" s="113">
        <v>40</v>
      </c>
      <c r="H217" s="113">
        <v>-40</v>
      </c>
      <c r="I217" s="115">
        <f>SUM(Tabla1[[#This Row],[INICIO]:[SALIDA]])</f>
        <v>0</v>
      </c>
      <c r="J217" s="116">
        <v>345</v>
      </c>
      <c r="K217" s="117">
        <f t="shared" si="6"/>
        <v>0</v>
      </c>
      <c r="O217" s="4"/>
    </row>
    <row r="218" spans="2:15" ht="49.15" customHeight="1" x14ac:dyDescent="0.4">
      <c r="B218" s="50" t="s">
        <v>16</v>
      </c>
      <c r="C218" s="53" t="s">
        <v>360</v>
      </c>
      <c r="D218" s="52" t="s">
        <v>353</v>
      </c>
      <c r="E218" s="53" t="s">
        <v>361</v>
      </c>
      <c r="F218" s="52">
        <v>0</v>
      </c>
      <c r="G218" s="52">
        <v>24</v>
      </c>
      <c r="H218" s="52">
        <v>-24</v>
      </c>
      <c r="I218" s="54">
        <f>SUM(Tabla1[[#This Row],[INICIO]:[SALIDA]])</f>
        <v>0</v>
      </c>
      <c r="J218" s="58">
        <v>447</v>
      </c>
      <c r="K218" s="56">
        <f t="shared" ref="K218:K232" si="7">+I218*J218</f>
        <v>0</v>
      </c>
      <c r="O218" s="4"/>
    </row>
    <row r="219" spans="2:15" ht="43.9" customHeight="1" x14ac:dyDescent="0.4">
      <c r="B219" s="50" t="s">
        <v>65</v>
      </c>
      <c r="C219" s="53" t="s">
        <v>97</v>
      </c>
      <c r="D219" s="52" t="s">
        <v>224</v>
      </c>
      <c r="E219" s="53" t="s">
        <v>272</v>
      </c>
      <c r="F219" s="52">
        <v>58</v>
      </c>
      <c r="G219" s="52">
        <v>0</v>
      </c>
      <c r="H219" s="52">
        <v>-36</v>
      </c>
      <c r="I219" s="54">
        <f>SUM(Tabla1[[#This Row],[INICIO]:[SALIDA]])</f>
        <v>22</v>
      </c>
      <c r="J219" s="67">
        <v>165</v>
      </c>
      <c r="K219" s="55">
        <f t="shared" si="7"/>
        <v>3630</v>
      </c>
      <c r="O219" s="4"/>
    </row>
    <row r="220" spans="2:15" ht="49.15" customHeight="1" x14ac:dyDescent="0.4">
      <c r="B220" s="99" t="s">
        <v>39</v>
      </c>
      <c r="C220" s="102" t="s">
        <v>489</v>
      </c>
      <c r="D220" s="101" t="s">
        <v>235</v>
      </c>
      <c r="E220" s="107" t="s">
        <v>490</v>
      </c>
      <c r="F220" s="101">
        <v>0</v>
      </c>
      <c r="G220" s="101">
        <v>0</v>
      </c>
      <c r="H220" s="101">
        <v>30</v>
      </c>
      <c r="I220" s="103">
        <f>SUM(Tabla1[[#This Row],[INICIO]:[SALIDA]])</f>
        <v>30</v>
      </c>
      <c r="J220" s="111">
        <v>235</v>
      </c>
      <c r="K220" s="104">
        <f t="shared" si="7"/>
        <v>7050</v>
      </c>
      <c r="O220" s="4"/>
    </row>
    <row r="221" spans="2:15" ht="45" customHeight="1" x14ac:dyDescent="0.4">
      <c r="B221" s="99" t="s">
        <v>75</v>
      </c>
      <c r="C221" s="102" t="s">
        <v>84</v>
      </c>
      <c r="D221" s="101" t="s">
        <v>10</v>
      </c>
      <c r="E221" s="107" t="s">
        <v>250</v>
      </c>
      <c r="F221" s="101">
        <v>50</v>
      </c>
      <c r="G221" s="101"/>
      <c r="H221" s="101">
        <v>0</v>
      </c>
      <c r="I221" s="103">
        <f>SUM(Tabla1[[#This Row],[INICIO]:[SALIDA]])</f>
        <v>50</v>
      </c>
      <c r="J221" s="111">
        <v>8</v>
      </c>
      <c r="K221" s="104">
        <f t="shared" si="7"/>
        <v>400</v>
      </c>
      <c r="O221" s="4"/>
    </row>
    <row r="222" spans="2:15" ht="46.9" customHeight="1" x14ac:dyDescent="0.4">
      <c r="B222" s="50" t="s">
        <v>65</v>
      </c>
      <c r="C222" s="53" t="s">
        <v>85</v>
      </c>
      <c r="D222" s="52" t="s">
        <v>10</v>
      </c>
      <c r="E222" s="57" t="s">
        <v>250</v>
      </c>
      <c r="F222" s="52">
        <v>45</v>
      </c>
      <c r="G222" s="52">
        <v>0</v>
      </c>
      <c r="H222" s="52">
        <v>-45</v>
      </c>
      <c r="I222" s="54">
        <f>SUM(Tabla1[[#This Row],[INICIO]:[SALIDA]])</f>
        <v>0</v>
      </c>
      <c r="J222" s="67">
        <v>50</v>
      </c>
      <c r="K222" s="55">
        <f t="shared" si="7"/>
        <v>0</v>
      </c>
      <c r="O222" s="4"/>
    </row>
    <row r="223" spans="2:15" ht="48" customHeight="1" x14ac:dyDescent="0.4">
      <c r="B223" s="52" t="s">
        <v>90</v>
      </c>
      <c r="C223" s="51" t="s">
        <v>372</v>
      </c>
      <c r="D223" s="52" t="s">
        <v>10</v>
      </c>
      <c r="E223" s="53" t="s">
        <v>361</v>
      </c>
      <c r="F223" s="52">
        <v>0</v>
      </c>
      <c r="G223" s="52">
        <v>4</v>
      </c>
      <c r="H223" s="52">
        <v>-4</v>
      </c>
      <c r="I223" s="54">
        <f>SUM(Tabla1[[#This Row],[INICIO]:[SALIDA]])</f>
        <v>0</v>
      </c>
      <c r="J223" s="55">
        <v>3817</v>
      </c>
      <c r="K223" s="56">
        <f t="shared" si="7"/>
        <v>0</v>
      </c>
      <c r="O223" s="4"/>
    </row>
    <row r="224" spans="2:15" ht="45.6" customHeight="1" x14ac:dyDescent="0.4">
      <c r="B224" s="99" t="s">
        <v>65</v>
      </c>
      <c r="C224" s="112" t="s">
        <v>563</v>
      </c>
      <c r="D224" s="113" t="s">
        <v>562</v>
      </c>
      <c r="E224" s="114" t="s">
        <v>529</v>
      </c>
      <c r="F224" s="113">
        <v>0</v>
      </c>
      <c r="G224" s="113">
        <v>61</v>
      </c>
      <c r="H224" s="113">
        <v>-15</v>
      </c>
      <c r="I224" s="115">
        <f>SUM(Tabla1[[#This Row],[INICIO]:[SALIDA]])</f>
        <v>46</v>
      </c>
      <c r="J224" s="116">
        <v>35.32</v>
      </c>
      <c r="K224" s="117">
        <f t="shared" si="7"/>
        <v>1624.72</v>
      </c>
      <c r="O224" s="4"/>
    </row>
    <row r="225" spans="1:15" ht="49.9" customHeight="1" x14ac:dyDescent="0.4">
      <c r="B225" s="99" t="s">
        <v>65</v>
      </c>
      <c r="C225" s="102" t="s">
        <v>443</v>
      </c>
      <c r="D225" s="101" t="s">
        <v>224</v>
      </c>
      <c r="E225" s="102" t="s">
        <v>444</v>
      </c>
      <c r="F225" s="101">
        <v>0</v>
      </c>
      <c r="G225" s="101">
        <v>4</v>
      </c>
      <c r="H225" s="101">
        <v>-4</v>
      </c>
      <c r="I225" s="103">
        <f>SUM(Tabla1[[#This Row],[INICIO]:[SALIDA]])</f>
        <v>0</v>
      </c>
      <c r="J225" s="111">
        <v>323</v>
      </c>
      <c r="K225" s="104">
        <f t="shared" si="7"/>
        <v>0</v>
      </c>
      <c r="O225" s="4"/>
    </row>
    <row r="226" spans="1:15" ht="46.15" customHeight="1" x14ac:dyDescent="0.4">
      <c r="B226" s="50" t="s">
        <v>65</v>
      </c>
      <c r="C226" s="53" t="s">
        <v>226</v>
      </c>
      <c r="D226" s="52" t="s">
        <v>225</v>
      </c>
      <c r="E226" s="53" t="s">
        <v>256</v>
      </c>
      <c r="F226" s="52">
        <v>47</v>
      </c>
      <c r="G226" s="52">
        <v>50</v>
      </c>
      <c r="H226" s="52">
        <v>-45</v>
      </c>
      <c r="I226" s="54">
        <f>SUM(Tabla1[[#This Row],[INICIO]:[SALIDA]])</f>
        <v>52</v>
      </c>
      <c r="J226" s="58">
        <v>75</v>
      </c>
      <c r="K226" s="55">
        <f t="shared" si="7"/>
        <v>3900</v>
      </c>
      <c r="O226" s="4"/>
    </row>
    <row r="227" spans="1:15" ht="41.45" customHeight="1" x14ac:dyDescent="0.4">
      <c r="B227" s="50" t="s">
        <v>39</v>
      </c>
      <c r="C227" s="53" t="s">
        <v>40</v>
      </c>
      <c r="D227" s="52" t="s">
        <v>221</v>
      </c>
      <c r="E227" s="66" t="s">
        <v>403</v>
      </c>
      <c r="F227" s="52">
        <v>65</v>
      </c>
      <c r="G227" s="52">
        <v>0</v>
      </c>
      <c r="H227" s="52">
        <v>-65</v>
      </c>
      <c r="I227" s="54">
        <f>SUM(Tabla1[[#This Row],[INICIO]:[SALIDA]])</f>
        <v>0</v>
      </c>
      <c r="J227" s="58">
        <v>88</v>
      </c>
      <c r="K227" s="55">
        <f t="shared" si="7"/>
        <v>0</v>
      </c>
      <c r="O227" s="4"/>
    </row>
    <row r="228" spans="1:15" ht="45" customHeight="1" x14ac:dyDescent="0.4">
      <c r="B228" s="99" t="s">
        <v>46</v>
      </c>
      <c r="C228" s="100" t="s">
        <v>367</v>
      </c>
      <c r="D228" s="101" t="s">
        <v>221</v>
      </c>
      <c r="E228" s="102" t="s">
        <v>361</v>
      </c>
      <c r="F228" s="101">
        <v>0</v>
      </c>
      <c r="G228" s="101">
        <v>4</v>
      </c>
      <c r="H228" s="101">
        <v>-4</v>
      </c>
      <c r="I228" s="103">
        <f>SUM(Tabla1[[#This Row],[INICIO]:[SALIDA]])</f>
        <v>0</v>
      </c>
      <c r="J228" s="104">
        <v>972</v>
      </c>
      <c r="K228" s="105">
        <f t="shared" si="7"/>
        <v>0</v>
      </c>
      <c r="O228" s="4"/>
    </row>
    <row r="229" spans="1:15" ht="45.6" customHeight="1" x14ac:dyDescent="0.4">
      <c r="B229" s="106" t="s">
        <v>46</v>
      </c>
      <c r="C229" s="102" t="s">
        <v>181</v>
      </c>
      <c r="D229" s="101" t="s">
        <v>221</v>
      </c>
      <c r="E229" s="107" t="s">
        <v>250</v>
      </c>
      <c r="F229" s="101">
        <v>1</v>
      </c>
      <c r="G229" s="101">
        <v>0</v>
      </c>
      <c r="H229" s="101">
        <v>0</v>
      </c>
      <c r="I229" s="103">
        <f>SUM(Tabla1[[#This Row],[INICIO]:[SALIDA]])</f>
        <v>1</v>
      </c>
      <c r="J229" s="111">
        <v>50</v>
      </c>
      <c r="K229" s="104">
        <f t="shared" si="7"/>
        <v>50</v>
      </c>
      <c r="O229" s="4"/>
    </row>
    <row r="230" spans="1:15" ht="49.15" customHeight="1" x14ac:dyDescent="0.4">
      <c r="B230" s="50" t="s">
        <v>43</v>
      </c>
      <c r="C230" s="53" t="s">
        <v>500</v>
      </c>
      <c r="D230" s="52" t="s">
        <v>10</v>
      </c>
      <c r="E230" s="53" t="s">
        <v>496</v>
      </c>
      <c r="F230" s="52">
        <v>100</v>
      </c>
      <c r="G230" s="52">
        <v>0</v>
      </c>
      <c r="H230" s="52">
        <v>-28</v>
      </c>
      <c r="I230" s="54">
        <f>SUM(Tabla1[[#This Row],[INICIO]:[SALIDA]])</f>
        <v>72</v>
      </c>
      <c r="J230" s="58">
        <v>165.2</v>
      </c>
      <c r="K230" s="55">
        <f t="shared" si="7"/>
        <v>11894.4</v>
      </c>
      <c r="O230" s="4"/>
    </row>
    <row r="231" spans="1:15" ht="40.15" customHeight="1" x14ac:dyDescent="0.4">
      <c r="B231" s="50" t="s">
        <v>43</v>
      </c>
      <c r="C231" s="53" t="s">
        <v>44</v>
      </c>
      <c r="D231" s="52" t="s">
        <v>10</v>
      </c>
      <c r="E231" s="57" t="s">
        <v>681</v>
      </c>
      <c r="F231" s="52">
        <v>36</v>
      </c>
      <c r="G231" s="52">
        <v>0</v>
      </c>
      <c r="H231" s="52">
        <v>-20</v>
      </c>
      <c r="I231" s="54">
        <f>SUM(Tabla1[[#This Row],[INICIO]:[SALIDA]])</f>
        <v>16</v>
      </c>
      <c r="J231" s="58">
        <v>159.94999999999999</v>
      </c>
      <c r="K231" s="55">
        <f t="shared" si="7"/>
        <v>2559.1999999999998</v>
      </c>
      <c r="O231" s="4"/>
    </row>
    <row r="232" spans="1:15" ht="43.15" customHeight="1" x14ac:dyDescent="0.4">
      <c r="B232" s="99" t="s">
        <v>90</v>
      </c>
      <c r="C232" s="102" t="s">
        <v>278</v>
      </c>
      <c r="D232" s="101" t="s">
        <v>10</v>
      </c>
      <c r="E232" s="102" t="s">
        <v>256</v>
      </c>
      <c r="F232" s="101">
        <v>45</v>
      </c>
      <c r="G232" s="101">
        <v>0</v>
      </c>
      <c r="H232" s="101">
        <v>-13</v>
      </c>
      <c r="I232" s="103">
        <f>SUM(Tabla1[[#This Row],[INICIO]:[SALIDA]])</f>
        <v>32</v>
      </c>
      <c r="J232" s="111">
        <v>78.760000000000005</v>
      </c>
      <c r="K232" s="104">
        <f t="shared" si="7"/>
        <v>2520.3200000000002</v>
      </c>
      <c r="O232" s="4"/>
    </row>
    <row r="233" spans="1:15" s="14" customFormat="1" ht="42.6" customHeight="1" x14ac:dyDescent="0.4">
      <c r="A233" s="16"/>
      <c r="B233" s="106" t="s">
        <v>9</v>
      </c>
      <c r="C233" s="102" t="s">
        <v>27</v>
      </c>
      <c r="D233" s="101" t="s">
        <v>235</v>
      </c>
      <c r="E233" s="102" t="s">
        <v>253</v>
      </c>
      <c r="F233" s="101">
        <v>120</v>
      </c>
      <c r="G233" s="101">
        <v>0</v>
      </c>
      <c r="H233" s="101">
        <v>-28</v>
      </c>
      <c r="I233" s="103">
        <f>SUM(Tabla1[[#This Row],[INICIO]:[SALIDA]])</f>
        <v>92</v>
      </c>
      <c r="J233" s="108">
        <v>293.66000000000003</v>
      </c>
      <c r="K233" s="104">
        <f>293.66*395</f>
        <v>115995.70000000001</v>
      </c>
      <c r="O233" s="15"/>
    </row>
    <row r="234" spans="1:15" ht="42.6" customHeight="1" x14ac:dyDescent="0.4">
      <c r="B234" s="59" t="s">
        <v>9</v>
      </c>
      <c r="C234" s="53" t="s">
        <v>28</v>
      </c>
      <c r="D234" s="52" t="s">
        <v>219</v>
      </c>
      <c r="E234" s="53" t="s">
        <v>263</v>
      </c>
      <c r="F234" s="52">
        <v>1</v>
      </c>
      <c r="G234" s="52">
        <v>0</v>
      </c>
      <c r="H234" s="52">
        <v>0</v>
      </c>
      <c r="I234" s="54">
        <f>SUM(Tabla1[[#This Row],[INICIO]:[SALIDA]])</f>
        <v>1</v>
      </c>
      <c r="J234" s="58">
        <v>198</v>
      </c>
      <c r="K234" s="55">
        <f t="shared" ref="K234:K294" si="8">+I234*J234</f>
        <v>198</v>
      </c>
      <c r="O234" s="4"/>
    </row>
    <row r="235" spans="1:15" ht="49.9" customHeight="1" x14ac:dyDescent="0.4">
      <c r="B235" s="59" t="s">
        <v>9</v>
      </c>
      <c r="C235" s="53" t="s">
        <v>476</v>
      </c>
      <c r="D235" s="52" t="s">
        <v>10</v>
      </c>
      <c r="E235" s="53" t="s">
        <v>471</v>
      </c>
      <c r="F235" s="52">
        <v>40</v>
      </c>
      <c r="G235" s="52">
        <v>0</v>
      </c>
      <c r="H235" s="52">
        <v>-11</v>
      </c>
      <c r="I235" s="54">
        <f>SUM(Tabla1[[#This Row],[INICIO]:[SALIDA]])</f>
        <v>29</v>
      </c>
      <c r="J235" s="58">
        <v>72.39</v>
      </c>
      <c r="K235" s="55">
        <f t="shared" si="8"/>
        <v>2099.31</v>
      </c>
      <c r="O235" s="4"/>
    </row>
    <row r="236" spans="1:15" ht="40.9" customHeight="1" x14ac:dyDescent="0.4">
      <c r="B236" s="106" t="s">
        <v>9</v>
      </c>
      <c r="C236" s="102" t="s">
        <v>26</v>
      </c>
      <c r="D236" s="101" t="s">
        <v>219</v>
      </c>
      <c r="E236" s="102" t="s">
        <v>273</v>
      </c>
      <c r="F236" s="101">
        <v>71</v>
      </c>
      <c r="G236" s="101">
        <v>0</v>
      </c>
      <c r="H236" s="101">
        <v>-14</v>
      </c>
      <c r="I236" s="103">
        <f>SUM(Tabla1[[#This Row],[INICIO]:[SALIDA]])</f>
        <v>57</v>
      </c>
      <c r="J236" s="108">
        <v>118</v>
      </c>
      <c r="K236" s="104">
        <f t="shared" si="8"/>
        <v>6726</v>
      </c>
      <c r="O236" s="4"/>
    </row>
    <row r="237" spans="1:15" ht="40.15" customHeight="1" x14ac:dyDescent="0.4">
      <c r="B237" s="106" t="s">
        <v>9</v>
      </c>
      <c r="C237" s="102" t="s">
        <v>15</v>
      </c>
      <c r="D237" s="101" t="s">
        <v>219</v>
      </c>
      <c r="E237" s="102" t="s">
        <v>471</v>
      </c>
      <c r="F237" s="101">
        <v>150</v>
      </c>
      <c r="G237" s="101">
        <v>0</v>
      </c>
      <c r="H237" s="101">
        <v>-101</v>
      </c>
      <c r="I237" s="103">
        <f>SUM(Tabla1[[#This Row],[INICIO]:[SALIDA]])</f>
        <v>49</v>
      </c>
      <c r="J237" s="108">
        <v>120</v>
      </c>
      <c r="K237" s="104">
        <f t="shared" si="8"/>
        <v>5880</v>
      </c>
      <c r="O237" s="4"/>
    </row>
    <row r="238" spans="1:15" ht="50.45" customHeight="1" x14ac:dyDescent="0.4">
      <c r="B238" s="50" t="s">
        <v>11</v>
      </c>
      <c r="C238" s="53" t="s">
        <v>216</v>
      </c>
      <c r="D238" s="52" t="s">
        <v>224</v>
      </c>
      <c r="E238" s="53" t="s">
        <v>269</v>
      </c>
      <c r="F238" s="52">
        <v>0</v>
      </c>
      <c r="G238" s="52">
        <v>40</v>
      </c>
      <c r="H238" s="52">
        <v>-4</v>
      </c>
      <c r="I238" s="54">
        <f>SUM(Tabla1[[#This Row],[INICIO]:[SALIDA]])</f>
        <v>36</v>
      </c>
      <c r="J238" s="58">
        <v>33.9</v>
      </c>
      <c r="K238" s="55">
        <f t="shared" si="8"/>
        <v>1220.3999999999999</v>
      </c>
      <c r="O238" s="4"/>
    </row>
    <row r="239" spans="1:15" ht="42.6" customHeight="1" x14ac:dyDescent="0.4">
      <c r="B239" s="50" t="s">
        <v>139</v>
      </c>
      <c r="C239" s="53" t="s">
        <v>158</v>
      </c>
      <c r="D239" s="52" t="s">
        <v>227</v>
      </c>
      <c r="E239" s="53" t="s">
        <v>269</v>
      </c>
      <c r="F239" s="52">
        <v>23</v>
      </c>
      <c r="G239" s="52">
        <v>0</v>
      </c>
      <c r="H239" s="52">
        <v>0</v>
      </c>
      <c r="I239" s="54">
        <f>SUM(Tabla1[[#This Row],[INICIO]:[SALIDA]])</f>
        <v>23</v>
      </c>
      <c r="J239" s="67">
        <v>947.75</v>
      </c>
      <c r="K239" s="55">
        <f t="shared" si="8"/>
        <v>21798.25</v>
      </c>
      <c r="O239" s="4"/>
    </row>
    <row r="240" spans="1:15" ht="37.9" customHeight="1" x14ac:dyDescent="0.4">
      <c r="B240" s="129" t="s">
        <v>139</v>
      </c>
      <c r="C240" s="112" t="s">
        <v>671</v>
      </c>
      <c r="D240" s="113" t="s">
        <v>225</v>
      </c>
      <c r="E240" s="114" t="s">
        <v>626</v>
      </c>
      <c r="F240" s="113">
        <v>0</v>
      </c>
      <c r="G240" s="113">
        <v>1</v>
      </c>
      <c r="H240" s="113">
        <v>-1</v>
      </c>
      <c r="I240" s="115">
        <f>SUM(Tabla1[[#This Row],[INICIO]:[SALIDA]])</f>
        <v>0</v>
      </c>
      <c r="J240" s="116">
        <v>4647.1000000000004</v>
      </c>
      <c r="K240" s="117">
        <f t="shared" si="8"/>
        <v>0</v>
      </c>
      <c r="O240" s="4"/>
    </row>
    <row r="241" spans="2:15" ht="48" customHeight="1" x14ac:dyDescent="0.4">
      <c r="B241" s="99" t="s">
        <v>90</v>
      </c>
      <c r="C241" s="102" t="s">
        <v>246</v>
      </c>
      <c r="D241" s="101" t="s">
        <v>244</v>
      </c>
      <c r="E241" s="110" t="s">
        <v>401</v>
      </c>
      <c r="F241" s="101">
        <v>0</v>
      </c>
      <c r="G241" s="101">
        <v>12</v>
      </c>
      <c r="H241" s="101">
        <v>-12</v>
      </c>
      <c r="I241" s="103">
        <f>SUM(Tabla1[[#This Row],[INICIO]:[SALIDA]])</f>
        <v>0</v>
      </c>
      <c r="J241" s="108">
        <v>575.24</v>
      </c>
      <c r="K241" s="104">
        <f t="shared" si="8"/>
        <v>0</v>
      </c>
      <c r="O241" s="4"/>
    </row>
    <row r="242" spans="2:15" ht="42.6" customHeight="1" x14ac:dyDescent="0.4">
      <c r="B242" s="50" t="s">
        <v>46</v>
      </c>
      <c r="C242" s="53" t="s">
        <v>47</v>
      </c>
      <c r="D242" s="52" t="s">
        <v>222</v>
      </c>
      <c r="E242" s="53" t="s">
        <v>269</v>
      </c>
      <c r="F242" s="52">
        <v>100</v>
      </c>
      <c r="G242" s="52">
        <v>0</v>
      </c>
      <c r="H242" s="52">
        <v>-100</v>
      </c>
      <c r="I242" s="54">
        <f>SUM(Tabla1[[#This Row],[INICIO]:[SALIDA]])</f>
        <v>0</v>
      </c>
      <c r="J242" s="58">
        <v>64</v>
      </c>
      <c r="K242" s="55">
        <f t="shared" si="8"/>
        <v>0</v>
      </c>
      <c r="O242" s="4"/>
    </row>
    <row r="243" spans="2:15" ht="44.45" customHeight="1" x14ac:dyDescent="0.4">
      <c r="B243" s="50" t="s">
        <v>65</v>
      </c>
      <c r="C243" s="68" t="s">
        <v>589</v>
      </c>
      <c r="D243" s="69" t="s">
        <v>571</v>
      </c>
      <c r="E243" s="60" t="s">
        <v>529</v>
      </c>
      <c r="F243" s="69">
        <v>0</v>
      </c>
      <c r="G243" s="69">
        <v>100</v>
      </c>
      <c r="H243" s="69"/>
      <c r="I243" s="70">
        <f>SUM(Tabla1[[#This Row],[INICIO]:[SALIDA]])</f>
        <v>100</v>
      </c>
      <c r="J243" s="71">
        <v>112</v>
      </c>
      <c r="K243" s="72">
        <f t="shared" si="8"/>
        <v>11200</v>
      </c>
      <c r="O243" s="4"/>
    </row>
    <row r="244" spans="2:15" ht="43.9" customHeight="1" x14ac:dyDescent="0.4">
      <c r="B244" s="99" t="s">
        <v>65</v>
      </c>
      <c r="C244" s="102" t="s">
        <v>405</v>
      </c>
      <c r="D244" s="101" t="s">
        <v>224</v>
      </c>
      <c r="E244" s="102" t="s">
        <v>406</v>
      </c>
      <c r="F244" s="101">
        <v>67</v>
      </c>
      <c r="G244" s="101">
        <v>100</v>
      </c>
      <c r="H244" s="101">
        <v>-62</v>
      </c>
      <c r="I244" s="103">
        <f>SUM(Tabla1[[#This Row],[INICIO]:[SALIDA]])</f>
        <v>105</v>
      </c>
      <c r="J244" s="108">
        <v>105</v>
      </c>
      <c r="K244" s="104">
        <f t="shared" si="8"/>
        <v>11025</v>
      </c>
      <c r="O244" s="4"/>
    </row>
    <row r="245" spans="2:15" ht="47.45" customHeight="1" x14ac:dyDescent="0.4">
      <c r="B245" s="99" t="s">
        <v>90</v>
      </c>
      <c r="C245" s="102" t="s">
        <v>297</v>
      </c>
      <c r="D245" s="101"/>
      <c r="E245" s="102" t="s">
        <v>319</v>
      </c>
      <c r="F245" s="101">
        <v>0</v>
      </c>
      <c r="G245" s="101">
        <v>1</v>
      </c>
      <c r="H245" s="101">
        <v>-1</v>
      </c>
      <c r="I245" s="103">
        <f>SUM(Tabla1[[#This Row],[INICIO]:[SALIDA]])</f>
        <v>0</v>
      </c>
      <c r="J245" s="108">
        <v>75520</v>
      </c>
      <c r="K245" s="104">
        <f t="shared" si="8"/>
        <v>0</v>
      </c>
      <c r="O245" s="4"/>
    </row>
    <row r="246" spans="2:15" ht="45" customHeight="1" x14ac:dyDescent="0.4">
      <c r="B246" s="50" t="s">
        <v>16</v>
      </c>
      <c r="C246" s="53" t="s">
        <v>178</v>
      </c>
      <c r="D246" s="52" t="s">
        <v>10</v>
      </c>
      <c r="E246" s="57" t="s">
        <v>250</v>
      </c>
      <c r="F246" s="52">
        <v>2</v>
      </c>
      <c r="G246" s="52">
        <v>0</v>
      </c>
      <c r="H246" s="52">
        <v>0</v>
      </c>
      <c r="I246" s="54">
        <f>SUM(Tabla1[[#This Row],[INICIO]:[SALIDA]])</f>
        <v>2</v>
      </c>
      <c r="J246" s="67">
        <v>70</v>
      </c>
      <c r="K246" s="55">
        <f t="shared" si="8"/>
        <v>140</v>
      </c>
      <c r="O246" s="4"/>
    </row>
    <row r="247" spans="2:15" ht="43.15" customHeight="1" x14ac:dyDescent="0.4">
      <c r="B247" s="50" t="s">
        <v>11</v>
      </c>
      <c r="C247" s="53" t="s">
        <v>103</v>
      </c>
      <c r="D247" s="52" t="s">
        <v>10</v>
      </c>
      <c r="E247" s="57" t="s">
        <v>250</v>
      </c>
      <c r="F247" s="52">
        <v>159</v>
      </c>
      <c r="G247" s="52">
        <v>150</v>
      </c>
      <c r="H247" s="52">
        <v>-100</v>
      </c>
      <c r="I247" s="54">
        <f>SUM(Tabla1[[#This Row],[INICIO]:[SALIDA]])</f>
        <v>209</v>
      </c>
      <c r="J247" s="67">
        <v>20</v>
      </c>
      <c r="K247" s="55">
        <f t="shared" si="8"/>
        <v>4180</v>
      </c>
      <c r="O247" s="4"/>
    </row>
    <row r="248" spans="2:15" ht="41.45" customHeight="1" x14ac:dyDescent="0.4">
      <c r="B248" s="99" t="s">
        <v>11</v>
      </c>
      <c r="C248" s="112" t="s">
        <v>581</v>
      </c>
      <c r="D248" s="113" t="s">
        <v>10</v>
      </c>
      <c r="E248" s="114" t="s">
        <v>529</v>
      </c>
      <c r="F248" s="113">
        <v>0</v>
      </c>
      <c r="G248" s="113">
        <v>200</v>
      </c>
      <c r="H248" s="113">
        <v>-45</v>
      </c>
      <c r="I248" s="115">
        <f>SUM(Tabla1[[#This Row],[INICIO]:[SALIDA]])</f>
        <v>155</v>
      </c>
      <c r="J248" s="116">
        <v>15.91</v>
      </c>
      <c r="K248" s="117">
        <f t="shared" si="8"/>
        <v>2466.0500000000002</v>
      </c>
      <c r="O248" s="4"/>
    </row>
    <row r="249" spans="2:15" ht="45.6" customHeight="1" x14ac:dyDescent="0.4">
      <c r="B249" s="99" t="s">
        <v>11</v>
      </c>
      <c r="C249" s="112" t="s">
        <v>582</v>
      </c>
      <c r="D249" s="113" t="s">
        <v>10</v>
      </c>
      <c r="E249" s="114" t="s">
        <v>529</v>
      </c>
      <c r="F249" s="113">
        <v>0</v>
      </c>
      <c r="G249" s="113">
        <v>200</v>
      </c>
      <c r="H249" s="113">
        <v>-34</v>
      </c>
      <c r="I249" s="115">
        <f>SUM(Tabla1[[#This Row],[INICIO]:[SALIDA]])</f>
        <v>166</v>
      </c>
      <c r="J249" s="116">
        <v>32.75</v>
      </c>
      <c r="K249" s="117">
        <f t="shared" si="8"/>
        <v>5436.5</v>
      </c>
      <c r="O249" s="4"/>
    </row>
    <row r="250" spans="2:15" ht="48" customHeight="1" x14ac:dyDescent="0.4">
      <c r="B250" s="50" t="s">
        <v>11</v>
      </c>
      <c r="C250" s="68" t="s">
        <v>104</v>
      </c>
      <c r="D250" s="69" t="s">
        <v>10</v>
      </c>
      <c r="E250" s="60" t="s">
        <v>529</v>
      </c>
      <c r="F250" s="69">
        <v>0</v>
      </c>
      <c r="G250" s="69">
        <v>40</v>
      </c>
      <c r="H250" s="69">
        <v>-22</v>
      </c>
      <c r="I250" s="70">
        <f>SUM(Tabla1[[#This Row],[INICIO]:[SALIDA]])</f>
        <v>18</v>
      </c>
      <c r="J250" s="71">
        <v>263.56</v>
      </c>
      <c r="K250" s="72">
        <f t="shared" si="8"/>
        <v>4744.08</v>
      </c>
      <c r="O250" s="4"/>
    </row>
    <row r="251" spans="2:15" ht="45.6" customHeight="1" x14ac:dyDescent="0.4">
      <c r="B251" s="50" t="s">
        <v>11</v>
      </c>
      <c r="C251" s="53" t="s">
        <v>104</v>
      </c>
      <c r="D251" s="52" t="s">
        <v>10</v>
      </c>
      <c r="E251" s="53" t="s">
        <v>263</v>
      </c>
      <c r="F251" s="52">
        <v>39</v>
      </c>
      <c r="G251" s="52">
        <v>20</v>
      </c>
      <c r="H251" s="52">
        <v>-4</v>
      </c>
      <c r="I251" s="54">
        <f>SUM(Tabla1[[#This Row],[INICIO]:[SALIDA]])</f>
        <v>55</v>
      </c>
      <c r="J251" s="67">
        <v>313</v>
      </c>
      <c r="K251" s="55">
        <f t="shared" si="8"/>
        <v>17215</v>
      </c>
      <c r="O251" s="4"/>
    </row>
    <row r="252" spans="2:15" ht="40.15" customHeight="1" x14ac:dyDescent="0.4">
      <c r="B252" s="99" t="s">
        <v>152</v>
      </c>
      <c r="C252" s="102" t="s">
        <v>157</v>
      </c>
      <c r="D252" s="101" t="s">
        <v>10</v>
      </c>
      <c r="E252" s="102" t="s">
        <v>263</v>
      </c>
      <c r="F252" s="101">
        <v>4</v>
      </c>
      <c r="G252" s="101">
        <v>0</v>
      </c>
      <c r="H252" s="101">
        <v>-2</v>
      </c>
      <c r="I252" s="103">
        <f>SUM(Tabla1[[#This Row],[INICIO]:[SALIDA]])</f>
        <v>2</v>
      </c>
      <c r="J252" s="111">
        <v>19.18</v>
      </c>
      <c r="K252" s="104">
        <f t="shared" si="8"/>
        <v>38.36</v>
      </c>
      <c r="O252" s="4"/>
    </row>
    <row r="253" spans="2:15" ht="42.6" customHeight="1" x14ac:dyDescent="0.4">
      <c r="B253" s="99" t="s">
        <v>152</v>
      </c>
      <c r="C253" s="102" t="s">
        <v>155</v>
      </c>
      <c r="D253" s="101" t="s">
        <v>10</v>
      </c>
      <c r="E253" s="102" t="s">
        <v>272</v>
      </c>
      <c r="F253" s="101">
        <v>6</v>
      </c>
      <c r="G253" s="101">
        <v>0</v>
      </c>
      <c r="H253" s="101">
        <v>-3</v>
      </c>
      <c r="I253" s="103">
        <f>SUM(Tabla1[[#This Row],[INICIO]:[SALIDA]])</f>
        <v>3</v>
      </c>
      <c r="J253" s="111">
        <v>19.18</v>
      </c>
      <c r="K253" s="104">
        <f t="shared" si="8"/>
        <v>57.54</v>
      </c>
      <c r="O253" s="4"/>
    </row>
    <row r="254" spans="2:15" ht="43.9" customHeight="1" x14ac:dyDescent="0.4">
      <c r="B254" s="50" t="s">
        <v>152</v>
      </c>
      <c r="C254" s="53" t="s">
        <v>154</v>
      </c>
      <c r="D254" s="52" t="s">
        <v>10</v>
      </c>
      <c r="E254" s="53" t="s">
        <v>272</v>
      </c>
      <c r="F254" s="52">
        <v>3</v>
      </c>
      <c r="G254" s="52">
        <v>0</v>
      </c>
      <c r="H254" s="52">
        <v>0</v>
      </c>
      <c r="I254" s="54">
        <f>SUM(Tabla1[[#This Row],[INICIO]:[SALIDA]])</f>
        <v>3</v>
      </c>
      <c r="J254" s="67">
        <v>19.18</v>
      </c>
      <c r="K254" s="55">
        <f t="shared" si="8"/>
        <v>57.54</v>
      </c>
      <c r="O254" s="4"/>
    </row>
    <row r="255" spans="2:15" ht="37.9" customHeight="1" x14ac:dyDescent="0.4">
      <c r="B255" s="50" t="s">
        <v>152</v>
      </c>
      <c r="C255" s="53" t="s">
        <v>156</v>
      </c>
      <c r="D255" s="52" t="s">
        <v>10</v>
      </c>
      <c r="E255" s="53" t="s">
        <v>272</v>
      </c>
      <c r="F255" s="52">
        <v>17</v>
      </c>
      <c r="G255" s="52">
        <v>0</v>
      </c>
      <c r="H255" s="52">
        <v>0</v>
      </c>
      <c r="I255" s="54">
        <f>SUM(Tabla1[[#This Row],[INICIO]:[SALIDA]])</f>
        <v>17</v>
      </c>
      <c r="J255" s="67">
        <v>19.18</v>
      </c>
      <c r="K255" s="55">
        <f t="shared" si="8"/>
        <v>326.06</v>
      </c>
      <c r="O255" s="4"/>
    </row>
    <row r="256" spans="2:15" ht="51" customHeight="1" x14ac:dyDescent="0.4">
      <c r="B256" s="99" t="s">
        <v>152</v>
      </c>
      <c r="C256" s="102" t="s">
        <v>153</v>
      </c>
      <c r="D256" s="101" t="s">
        <v>10</v>
      </c>
      <c r="E256" s="102" t="s">
        <v>255</v>
      </c>
      <c r="F256" s="101">
        <v>13</v>
      </c>
      <c r="G256" s="101">
        <v>0</v>
      </c>
      <c r="H256" s="101">
        <v>0</v>
      </c>
      <c r="I256" s="103">
        <f>SUM(Tabla1[[#This Row],[INICIO]:[SALIDA]])</f>
        <v>13</v>
      </c>
      <c r="J256" s="111">
        <v>42</v>
      </c>
      <c r="K256" s="104">
        <f t="shared" si="8"/>
        <v>546</v>
      </c>
      <c r="O256" s="4"/>
    </row>
    <row r="257" spans="2:20" ht="41.45" customHeight="1" x14ac:dyDescent="0.4">
      <c r="B257" s="99" t="s">
        <v>152</v>
      </c>
      <c r="C257" s="102" t="s">
        <v>424</v>
      </c>
      <c r="D257" s="101" t="s">
        <v>10</v>
      </c>
      <c r="E257" s="102" t="s">
        <v>427</v>
      </c>
      <c r="F257" s="101">
        <v>0</v>
      </c>
      <c r="G257" s="101">
        <v>20</v>
      </c>
      <c r="H257" s="101">
        <v>-20</v>
      </c>
      <c r="I257" s="103">
        <f>SUM(Tabla1[[#This Row],[INICIO]:[SALIDA]])</f>
        <v>0</v>
      </c>
      <c r="J257" s="128">
        <v>44.92</v>
      </c>
      <c r="K257" s="104">
        <f t="shared" si="8"/>
        <v>0</v>
      </c>
      <c r="O257" s="4"/>
    </row>
    <row r="258" spans="2:20" ht="44.45" customHeight="1" x14ac:dyDescent="0.4">
      <c r="B258" s="50" t="s">
        <v>90</v>
      </c>
      <c r="C258" s="53" t="s">
        <v>425</v>
      </c>
      <c r="D258" s="52" t="s">
        <v>10</v>
      </c>
      <c r="E258" s="53" t="s">
        <v>427</v>
      </c>
      <c r="F258" s="52">
        <v>0</v>
      </c>
      <c r="G258" s="52">
        <v>1</v>
      </c>
      <c r="H258" s="52">
        <v>-1</v>
      </c>
      <c r="I258" s="54">
        <f>SUM(Tabla1[[#This Row],[INICIO]:[SALIDA]])</f>
        <v>0</v>
      </c>
      <c r="J258" s="80">
        <v>22781</v>
      </c>
      <c r="K258" s="55">
        <f t="shared" si="8"/>
        <v>0</v>
      </c>
      <c r="O258" s="4"/>
    </row>
    <row r="259" spans="2:20" ht="37.15" customHeight="1" x14ac:dyDescent="0.4">
      <c r="B259" s="50" t="s">
        <v>139</v>
      </c>
      <c r="C259" s="53" t="s">
        <v>363</v>
      </c>
      <c r="D259" s="52" t="s">
        <v>235</v>
      </c>
      <c r="E259" s="53" t="s">
        <v>402</v>
      </c>
      <c r="F259" s="52">
        <v>0</v>
      </c>
      <c r="G259" s="52">
        <v>2</v>
      </c>
      <c r="H259" s="52">
        <v>-2</v>
      </c>
      <c r="I259" s="54">
        <f>SUM(Tabla1[[#This Row],[INICIO]:[SALIDA]])</f>
        <v>0</v>
      </c>
      <c r="J259" s="58">
        <v>1485</v>
      </c>
      <c r="K259" s="56">
        <f t="shared" si="8"/>
        <v>0</v>
      </c>
      <c r="O259" s="2"/>
      <c r="T259" s="4" t="s">
        <v>1</v>
      </c>
    </row>
    <row r="260" spans="2:20" ht="42.6" customHeight="1" x14ac:dyDescent="0.4">
      <c r="B260" s="99" t="s">
        <v>139</v>
      </c>
      <c r="C260" s="100" t="s">
        <v>377</v>
      </c>
      <c r="D260" s="101" t="s">
        <v>378</v>
      </c>
      <c r="E260" s="102" t="s">
        <v>402</v>
      </c>
      <c r="F260" s="101">
        <v>0</v>
      </c>
      <c r="G260" s="101">
        <v>2</v>
      </c>
      <c r="H260" s="101">
        <v>-2</v>
      </c>
      <c r="I260" s="103">
        <f>SUM(Tabla1[[#This Row],[INICIO]:[SALIDA]])</f>
        <v>0</v>
      </c>
      <c r="J260" s="104">
        <v>1485</v>
      </c>
      <c r="K260" s="105">
        <f t="shared" si="8"/>
        <v>0</v>
      </c>
      <c r="O260" s="2"/>
      <c r="T260" s="4"/>
    </row>
    <row r="261" spans="2:20" ht="39.6" customHeight="1" x14ac:dyDescent="0.4">
      <c r="B261" s="106" t="s">
        <v>31</v>
      </c>
      <c r="C261" s="102" t="s">
        <v>45</v>
      </c>
      <c r="D261" s="101" t="s">
        <v>219</v>
      </c>
      <c r="E261" s="102" t="s">
        <v>403</v>
      </c>
      <c r="F261" s="101">
        <v>40</v>
      </c>
      <c r="G261" s="101">
        <v>0</v>
      </c>
      <c r="H261" s="101">
        <v>-40</v>
      </c>
      <c r="I261" s="103">
        <f>SUM(Tabla1[[#This Row],[INICIO]:[SALIDA]])</f>
        <v>0</v>
      </c>
      <c r="J261" s="108">
        <v>195</v>
      </c>
      <c r="K261" s="104">
        <f t="shared" si="8"/>
        <v>0</v>
      </c>
      <c r="O261" s="2"/>
      <c r="T261" s="4"/>
    </row>
    <row r="262" spans="2:20" ht="40.15" customHeight="1" x14ac:dyDescent="0.4">
      <c r="B262" s="59" t="s">
        <v>31</v>
      </c>
      <c r="C262" s="53" t="s">
        <v>481</v>
      </c>
      <c r="D262" s="52" t="s">
        <v>219</v>
      </c>
      <c r="E262" s="53" t="s">
        <v>471</v>
      </c>
      <c r="F262" s="52">
        <v>80</v>
      </c>
      <c r="G262" s="52">
        <v>0</v>
      </c>
      <c r="H262" s="52">
        <v>-33</v>
      </c>
      <c r="I262" s="54">
        <f>SUM(Tabla1[[#This Row],[INICIO]:[SALIDA]])</f>
        <v>47</v>
      </c>
      <c r="J262" s="58">
        <v>275</v>
      </c>
      <c r="K262" s="55">
        <f t="shared" si="8"/>
        <v>12925</v>
      </c>
      <c r="O262" s="2"/>
      <c r="T262" s="4"/>
    </row>
    <row r="263" spans="2:20" ht="36" customHeight="1" x14ac:dyDescent="0.4">
      <c r="B263" s="59" t="s">
        <v>31</v>
      </c>
      <c r="C263" s="53" t="s">
        <v>32</v>
      </c>
      <c r="D263" s="52" t="s">
        <v>219</v>
      </c>
      <c r="E263" s="53" t="s">
        <v>253</v>
      </c>
      <c r="F263" s="52">
        <v>24</v>
      </c>
      <c r="G263" s="52">
        <v>0</v>
      </c>
      <c r="H263" s="52">
        <v>-6</v>
      </c>
      <c r="I263" s="54">
        <f>SUM(Tabla1[[#This Row],[INICIO]:[SALIDA]])</f>
        <v>18</v>
      </c>
      <c r="J263" s="58">
        <v>160</v>
      </c>
      <c r="K263" s="55">
        <f t="shared" si="8"/>
        <v>2880</v>
      </c>
      <c r="O263" s="2"/>
      <c r="T263" s="4"/>
    </row>
    <row r="264" spans="2:20" ht="37.15" customHeight="1" x14ac:dyDescent="0.4">
      <c r="B264" s="99" t="s">
        <v>90</v>
      </c>
      <c r="C264" s="102" t="s">
        <v>151</v>
      </c>
      <c r="D264" s="101" t="s">
        <v>10</v>
      </c>
      <c r="E264" s="102" t="s">
        <v>253</v>
      </c>
      <c r="F264" s="101">
        <v>7</v>
      </c>
      <c r="G264" s="101">
        <v>0</v>
      </c>
      <c r="H264" s="101">
        <v>-3</v>
      </c>
      <c r="I264" s="103">
        <f>SUM(Tabla1[[#This Row],[INICIO]:[SALIDA]])</f>
        <v>4</v>
      </c>
      <c r="J264" s="111">
        <v>510</v>
      </c>
      <c r="K264" s="104">
        <f t="shared" si="8"/>
        <v>2040</v>
      </c>
      <c r="O264" s="2"/>
      <c r="T264" s="4"/>
    </row>
    <row r="265" spans="2:20" ht="40.9" customHeight="1" x14ac:dyDescent="0.4">
      <c r="B265" s="99" t="s">
        <v>16</v>
      </c>
      <c r="C265" s="102" t="s">
        <v>185</v>
      </c>
      <c r="D265" s="101" t="s">
        <v>10</v>
      </c>
      <c r="E265" s="102" t="s">
        <v>253</v>
      </c>
      <c r="F265" s="101">
        <v>2</v>
      </c>
      <c r="G265" s="101">
        <v>0</v>
      </c>
      <c r="H265" s="101">
        <v>0</v>
      </c>
      <c r="I265" s="103">
        <f>SUM(Tabla1[[#This Row],[INICIO]:[SALIDA]])</f>
        <v>2</v>
      </c>
      <c r="J265" s="111">
        <v>500</v>
      </c>
      <c r="K265" s="104">
        <f t="shared" si="8"/>
        <v>1000</v>
      </c>
      <c r="O265" s="2"/>
      <c r="T265" s="4"/>
    </row>
    <row r="266" spans="2:20" ht="36" customHeight="1" x14ac:dyDescent="0.4">
      <c r="B266" s="50" t="s">
        <v>16</v>
      </c>
      <c r="C266" s="53" t="s">
        <v>184</v>
      </c>
      <c r="D266" s="52" t="s">
        <v>10</v>
      </c>
      <c r="E266" s="53" t="s">
        <v>268</v>
      </c>
      <c r="F266" s="52">
        <v>4</v>
      </c>
      <c r="G266" s="52">
        <v>0</v>
      </c>
      <c r="H266" s="52">
        <v>-1</v>
      </c>
      <c r="I266" s="54">
        <f>SUM(Tabla1[[#This Row],[INICIO]:[SALIDA]])</f>
        <v>3</v>
      </c>
      <c r="J266" s="67">
        <v>1655</v>
      </c>
      <c r="K266" s="55">
        <f t="shared" si="8"/>
        <v>4965</v>
      </c>
      <c r="O266" s="2"/>
      <c r="T266" s="4"/>
    </row>
    <row r="267" spans="2:20" ht="42.6" customHeight="1" x14ac:dyDescent="0.4">
      <c r="B267" s="50" t="s">
        <v>16</v>
      </c>
      <c r="C267" s="53" t="s">
        <v>176</v>
      </c>
      <c r="D267" s="52" t="s">
        <v>10</v>
      </c>
      <c r="E267" s="53" t="s">
        <v>268</v>
      </c>
      <c r="F267" s="52">
        <v>4</v>
      </c>
      <c r="G267" s="52">
        <v>0</v>
      </c>
      <c r="H267" s="52">
        <v>0</v>
      </c>
      <c r="I267" s="54">
        <f>SUM(Tabla1[[#This Row],[INICIO]:[SALIDA]])</f>
        <v>4</v>
      </c>
      <c r="J267" s="67">
        <v>850</v>
      </c>
      <c r="K267" s="55">
        <f t="shared" si="8"/>
        <v>3400</v>
      </c>
      <c r="O267" s="2"/>
      <c r="T267" s="4"/>
    </row>
    <row r="268" spans="2:20" ht="36" customHeight="1" x14ac:dyDescent="0.4">
      <c r="B268" s="99" t="s">
        <v>16</v>
      </c>
      <c r="C268" s="102" t="s">
        <v>177</v>
      </c>
      <c r="D268" s="101" t="s">
        <v>10</v>
      </c>
      <c r="E268" s="102" t="s">
        <v>263</v>
      </c>
      <c r="F268" s="101">
        <v>7</v>
      </c>
      <c r="G268" s="101">
        <v>0</v>
      </c>
      <c r="H268" s="101">
        <v>0</v>
      </c>
      <c r="I268" s="103">
        <f>SUM(Tabla1[[#This Row],[INICIO]:[SALIDA]])</f>
        <v>7</v>
      </c>
      <c r="J268" s="111">
        <v>857</v>
      </c>
      <c r="K268" s="104">
        <f t="shared" si="8"/>
        <v>5999</v>
      </c>
      <c r="O268" s="2"/>
      <c r="T268" s="4"/>
    </row>
    <row r="269" spans="2:20" ht="37.15" customHeight="1" x14ac:dyDescent="0.4">
      <c r="B269" s="99" t="s">
        <v>234</v>
      </c>
      <c r="C269" s="102" t="s">
        <v>174</v>
      </c>
      <c r="D269" s="101" t="s">
        <v>10</v>
      </c>
      <c r="E269" s="102" t="s">
        <v>255</v>
      </c>
      <c r="F269" s="101">
        <v>9</v>
      </c>
      <c r="G269" s="101">
        <v>0</v>
      </c>
      <c r="H269" s="101">
        <v>-3</v>
      </c>
      <c r="I269" s="103">
        <f>SUM(Tabla1[[#This Row],[INICIO]:[SALIDA]])</f>
        <v>6</v>
      </c>
      <c r="J269" s="111">
        <v>625</v>
      </c>
      <c r="K269" s="104">
        <f t="shared" si="8"/>
        <v>3750</v>
      </c>
      <c r="O269" s="2"/>
      <c r="T269" s="4"/>
    </row>
    <row r="270" spans="2:20" ht="40.15" customHeight="1" x14ac:dyDescent="0.4">
      <c r="B270" s="50" t="s">
        <v>16</v>
      </c>
      <c r="C270" s="53" t="s">
        <v>159</v>
      </c>
      <c r="D270" s="52" t="s">
        <v>10</v>
      </c>
      <c r="E270" s="53" t="s">
        <v>268</v>
      </c>
      <c r="F270" s="52">
        <v>1</v>
      </c>
      <c r="G270" s="52">
        <v>0</v>
      </c>
      <c r="H270" s="52">
        <v>0</v>
      </c>
      <c r="I270" s="54">
        <f>SUM(Tabla1[[#This Row],[INICIO]:[SALIDA]])</f>
        <v>1</v>
      </c>
      <c r="J270" s="67">
        <v>236.96</v>
      </c>
      <c r="K270" s="55">
        <f t="shared" si="8"/>
        <v>236.96</v>
      </c>
      <c r="O270" s="2"/>
      <c r="T270" s="4"/>
    </row>
    <row r="271" spans="2:20" ht="38.450000000000003" customHeight="1" x14ac:dyDescent="0.4">
      <c r="B271" s="50" t="s">
        <v>90</v>
      </c>
      <c r="C271" s="68" t="s">
        <v>623</v>
      </c>
      <c r="D271" s="69" t="s">
        <v>10</v>
      </c>
      <c r="E271" s="60" t="s">
        <v>626</v>
      </c>
      <c r="F271" s="69">
        <v>0</v>
      </c>
      <c r="G271" s="69">
        <v>350</v>
      </c>
      <c r="H271" s="69">
        <v>-350</v>
      </c>
      <c r="I271" s="70">
        <f>SUM(Tabla1[[#This Row],[INICIO]:[SALIDA]])</f>
        <v>0</v>
      </c>
      <c r="J271" s="71">
        <v>243.64</v>
      </c>
      <c r="K271" s="72">
        <f t="shared" si="8"/>
        <v>0</v>
      </c>
      <c r="O271" s="2"/>
      <c r="T271" s="4"/>
    </row>
    <row r="272" spans="2:20" ht="39.6" customHeight="1" x14ac:dyDescent="0.4">
      <c r="B272" s="99" t="s">
        <v>90</v>
      </c>
      <c r="C272" s="112" t="s">
        <v>625</v>
      </c>
      <c r="D272" s="113" t="s">
        <v>10</v>
      </c>
      <c r="E272" s="114" t="s">
        <v>626</v>
      </c>
      <c r="F272" s="113">
        <v>0</v>
      </c>
      <c r="G272" s="113">
        <v>7</v>
      </c>
      <c r="H272" s="113">
        <v>-7</v>
      </c>
      <c r="I272" s="115">
        <f>SUM(Tabla1[[#This Row],[INICIO]:[SALIDA]])</f>
        <v>0</v>
      </c>
      <c r="J272" s="116">
        <v>562.70000000000005</v>
      </c>
      <c r="K272" s="117">
        <f t="shared" si="8"/>
        <v>0</v>
      </c>
      <c r="O272" s="2"/>
      <c r="T272" s="4"/>
    </row>
    <row r="273" spans="2:20" ht="37.15" customHeight="1" x14ac:dyDescent="0.4">
      <c r="B273" s="99" t="s">
        <v>90</v>
      </c>
      <c r="C273" s="112" t="s">
        <v>624</v>
      </c>
      <c r="D273" s="113" t="s">
        <v>10</v>
      </c>
      <c r="E273" s="114" t="s">
        <v>626</v>
      </c>
      <c r="F273" s="113">
        <v>0</v>
      </c>
      <c r="G273" s="113">
        <v>350</v>
      </c>
      <c r="H273" s="113">
        <v>-350</v>
      </c>
      <c r="I273" s="115">
        <f>SUM(Tabla1[[#This Row],[INICIO]:[SALIDA]])</f>
        <v>0</v>
      </c>
      <c r="J273" s="116">
        <v>113.1</v>
      </c>
      <c r="K273" s="117">
        <f t="shared" si="8"/>
        <v>0</v>
      </c>
      <c r="O273" s="2"/>
      <c r="T273" s="4"/>
    </row>
    <row r="274" spans="2:20" ht="35.450000000000003" customHeight="1" x14ac:dyDescent="0.4">
      <c r="B274" s="50" t="s">
        <v>46</v>
      </c>
      <c r="C274" s="53" t="s">
        <v>442</v>
      </c>
      <c r="D274" s="52" t="s">
        <v>10</v>
      </c>
      <c r="E274" s="53" t="s">
        <v>444</v>
      </c>
      <c r="F274" s="52">
        <v>0</v>
      </c>
      <c r="G274" s="52">
        <v>2</v>
      </c>
      <c r="H274" s="52">
        <v>-2</v>
      </c>
      <c r="I274" s="54">
        <f>SUM(Tabla1[[#This Row],[INICIO]:[SALIDA]])</f>
        <v>0</v>
      </c>
      <c r="J274" s="67">
        <v>5000</v>
      </c>
      <c r="K274" s="55">
        <f t="shared" si="8"/>
        <v>0</v>
      </c>
      <c r="O274" s="2"/>
      <c r="T274" s="4"/>
    </row>
    <row r="275" spans="2:20" ht="40.9" customHeight="1" x14ac:dyDescent="0.4">
      <c r="B275" s="50" t="s">
        <v>46</v>
      </c>
      <c r="C275" s="53" t="s">
        <v>445</v>
      </c>
      <c r="D275" s="52" t="s">
        <v>10</v>
      </c>
      <c r="E275" s="53" t="s">
        <v>444</v>
      </c>
      <c r="F275" s="52">
        <v>0</v>
      </c>
      <c r="G275" s="52">
        <v>2</v>
      </c>
      <c r="H275" s="52">
        <v>-2</v>
      </c>
      <c r="I275" s="54">
        <f>SUM(Tabla1[[#This Row],[INICIO]:[SALIDA]])</f>
        <v>0</v>
      </c>
      <c r="J275" s="67">
        <v>550</v>
      </c>
      <c r="K275" s="55">
        <f t="shared" si="8"/>
        <v>0</v>
      </c>
      <c r="O275" s="2"/>
      <c r="T275" s="4"/>
    </row>
    <row r="276" spans="2:20" ht="42.6" customHeight="1" x14ac:dyDescent="0.4">
      <c r="B276" s="99" t="s">
        <v>46</v>
      </c>
      <c r="C276" s="102" t="s">
        <v>441</v>
      </c>
      <c r="D276" s="101" t="s">
        <v>10</v>
      </c>
      <c r="E276" s="102" t="s">
        <v>444</v>
      </c>
      <c r="F276" s="101">
        <v>0</v>
      </c>
      <c r="G276" s="101">
        <v>1</v>
      </c>
      <c r="H276" s="101">
        <v>0</v>
      </c>
      <c r="I276" s="103">
        <f>SUM(Tabla1[[#This Row],[INICIO]:[SALIDA]])</f>
        <v>1</v>
      </c>
      <c r="J276" s="111">
        <v>7000</v>
      </c>
      <c r="K276" s="104">
        <f t="shared" si="8"/>
        <v>7000</v>
      </c>
      <c r="O276" s="2"/>
      <c r="T276" s="4"/>
    </row>
    <row r="277" spans="2:20" ht="40.15" customHeight="1" x14ac:dyDescent="0.4">
      <c r="B277" s="99" t="s">
        <v>46</v>
      </c>
      <c r="C277" s="102" t="s">
        <v>440</v>
      </c>
      <c r="D277" s="101" t="s">
        <v>10</v>
      </c>
      <c r="E277" s="102" t="s">
        <v>444</v>
      </c>
      <c r="F277" s="101">
        <v>0</v>
      </c>
      <c r="G277" s="101">
        <v>1</v>
      </c>
      <c r="H277" s="101">
        <v>-1</v>
      </c>
      <c r="I277" s="103">
        <f>SUM(Tabla1[[#This Row],[INICIO]:[SALIDA]])</f>
        <v>0</v>
      </c>
      <c r="J277" s="111">
        <v>6000</v>
      </c>
      <c r="K277" s="104">
        <f t="shared" si="8"/>
        <v>0</v>
      </c>
      <c r="O277" s="2"/>
      <c r="T277" s="4"/>
    </row>
    <row r="278" spans="2:20" ht="37.15" customHeight="1" x14ac:dyDescent="0.4">
      <c r="B278" s="50" t="s">
        <v>65</v>
      </c>
      <c r="C278" s="53" t="s">
        <v>72</v>
      </c>
      <c r="D278" s="52" t="s">
        <v>10</v>
      </c>
      <c r="E278" s="66" t="s">
        <v>259</v>
      </c>
      <c r="F278" s="52">
        <v>108</v>
      </c>
      <c r="G278" s="52">
        <v>120</v>
      </c>
      <c r="H278" s="52">
        <v>-48</v>
      </c>
      <c r="I278" s="54">
        <f>SUM(Tabla1[[#This Row],[INICIO]:[SALIDA]])</f>
        <v>180</v>
      </c>
      <c r="J278" s="58">
        <v>54</v>
      </c>
      <c r="K278" s="55">
        <f t="shared" si="8"/>
        <v>9720</v>
      </c>
      <c r="O278" s="2"/>
      <c r="T278" s="4"/>
    </row>
    <row r="279" spans="2:20" ht="43.9" customHeight="1" x14ac:dyDescent="0.4">
      <c r="B279" s="50" t="s">
        <v>65</v>
      </c>
      <c r="C279" s="53" t="s">
        <v>73</v>
      </c>
      <c r="D279" s="52" t="s">
        <v>10</v>
      </c>
      <c r="E279" s="53" t="s">
        <v>253</v>
      </c>
      <c r="F279" s="52">
        <v>100</v>
      </c>
      <c r="G279" s="52"/>
      <c r="H279" s="52">
        <v>-38</v>
      </c>
      <c r="I279" s="54">
        <f>SUM(Tabla1[[#This Row],[INICIO]:[SALIDA]])</f>
        <v>62</v>
      </c>
      <c r="J279" s="58">
        <v>54</v>
      </c>
      <c r="K279" s="55">
        <f t="shared" si="8"/>
        <v>3348</v>
      </c>
      <c r="O279" s="2"/>
      <c r="T279" s="4"/>
    </row>
    <row r="280" spans="2:20" ht="37.9" customHeight="1" x14ac:dyDescent="0.4">
      <c r="B280" s="99" t="s">
        <v>65</v>
      </c>
      <c r="C280" s="102" t="s">
        <v>71</v>
      </c>
      <c r="D280" s="101" t="s">
        <v>10</v>
      </c>
      <c r="E280" s="102" t="s">
        <v>253</v>
      </c>
      <c r="F280" s="101">
        <v>319</v>
      </c>
      <c r="G280" s="101">
        <v>0</v>
      </c>
      <c r="H280" s="101">
        <v>-56</v>
      </c>
      <c r="I280" s="103">
        <f>SUM(Tabla1[[#This Row],[INICIO]:[SALIDA]])</f>
        <v>263</v>
      </c>
      <c r="J280" s="108">
        <v>30</v>
      </c>
      <c r="K280" s="104">
        <f t="shared" si="8"/>
        <v>7890</v>
      </c>
      <c r="O280" s="2"/>
      <c r="T280" s="4"/>
    </row>
    <row r="281" spans="2:20" ht="40.9" customHeight="1" x14ac:dyDescent="0.4">
      <c r="B281" s="99" t="s">
        <v>65</v>
      </c>
      <c r="C281" s="102" t="s">
        <v>70</v>
      </c>
      <c r="D281" s="101" t="s">
        <v>10</v>
      </c>
      <c r="E281" s="107" t="s">
        <v>251</v>
      </c>
      <c r="F281" s="101">
        <v>32</v>
      </c>
      <c r="G281" s="101">
        <v>0</v>
      </c>
      <c r="H281" s="101">
        <v>-32</v>
      </c>
      <c r="I281" s="103">
        <f>SUM(Tabla1[[#This Row],[INICIO]:[SALIDA]])</f>
        <v>0</v>
      </c>
      <c r="J281" s="108">
        <v>30</v>
      </c>
      <c r="K281" s="104">
        <f t="shared" si="8"/>
        <v>0</v>
      </c>
      <c r="O281" s="2"/>
      <c r="T281" s="4"/>
    </row>
    <row r="282" spans="2:20" ht="37.15" customHeight="1" x14ac:dyDescent="0.4">
      <c r="B282" s="50" t="s">
        <v>668</v>
      </c>
      <c r="C282" s="68" t="s">
        <v>674</v>
      </c>
      <c r="D282" s="69" t="s">
        <v>10</v>
      </c>
      <c r="E282" s="60" t="s">
        <v>608</v>
      </c>
      <c r="F282" s="69">
        <v>0</v>
      </c>
      <c r="G282" s="69">
        <v>15</v>
      </c>
      <c r="H282" s="69">
        <v>-15</v>
      </c>
      <c r="I282" s="70">
        <f>SUM(Tabla1[[#This Row],[INICIO]:[SALIDA]])</f>
        <v>0</v>
      </c>
      <c r="J282" s="71">
        <v>500</v>
      </c>
      <c r="K282" s="72">
        <f t="shared" si="8"/>
        <v>0</v>
      </c>
      <c r="O282" s="2"/>
      <c r="T282" s="4"/>
    </row>
    <row r="283" spans="2:20" ht="42.6" customHeight="1" x14ac:dyDescent="0.4">
      <c r="B283" s="50" t="s">
        <v>139</v>
      </c>
      <c r="C283" s="53" t="s">
        <v>429</v>
      </c>
      <c r="D283" s="52" t="s">
        <v>10</v>
      </c>
      <c r="E283" s="53" t="s">
        <v>253</v>
      </c>
      <c r="F283" s="52">
        <v>1</v>
      </c>
      <c r="G283" s="52">
        <v>0</v>
      </c>
      <c r="H283" s="52">
        <v>0</v>
      </c>
      <c r="I283" s="54">
        <f>SUM(Tabla1[[#This Row],[INICIO]:[SALIDA]])</f>
        <v>1</v>
      </c>
      <c r="J283" s="67">
        <v>1363.01</v>
      </c>
      <c r="K283" s="55">
        <f t="shared" si="8"/>
        <v>1363.01</v>
      </c>
      <c r="O283" s="2"/>
      <c r="T283" s="4"/>
    </row>
    <row r="284" spans="2:20" ht="34.9" customHeight="1" x14ac:dyDescent="0.4">
      <c r="B284" s="99" t="s">
        <v>139</v>
      </c>
      <c r="C284" s="102" t="s">
        <v>428</v>
      </c>
      <c r="D284" s="101" t="s">
        <v>10</v>
      </c>
      <c r="E284" s="102" t="s">
        <v>427</v>
      </c>
      <c r="F284" s="101">
        <v>0</v>
      </c>
      <c r="G284" s="101">
        <v>1</v>
      </c>
      <c r="H284" s="101">
        <v>-1</v>
      </c>
      <c r="I284" s="103">
        <f>SUM(Tabla1[[#This Row],[INICIO]:[SALIDA]])</f>
        <v>0</v>
      </c>
      <c r="J284" s="111">
        <v>1749</v>
      </c>
      <c r="K284" s="104">
        <f t="shared" si="8"/>
        <v>0</v>
      </c>
      <c r="O284" s="2"/>
      <c r="T284" s="4"/>
    </row>
    <row r="285" spans="2:20" ht="41.45" customHeight="1" x14ac:dyDescent="0.4">
      <c r="B285" s="99" t="s">
        <v>148</v>
      </c>
      <c r="C285" s="102" t="s">
        <v>150</v>
      </c>
      <c r="D285" s="101" t="s">
        <v>10</v>
      </c>
      <c r="E285" s="102" t="s">
        <v>272</v>
      </c>
      <c r="F285" s="101">
        <v>1</v>
      </c>
      <c r="G285" s="101">
        <v>0</v>
      </c>
      <c r="H285" s="101">
        <v>0</v>
      </c>
      <c r="I285" s="103">
        <f>SUM(Tabla1[[#This Row],[INICIO]:[SALIDA]])</f>
        <v>1</v>
      </c>
      <c r="J285" s="111">
        <v>720.34</v>
      </c>
      <c r="K285" s="104">
        <f t="shared" si="8"/>
        <v>720.34</v>
      </c>
      <c r="O285" s="2"/>
      <c r="T285" s="4"/>
    </row>
    <row r="286" spans="2:20" ht="45" customHeight="1" x14ac:dyDescent="0.4">
      <c r="B286" s="50" t="s">
        <v>65</v>
      </c>
      <c r="C286" s="68" t="s">
        <v>552</v>
      </c>
      <c r="D286" s="69" t="s">
        <v>10</v>
      </c>
      <c r="E286" s="60" t="s">
        <v>546</v>
      </c>
      <c r="F286" s="69">
        <v>0</v>
      </c>
      <c r="G286" s="69">
        <v>10</v>
      </c>
      <c r="H286" s="69">
        <v>-10</v>
      </c>
      <c r="I286" s="70">
        <f>SUM(Tabla1[[#This Row],[INICIO]:[SALIDA]])</f>
        <v>0</v>
      </c>
      <c r="J286" s="71">
        <v>8900</v>
      </c>
      <c r="K286" s="72">
        <f t="shared" si="8"/>
        <v>0</v>
      </c>
      <c r="O286" s="2"/>
      <c r="T286" s="4"/>
    </row>
    <row r="287" spans="2:20" ht="42.6" customHeight="1" x14ac:dyDescent="0.4">
      <c r="B287" s="50" t="s">
        <v>65</v>
      </c>
      <c r="C287" s="68" t="s">
        <v>553</v>
      </c>
      <c r="D287" s="69" t="s">
        <v>10</v>
      </c>
      <c r="E287" s="60" t="s">
        <v>546</v>
      </c>
      <c r="F287" s="69">
        <v>0</v>
      </c>
      <c r="G287" s="69">
        <v>1</v>
      </c>
      <c r="H287" s="69">
        <v>-1</v>
      </c>
      <c r="I287" s="70">
        <f>SUM(Tabla1[[#This Row],[INICIO]:[SALIDA]])</f>
        <v>0</v>
      </c>
      <c r="J287" s="71">
        <v>5500</v>
      </c>
      <c r="K287" s="72">
        <f t="shared" si="8"/>
        <v>0</v>
      </c>
      <c r="O287" s="2"/>
      <c r="T287" s="4"/>
    </row>
    <row r="288" spans="2:20" ht="42" customHeight="1" x14ac:dyDescent="0.4">
      <c r="B288" s="99" t="s">
        <v>16</v>
      </c>
      <c r="C288" s="102" t="s">
        <v>302</v>
      </c>
      <c r="D288" s="101" t="s">
        <v>244</v>
      </c>
      <c r="E288" s="107" t="s">
        <v>522</v>
      </c>
      <c r="F288" s="101">
        <v>0</v>
      </c>
      <c r="G288" s="101">
        <v>5</v>
      </c>
      <c r="H288" s="101">
        <v>-5</v>
      </c>
      <c r="I288" s="103">
        <f>SUM(Tabla1[[#This Row],[INICIO]:[SALIDA]])</f>
        <v>0</v>
      </c>
      <c r="J288" s="108">
        <v>2107.12</v>
      </c>
      <c r="K288" s="104">
        <f t="shared" si="8"/>
        <v>0</v>
      </c>
      <c r="O288" s="2"/>
      <c r="T288" s="4"/>
    </row>
    <row r="289" spans="2:20" ht="41.45" customHeight="1" x14ac:dyDescent="0.4">
      <c r="B289" s="99" t="s">
        <v>16</v>
      </c>
      <c r="C289" s="102" t="s">
        <v>301</v>
      </c>
      <c r="D289" s="101" t="s">
        <v>244</v>
      </c>
      <c r="E289" s="107" t="s">
        <v>522</v>
      </c>
      <c r="F289" s="101">
        <v>0</v>
      </c>
      <c r="G289" s="101">
        <v>5</v>
      </c>
      <c r="H289" s="101">
        <v>-5</v>
      </c>
      <c r="I289" s="103">
        <f>SUM(Tabla1[[#This Row],[INICIO]:[SALIDA]])</f>
        <v>0</v>
      </c>
      <c r="J289" s="108">
        <v>1350</v>
      </c>
      <c r="K289" s="104">
        <f t="shared" si="8"/>
        <v>0</v>
      </c>
      <c r="O289" s="2"/>
      <c r="T289" s="4"/>
    </row>
    <row r="290" spans="2:20" ht="40.9" customHeight="1" x14ac:dyDescent="0.4">
      <c r="B290" s="50" t="s">
        <v>90</v>
      </c>
      <c r="C290" s="53" t="s">
        <v>450</v>
      </c>
      <c r="D290" s="52" t="s">
        <v>10</v>
      </c>
      <c r="E290" s="53" t="s">
        <v>449</v>
      </c>
      <c r="F290" s="52">
        <v>0</v>
      </c>
      <c r="G290" s="52">
        <v>2</v>
      </c>
      <c r="H290" s="52">
        <v>-2</v>
      </c>
      <c r="I290" s="54">
        <f>SUM(Tabla1[[#This Row],[INICIO]:[SALIDA]])</f>
        <v>0</v>
      </c>
      <c r="J290" s="80">
        <v>24285.71</v>
      </c>
      <c r="K290" s="55">
        <f t="shared" si="8"/>
        <v>0</v>
      </c>
      <c r="O290" s="2"/>
      <c r="T290" s="4"/>
    </row>
    <row r="291" spans="2:20" ht="45" customHeight="1" x14ac:dyDescent="0.4">
      <c r="B291" s="50" t="s">
        <v>148</v>
      </c>
      <c r="C291" s="68" t="s">
        <v>620</v>
      </c>
      <c r="D291" s="69" t="s">
        <v>10</v>
      </c>
      <c r="E291" s="60" t="s">
        <v>626</v>
      </c>
      <c r="F291" s="69">
        <v>0</v>
      </c>
      <c r="G291" s="69">
        <v>5</v>
      </c>
      <c r="H291" s="69">
        <v>-5</v>
      </c>
      <c r="I291" s="70">
        <f>SUM(Tabla1[[#This Row],[INICIO]:[SALIDA]])</f>
        <v>0</v>
      </c>
      <c r="J291" s="71">
        <v>81.34</v>
      </c>
      <c r="K291" s="72">
        <f t="shared" si="8"/>
        <v>0</v>
      </c>
      <c r="O291" s="2"/>
      <c r="T291" s="4"/>
    </row>
    <row r="292" spans="2:20" ht="41.45" customHeight="1" x14ac:dyDescent="0.4">
      <c r="B292" s="99" t="s">
        <v>148</v>
      </c>
      <c r="C292" s="102" t="s">
        <v>163</v>
      </c>
      <c r="D292" s="101" t="s">
        <v>10</v>
      </c>
      <c r="E292" s="102" t="s">
        <v>271</v>
      </c>
      <c r="F292" s="101">
        <v>6</v>
      </c>
      <c r="G292" s="101">
        <v>0</v>
      </c>
      <c r="H292" s="101">
        <v>-6</v>
      </c>
      <c r="I292" s="103">
        <f>SUM(Tabla1[[#This Row],[INICIO]:[SALIDA]])</f>
        <v>0</v>
      </c>
      <c r="J292" s="111">
        <v>176.24</v>
      </c>
      <c r="K292" s="104">
        <f t="shared" si="8"/>
        <v>0</v>
      </c>
      <c r="O292" s="2"/>
      <c r="T292" s="4"/>
    </row>
    <row r="293" spans="2:20" ht="40.9" customHeight="1" x14ac:dyDescent="0.4">
      <c r="B293" s="99" t="s">
        <v>139</v>
      </c>
      <c r="C293" s="102" t="s">
        <v>140</v>
      </c>
      <c r="D293" s="101" t="s">
        <v>10</v>
      </c>
      <c r="E293" s="102" t="s">
        <v>253</v>
      </c>
      <c r="F293" s="101">
        <v>6</v>
      </c>
      <c r="G293" s="101">
        <v>0</v>
      </c>
      <c r="H293" s="101">
        <v>0</v>
      </c>
      <c r="I293" s="103">
        <f>SUM(Tabla1[[#This Row],[INICIO]:[SALIDA]])</f>
        <v>6</v>
      </c>
      <c r="J293" s="111">
        <v>413</v>
      </c>
      <c r="K293" s="104">
        <f t="shared" si="8"/>
        <v>2478</v>
      </c>
      <c r="O293" s="2"/>
      <c r="T293" s="4"/>
    </row>
    <row r="294" spans="2:20" ht="36" customHeight="1" x14ac:dyDescent="0.4">
      <c r="B294" s="50" t="s">
        <v>11</v>
      </c>
      <c r="C294" s="68" t="s">
        <v>645</v>
      </c>
      <c r="D294" s="69" t="s">
        <v>661</v>
      </c>
      <c r="E294" s="60" t="s">
        <v>529</v>
      </c>
      <c r="F294" s="69">
        <v>0</v>
      </c>
      <c r="G294" s="69">
        <v>115</v>
      </c>
      <c r="H294" s="69">
        <v>0</v>
      </c>
      <c r="I294" s="70">
        <f>SUM(Tabla1[[#This Row],[INICIO]:[SALIDA]])</f>
        <v>115</v>
      </c>
      <c r="J294" s="71">
        <v>351</v>
      </c>
      <c r="K294" s="72">
        <f t="shared" si="8"/>
        <v>40365</v>
      </c>
      <c r="O294" s="2"/>
      <c r="T294" s="4"/>
    </row>
    <row r="295" spans="2:20" ht="36.6" customHeight="1" x14ac:dyDescent="0.4">
      <c r="B295" s="50" t="s">
        <v>11</v>
      </c>
      <c r="C295" s="68" t="s">
        <v>644</v>
      </c>
      <c r="D295" s="69" t="s">
        <v>663</v>
      </c>
      <c r="E295" s="60" t="s">
        <v>529</v>
      </c>
      <c r="F295" s="69">
        <v>0</v>
      </c>
      <c r="G295" s="69">
        <v>450</v>
      </c>
      <c r="H295" s="69">
        <v>-82</v>
      </c>
      <c r="I295" s="70">
        <f>SUM(Tabla1[[#This Row],[INICIO]:[SALIDA]])</f>
        <v>368</v>
      </c>
      <c r="J295" s="71">
        <v>243</v>
      </c>
      <c r="K295" s="72">
        <f t="shared" ref="K295:K355" si="9">+I295*J295</f>
        <v>89424</v>
      </c>
      <c r="O295" s="2"/>
      <c r="T295" s="4"/>
    </row>
    <row r="296" spans="2:20" ht="36.6" customHeight="1" x14ac:dyDescent="0.4">
      <c r="B296" s="99" t="s">
        <v>11</v>
      </c>
      <c r="C296" s="102" t="s">
        <v>51</v>
      </c>
      <c r="D296" s="101" t="s">
        <v>223</v>
      </c>
      <c r="E296" s="102" t="s">
        <v>258</v>
      </c>
      <c r="F296" s="101">
        <v>407</v>
      </c>
      <c r="G296" s="101">
        <v>350</v>
      </c>
      <c r="H296" s="101">
        <v>-754</v>
      </c>
      <c r="I296" s="103">
        <f>SUM(Tabla1[[#This Row],[INICIO]:[SALIDA]])</f>
        <v>3</v>
      </c>
      <c r="J296" s="108">
        <v>221</v>
      </c>
      <c r="K296" s="104">
        <f t="shared" si="9"/>
        <v>663</v>
      </c>
      <c r="O296" s="2"/>
      <c r="T296" s="4"/>
    </row>
    <row r="297" spans="2:20" ht="39" customHeight="1" x14ac:dyDescent="0.4">
      <c r="B297" s="99" t="s">
        <v>11</v>
      </c>
      <c r="C297" s="102" t="s">
        <v>52</v>
      </c>
      <c r="D297" s="101" t="s">
        <v>223</v>
      </c>
      <c r="E297" s="102" t="s">
        <v>272</v>
      </c>
      <c r="F297" s="101">
        <v>60</v>
      </c>
      <c r="G297" s="101">
        <v>90</v>
      </c>
      <c r="H297" s="101">
        <v>-91</v>
      </c>
      <c r="I297" s="103">
        <f>SUM(Tabla1[[#This Row],[INICIO]:[SALIDA]])</f>
        <v>59</v>
      </c>
      <c r="J297" s="108">
        <v>330</v>
      </c>
      <c r="K297" s="104">
        <f t="shared" si="9"/>
        <v>19470</v>
      </c>
      <c r="O297" s="2"/>
      <c r="T297" s="4"/>
    </row>
    <row r="298" spans="2:20" ht="26.25" x14ac:dyDescent="0.4">
      <c r="B298" s="50" t="s">
        <v>11</v>
      </c>
      <c r="C298" s="53" t="s">
        <v>53</v>
      </c>
      <c r="D298" s="52" t="s">
        <v>223</v>
      </c>
      <c r="E298" s="66">
        <v>41030</v>
      </c>
      <c r="F298" s="52">
        <v>89</v>
      </c>
      <c r="G298" s="52">
        <v>96</v>
      </c>
      <c r="H298" s="52">
        <v>-98</v>
      </c>
      <c r="I298" s="54">
        <f>SUM(Tabla1[[#This Row],[INICIO]:[SALIDA]])</f>
        <v>87</v>
      </c>
      <c r="J298" s="58">
        <v>365</v>
      </c>
      <c r="K298" s="55">
        <f t="shared" si="9"/>
        <v>31755</v>
      </c>
      <c r="O298" s="2"/>
      <c r="T298" s="4"/>
    </row>
    <row r="299" spans="2:20" ht="38.450000000000003" customHeight="1" x14ac:dyDescent="0.4">
      <c r="B299" s="50" t="s">
        <v>11</v>
      </c>
      <c r="C299" s="68" t="s">
        <v>646</v>
      </c>
      <c r="D299" s="69" t="s">
        <v>662</v>
      </c>
      <c r="E299" s="60" t="s">
        <v>529</v>
      </c>
      <c r="F299" s="69">
        <v>0</v>
      </c>
      <c r="G299" s="69">
        <v>100</v>
      </c>
      <c r="H299" s="69">
        <v>-20</v>
      </c>
      <c r="I299" s="70">
        <f>SUM(Tabla1[[#This Row],[INICIO]:[SALIDA]])</f>
        <v>80</v>
      </c>
      <c r="J299" s="71">
        <v>215.25</v>
      </c>
      <c r="K299" s="72">
        <f t="shared" si="9"/>
        <v>17220</v>
      </c>
      <c r="O299" s="2"/>
      <c r="T299" s="4"/>
    </row>
    <row r="300" spans="2:20" ht="36" customHeight="1" x14ac:dyDescent="0.4">
      <c r="B300" s="99" t="s">
        <v>11</v>
      </c>
      <c r="C300" s="112" t="s">
        <v>647</v>
      </c>
      <c r="D300" s="113" t="s">
        <v>661</v>
      </c>
      <c r="E300" s="114" t="s">
        <v>529</v>
      </c>
      <c r="F300" s="113">
        <v>0</v>
      </c>
      <c r="G300" s="113">
        <v>100</v>
      </c>
      <c r="H300" s="113">
        <v>0</v>
      </c>
      <c r="I300" s="115">
        <f>SUM(Tabla1[[#This Row],[INICIO]:[SALIDA]])</f>
        <v>100</v>
      </c>
      <c r="J300" s="116">
        <v>715.25</v>
      </c>
      <c r="K300" s="117">
        <f t="shared" si="9"/>
        <v>71525</v>
      </c>
      <c r="O300" s="2"/>
      <c r="T300" s="4"/>
    </row>
    <row r="301" spans="2:20" ht="36" customHeight="1" x14ac:dyDescent="0.4">
      <c r="B301" s="106" t="s">
        <v>11</v>
      </c>
      <c r="C301" s="102" t="s">
        <v>12</v>
      </c>
      <c r="D301" s="101" t="s">
        <v>217</v>
      </c>
      <c r="E301" s="102" t="s">
        <v>268</v>
      </c>
      <c r="F301" s="101">
        <v>2888</v>
      </c>
      <c r="G301" s="101"/>
      <c r="H301" s="101">
        <v>-2888</v>
      </c>
      <c r="I301" s="103">
        <f>SUM(Tabla1[[#This Row],[INICIO]:[SALIDA]])</f>
        <v>0</v>
      </c>
      <c r="J301" s="108">
        <v>99</v>
      </c>
      <c r="K301" s="104">
        <f t="shared" si="9"/>
        <v>0</v>
      </c>
      <c r="O301" s="2"/>
      <c r="T301" s="4"/>
    </row>
    <row r="302" spans="2:20" ht="40.9" customHeight="1" x14ac:dyDescent="0.4">
      <c r="B302" s="59" t="s">
        <v>11</v>
      </c>
      <c r="C302" s="53" t="s">
        <v>492</v>
      </c>
      <c r="D302" s="52" t="s">
        <v>217</v>
      </c>
      <c r="E302" s="53" t="s">
        <v>493</v>
      </c>
      <c r="F302" s="52">
        <v>2800</v>
      </c>
      <c r="G302" s="52">
        <v>0</v>
      </c>
      <c r="H302" s="52">
        <v>-2345</v>
      </c>
      <c r="I302" s="54">
        <f>SUM(Tabla1[[#This Row],[INICIO]:[SALIDA]])</f>
        <v>455</v>
      </c>
      <c r="J302" s="58">
        <v>144.6</v>
      </c>
      <c r="K302" s="55">
        <f t="shared" si="9"/>
        <v>65793</v>
      </c>
      <c r="O302" s="2"/>
      <c r="T302" s="4"/>
    </row>
    <row r="303" spans="2:20" ht="39.6" customHeight="1" x14ac:dyDescent="0.4">
      <c r="B303" s="50" t="s">
        <v>11</v>
      </c>
      <c r="C303" s="68" t="s">
        <v>648</v>
      </c>
      <c r="D303" s="69" t="s">
        <v>10</v>
      </c>
      <c r="E303" s="60" t="s">
        <v>529</v>
      </c>
      <c r="F303" s="69">
        <v>0</v>
      </c>
      <c r="G303" s="69">
        <v>100</v>
      </c>
      <c r="H303" s="69">
        <v>-20</v>
      </c>
      <c r="I303" s="70">
        <f>SUM(Tabla1[[#This Row],[INICIO]:[SALIDA]])</f>
        <v>80</v>
      </c>
      <c r="J303" s="71">
        <v>18.47</v>
      </c>
      <c r="K303" s="72">
        <f t="shared" si="9"/>
        <v>1477.6</v>
      </c>
      <c r="O303" s="2"/>
      <c r="T303" s="4"/>
    </row>
    <row r="304" spans="2:20" ht="33.6" customHeight="1" x14ac:dyDescent="0.4">
      <c r="B304" s="99" t="s">
        <v>11</v>
      </c>
      <c r="C304" s="102" t="s">
        <v>54</v>
      </c>
      <c r="D304" s="101" t="s">
        <v>10</v>
      </c>
      <c r="E304" s="102" t="s">
        <v>258</v>
      </c>
      <c r="F304" s="101">
        <v>84</v>
      </c>
      <c r="G304" s="101">
        <v>60</v>
      </c>
      <c r="H304" s="101">
        <v>-34</v>
      </c>
      <c r="I304" s="103">
        <f>SUM(Tabla1[[#This Row],[INICIO]:[SALIDA]])</f>
        <v>110</v>
      </c>
      <c r="J304" s="108">
        <v>11</v>
      </c>
      <c r="K304" s="104">
        <f t="shared" si="9"/>
        <v>1210</v>
      </c>
      <c r="O304" s="2"/>
      <c r="T304" s="4"/>
    </row>
    <row r="305" spans="1:20" ht="36" customHeight="1" x14ac:dyDescent="0.4">
      <c r="B305" s="106" t="s">
        <v>11</v>
      </c>
      <c r="C305" s="102" t="s">
        <v>13</v>
      </c>
      <c r="D305" s="101" t="s">
        <v>217</v>
      </c>
      <c r="E305" s="102" t="s">
        <v>255</v>
      </c>
      <c r="F305" s="101">
        <v>202</v>
      </c>
      <c r="G305" s="101">
        <v>0</v>
      </c>
      <c r="H305" s="101">
        <v>-150</v>
      </c>
      <c r="I305" s="103">
        <f>SUM(Tabla1[[#This Row],[INICIO]:[SALIDA]])</f>
        <v>52</v>
      </c>
      <c r="J305" s="108">
        <v>200</v>
      </c>
      <c r="K305" s="104">
        <f t="shared" si="9"/>
        <v>10400</v>
      </c>
      <c r="O305" s="2"/>
      <c r="T305" s="4"/>
    </row>
    <row r="306" spans="1:20" ht="41.45" customHeight="1" x14ac:dyDescent="0.4">
      <c r="A306"/>
      <c r="B306" s="99" t="s">
        <v>139</v>
      </c>
      <c r="C306" s="102" t="s">
        <v>145</v>
      </c>
      <c r="D306" s="101" t="s">
        <v>248</v>
      </c>
      <c r="E306" s="102" t="s">
        <v>268</v>
      </c>
      <c r="F306" s="101">
        <v>1</v>
      </c>
      <c r="G306" s="101">
        <v>0</v>
      </c>
      <c r="H306" s="101">
        <v>0</v>
      </c>
      <c r="I306" s="103">
        <f>SUM(Tabla1[[#This Row],[INICIO]:[SALIDA]])</f>
        <v>1</v>
      </c>
      <c r="J306" s="111">
        <v>1636.01</v>
      </c>
      <c r="K306" s="104">
        <f t="shared" si="9"/>
        <v>1636.01</v>
      </c>
      <c r="O306" s="2"/>
      <c r="T306" s="4"/>
    </row>
    <row r="307" spans="1:20" ht="40.9" customHeight="1" x14ac:dyDescent="0.4">
      <c r="B307" s="99" t="s">
        <v>408</v>
      </c>
      <c r="C307" s="102" t="s">
        <v>392</v>
      </c>
      <c r="D307" s="101" t="s">
        <v>10</v>
      </c>
      <c r="E307" s="107" t="s">
        <v>388</v>
      </c>
      <c r="F307" s="101">
        <v>0</v>
      </c>
      <c r="G307" s="101">
        <v>100</v>
      </c>
      <c r="H307" s="101">
        <v>-100</v>
      </c>
      <c r="I307" s="103">
        <v>0</v>
      </c>
      <c r="J307" s="108">
        <v>217.12</v>
      </c>
      <c r="K307" s="105">
        <f t="shared" si="9"/>
        <v>0</v>
      </c>
      <c r="O307" s="2"/>
      <c r="T307" s="4"/>
    </row>
    <row r="308" spans="1:20" ht="38.450000000000003" customHeight="1" x14ac:dyDescent="0.4">
      <c r="B308" s="50" t="s">
        <v>75</v>
      </c>
      <c r="C308" s="53" t="s">
        <v>89</v>
      </c>
      <c r="D308" s="52" t="s">
        <v>10</v>
      </c>
      <c r="E308" s="57" t="s">
        <v>250</v>
      </c>
      <c r="F308" s="52">
        <v>1</v>
      </c>
      <c r="G308" s="52">
        <v>2</v>
      </c>
      <c r="H308" s="52">
        <v>-2</v>
      </c>
      <c r="I308" s="54">
        <f>SUM(Tabla1[[#This Row],[INICIO]:[SALIDA]])</f>
        <v>1</v>
      </c>
      <c r="J308" s="58">
        <v>589</v>
      </c>
      <c r="K308" s="55">
        <f t="shared" si="9"/>
        <v>589</v>
      </c>
      <c r="O308" s="2"/>
      <c r="T308" s="4"/>
    </row>
    <row r="309" spans="1:20" ht="39" customHeight="1" x14ac:dyDescent="0.4">
      <c r="B309" s="50" t="s">
        <v>75</v>
      </c>
      <c r="C309" s="68" t="s">
        <v>565</v>
      </c>
      <c r="D309" s="69" t="s">
        <v>10</v>
      </c>
      <c r="E309" s="60" t="s">
        <v>529</v>
      </c>
      <c r="F309" s="69">
        <v>0</v>
      </c>
      <c r="G309" s="69">
        <v>12</v>
      </c>
      <c r="H309" s="69">
        <v>-12</v>
      </c>
      <c r="I309" s="70">
        <f>SUM(Tabla1[[#This Row],[INICIO]:[SALIDA]])</f>
        <v>0</v>
      </c>
      <c r="J309" s="71">
        <v>241.53</v>
      </c>
      <c r="K309" s="72">
        <f t="shared" si="9"/>
        <v>0</v>
      </c>
      <c r="O309" s="2"/>
      <c r="T309" s="4"/>
    </row>
    <row r="310" spans="1:20" ht="39" customHeight="1" x14ac:dyDescent="0.4">
      <c r="B310" s="99" t="s">
        <v>90</v>
      </c>
      <c r="C310" s="102" t="s">
        <v>512</v>
      </c>
      <c r="D310" s="101" t="s">
        <v>10</v>
      </c>
      <c r="E310" s="102" t="s">
        <v>507</v>
      </c>
      <c r="F310" s="101">
        <v>0</v>
      </c>
      <c r="G310" s="101">
        <v>1</v>
      </c>
      <c r="H310" s="101">
        <v>-1</v>
      </c>
      <c r="I310" s="103">
        <f>SUM(Tabla1[[#This Row],[INICIO]:[SALIDA]])</f>
        <v>0</v>
      </c>
      <c r="J310" s="111">
        <v>29275</v>
      </c>
      <c r="K310" s="105">
        <f t="shared" si="9"/>
        <v>0</v>
      </c>
      <c r="O310" s="2"/>
      <c r="T310" s="4"/>
    </row>
    <row r="311" spans="1:20" ht="43.9" customHeight="1" x14ac:dyDescent="0.4">
      <c r="B311" s="99" t="s">
        <v>407</v>
      </c>
      <c r="C311" s="102" t="s">
        <v>390</v>
      </c>
      <c r="D311" s="101" t="s">
        <v>10</v>
      </c>
      <c r="E311" s="107" t="s">
        <v>388</v>
      </c>
      <c r="F311" s="101">
        <v>0</v>
      </c>
      <c r="G311" s="101">
        <v>250</v>
      </c>
      <c r="H311" s="101">
        <v>-250</v>
      </c>
      <c r="I311" s="103">
        <f>SUM(Tabla1[[#This Row],[INICIO]:[SALIDA]])</f>
        <v>0</v>
      </c>
      <c r="J311" s="108">
        <v>9.44</v>
      </c>
      <c r="K311" s="105">
        <f t="shared" si="9"/>
        <v>0</v>
      </c>
      <c r="O311" s="2"/>
      <c r="T311" s="4"/>
    </row>
    <row r="312" spans="1:20" ht="36" customHeight="1" x14ac:dyDescent="0.4">
      <c r="B312" s="81" t="s">
        <v>139</v>
      </c>
      <c r="C312" s="53" t="s">
        <v>144</v>
      </c>
      <c r="D312" s="52" t="s">
        <v>227</v>
      </c>
      <c r="E312" s="53" t="s">
        <v>259</v>
      </c>
      <c r="F312" s="52">
        <v>10</v>
      </c>
      <c r="G312" s="52">
        <v>0</v>
      </c>
      <c r="H312" s="52">
        <v>0</v>
      </c>
      <c r="I312" s="54">
        <f>SUM(Tabla1[[#This Row],[INICIO]:[SALIDA]])</f>
        <v>10</v>
      </c>
      <c r="J312" s="67">
        <v>4779.66</v>
      </c>
      <c r="K312" s="55">
        <f t="shared" si="9"/>
        <v>47796.6</v>
      </c>
      <c r="O312" s="2"/>
      <c r="T312" s="4"/>
    </row>
    <row r="313" spans="1:20" ht="32.450000000000003" customHeight="1" x14ac:dyDescent="0.4">
      <c r="B313" s="50" t="s">
        <v>139</v>
      </c>
      <c r="C313" s="53" t="s">
        <v>142</v>
      </c>
      <c r="D313" s="52" t="s">
        <v>227</v>
      </c>
      <c r="E313" s="53" t="s">
        <v>253</v>
      </c>
      <c r="F313" s="52">
        <v>1</v>
      </c>
      <c r="G313" s="52">
        <v>0</v>
      </c>
      <c r="H313" s="52">
        <v>0</v>
      </c>
      <c r="I313" s="54">
        <f>SUM(Tabla1[[#This Row],[INICIO]:[SALIDA]])</f>
        <v>1</v>
      </c>
      <c r="J313" s="67">
        <v>850</v>
      </c>
      <c r="K313" s="55">
        <f t="shared" si="9"/>
        <v>850</v>
      </c>
      <c r="O313" s="2"/>
      <c r="T313" s="4"/>
    </row>
    <row r="314" spans="1:20" ht="36.6" customHeight="1" x14ac:dyDescent="0.4">
      <c r="B314" s="99" t="s">
        <v>139</v>
      </c>
      <c r="C314" s="102" t="s">
        <v>141</v>
      </c>
      <c r="D314" s="101" t="s">
        <v>227</v>
      </c>
      <c r="E314" s="102" t="s">
        <v>255</v>
      </c>
      <c r="F314" s="101">
        <v>14</v>
      </c>
      <c r="G314" s="101">
        <v>0</v>
      </c>
      <c r="H314" s="101">
        <v>-8</v>
      </c>
      <c r="I314" s="103">
        <f>SUM(Tabla1[[#This Row],[INICIO]:[SALIDA]])</f>
        <v>6</v>
      </c>
      <c r="J314" s="111">
        <v>986.54</v>
      </c>
      <c r="K314" s="104">
        <f t="shared" si="9"/>
        <v>5919.24</v>
      </c>
      <c r="O314" s="2"/>
      <c r="T314" s="4"/>
    </row>
    <row r="315" spans="1:20" ht="38.450000000000003" customHeight="1" x14ac:dyDescent="0.4">
      <c r="B315" s="99" t="s">
        <v>139</v>
      </c>
      <c r="C315" s="102" t="s">
        <v>232</v>
      </c>
      <c r="D315" s="101" t="s">
        <v>227</v>
      </c>
      <c r="E315" s="102" t="s">
        <v>275</v>
      </c>
      <c r="F315" s="101">
        <v>1</v>
      </c>
      <c r="G315" s="101">
        <v>0</v>
      </c>
      <c r="H315" s="101">
        <v>0</v>
      </c>
      <c r="I315" s="103">
        <f>SUM(Tabla1[[#This Row],[INICIO]:[SALIDA]])</f>
        <v>1</v>
      </c>
      <c r="J315" s="108">
        <v>1270</v>
      </c>
      <c r="K315" s="104">
        <f t="shared" si="9"/>
        <v>1270</v>
      </c>
      <c r="O315" s="2"/>
      <c r="T315" s="4"/>
    </row>
    <row r="316" spans="1:20" ht="42.6" customHeight="1" x14ac:dyDescent="0.4">
      <c r="B316" s="50" t="s">
        <v>139</v>
      </c>
      <c r="C316" s="53" t="s">
        <v>146</v>
      </c>
      <c r="D316" s="52" t="s">
        <v>227</v>
      </c>
      <c r="E316" s="53" t="s">
        <v>275</v>
      </c>
      <c r="F316" s="52">
        <v>26</v>
      </c>
      <c r="G316" s="52">
        <v>0</v>
      </c>
      <c r="H316" s="52">
        <v>-16</v>
      </c>
      <c r="I316" s="54">
        <f>SUM(Tabla1[[#This Row],[INICIO]:[SALIDA]])</f>
        <v>10</v>
      </c>
      <c r="J316" s="67">
        <v>4779.96</v>
      </c>
      <c r="K316" s="55">
        <f t="shared" si="9"/>
        <v>47799.6</v>
      </c>
      <c r="O316" s="2"/>
      <c r="T316" s="4"/>
    </row>
    <row r="317" spans="1:20" ht="45" customHeight="1" x14ac:dyDescent="0.4">
      <c r="B317" s="50" t="s">
        <v>139</v>
      </c>
      <c r="C317" s="53" t="s">
        <v>312</v>
      </c>
      <c r="D317" s="52" t="s">
        <v>244</v>
      </c>
      <c r="E317" s="53" t="s">
        <v>387</v>
      </c>
      <c r="F317" s="52">
        <v>0</v>
      </c>
      <c r="G317" s="52">
        <v>66</v>
      </c>
      <c r="H317" s="52">
        <v>-66</v>
      </c>
      <c r="I317" s="54">
        <f>SUM(Tabla1[[#This Row],[INICIO]:[SALIDA]])</f>
        <v>0</v>
      </c>
      <c r="J317" s="67">
        <v>942.37</v>
      </c>
      <c r="K317" s="56">
        <f t="shared" si="9"/>
        <v>0</v>
      </c>
      <c r="O317" s="2"/>
      <c r="T317" s="4"/>
    </row>
    <row r="318" spans="1:20" ht="38.450000000000003" customHeight="1" x14ac:dyDescent="0.4">
      <c r="B318" s="99" t="s">
        <v>139</v>
      </c>
      <c r="C318" s="100" t="s">
        <v>381</v>
      </c>
      <c r="D318" s="101" t="s">
        <v>382</v>
      </c>
      <c r="E318" s="102" t="s">
        <v>380</v>
      </c>
      <c r="F318" s="101">
        <v>0</v>
      </c>
      <c r="G318" s="101">
        <v>66</v>
      </c>
      <c r="H318" s="101">
        <v>-66</v>
      </c>
      <c r="I318" s="103">
        <f>SUM(Tabla1[[#This Row],[INICIO]:[SALIDA]])</f>
        <v>0</v>
      </c>
      <c r="J318" s="104">
        <v>942.37</v>
      </c>
      <c r="K318" s="105">
        <f t="shared" si="9"/>
        <v>0</v>
      </c>
      <c r="O318" s="2"/>
      <c r="T318" s="4"/>
    </row>
    <row r="319" spans="1:20" ht="41.45" customHeight="1" x14ac:dyDescent="0.4">
      <c r="B319" s="99" t="s">
        <v>139</v>
      </c>
      <c r="C319" s="102" t="s">
        <v>233</v>
      </c>
      <c r="D319" s="101" t="s">
        <v>228</v>
      </c>
      <c r="E319" s="102" t="s">
        <v>259</v>
      </c>
      <c r="F319" s="101">
        <v>5</v>
      </c>
      <c r="G319" s="101">
        <v>0</v>
      </c>
      <c r="H319" s="101">
        <v>-5</v>
      </c>
      <c r="I319" s="103">
        <f>SUM(Tabla1[[#This Row],[INICIO]:[SALIDA]])</f>
        <v>0</v>
      </c>
      <c r="J319" s="111">
        <v>3580.51</v>
      </c>
      <c r="K319" s="104">
        <f t="shared" si="9"/>
        <v>0</v>
      </c>
      <c r="O319" s="2"/>
      <c r="T319" s="4"/>
    </row>
    <row r="320" spans="1:20" ht="41.45" customHeight="1" x14ac:dyDescent="0.4">
      <c r="B320" s="50" t="s">
        <v>139</v>
      </c>
      <c r="C320" s="68" t="s">
        <v>633</v>
      </c>
      <c r="D320" s="69" t="s">
        <v>634</v>
      </c>
      <c r="E320" s="60" t="s">
        <v>626</v>
      </c>
      <c r="F320" s="69">
        <v>0</v>
      </c>
      <c r="G320" s="69">
        <v>10</v>
      </c>
      <c r="H320" s="69">
        <v>-10</v>
      </c>
      <c r="I320" s="70">
        <f>SUM(Tabla1[[#This Row],[INICIO]:[SALIDA]])</f>
        <v>0</v>
      </c>
      <c r="J320" s="71">
        <v>7159.32</v>
      </c>
      <c r="K320" s="72">
        <f t="shared" si="9"/>
        <v>0</v>
      </c>
      <c r="O320" s="2"/>
      <c r="T320" s="4"/>
    </row>
    <row r="321" spans="2:20" ht="41.45" customHeight="1" x14ac:dyDescent="0.4">
      <c r="B321" s="50" t="s">
        <v>139</v>
      </c>
      <c r="C321" s="53" t="s">
        <v>208</v>
      </c>
      <c r="D321" s="52" t="s">
        <v>10</v>
      </c>
      <c r="E321" s="57" t="s">
        <v>250</v>
      </c>
      <c r="F321" s="52">
        <v>8</v>
      </c>
      <c r="G321" s="52">
        <v>0</v>
      </c>
      <c r="H321" s="52">
        <v>0</v>
      </c>
      <c r="I321" s="54">
        <f>SUM(Tabla1[[#This Row],[INICIO]:[SALIDA]])</f>
        <v>8</v>
      </c>
      <c r="J321" s="67">
        <v>2831.38</v>
      </c>
      <c r="K321" s="55">
        <f t="shared" si="9"/>
        <v>22651.040000000001</v>
      </c>
      <c r="O321" s="2"/>
      <c r="T321" s="4"/>
    </row>
    <row r="322" spans="2:20" ht="34.9" customHeight="1" x14ac:dyDescent="0.4">
      <c r="B322" s="99" t="s">
        <v>139</v>
      </c>
      <c r="C322" s="102" t="s">
        <v>383</v>
      </c>
      <c r="D322" s="101" t="s">
        <v>248</v>
      </c>
      <c r="E322" s="107" t="s">
        <v>522</v>
      </c>
      <c r="F322" s="101">
        <v>0</v>
      </c>
      <c r="G322" s="101">
        <v>3</v>
      </c>
      <c r="H322" s="101">
        <v>-3</v>
      </c>
      <c r="I322" s="103">
        <f>SUM(Tabla1[[#This Row],[INICIO]:[SALIDA]])</f>
        <v>0</v>
      </c>
      <c r="J322" s="108">
        <v>9500</v>
      </c>
      <c r="K322" s="104">
        <f t="shared" si="9"/>
        <v>0</v>
      </c>
      <c r="O322" s="2"/>
      <c r="T322" s="4"/>
    </row>
    <row r="323" spans="2:20" ht="42.6" customHeight="1" x14ac:dyDescent="0.4">
      <c r="B323" s="99" t="s">
        <v>139</v>
      </c>
      <c r="C323" s="112" t="s">
        <v>636</v>
      </c>
      <c r="D323" s="113" t="s">
        <v>634</v>
      </c>
      <c r="E323" s="114" t="s">
        <v>626</v>
      </c>
      <c r="F323" s="113">
        <v>0</v>
      </c>
      <c r="G323" s="113">
        <v>30</v>
      </c>
      <c r="H323" s="113">
        <v>-30</v>
      </c>
      <c r="I323" s="115">
        <f>SUM(Tabla1[[#This Row],[INICIO]:[SALIDA]])</f>
        <v>0</v>
      </c>
      <c r="J323" s="116">
        <v>7159.32</v>
      </c>
      <c r="K323" s="117">
        <f t="shared" si="9"/>
        <v>0</v>
      </c>
      <c r="O323" s="2"/>
      <c r="T323" s="4"/>
    </row>
    <row r="324" spans="2:20" ht="46.15" customHeight="1" x14ac:dyDescent="0.4">
      <c r="B324" s="50" t="s">
        <v>139</v>
      </c>
      <c r="C324" s="68" t="s">
        <v>675</v>
      </c>
      <c r="D324" s="69" t="s">
        <v>676</v>
      </c>
      <c r="E324" s="60" t="s">
        <v>626</v>
      </c>
      <c r="F324" s="69">
        <v>0</v>
      </c>
      <c r="G324" s="69">
        <v>3</v>
      </c>
      <c r="H324" s="69">
        <v>-3</v>
      </c>
      <c r="I324" s="70">
        <f>SUM(Tabla1[[#This Row],[INICIO]:[SALIDA]])</f>
        <v>0</v>
      </c>
      <c r="J324" s="71">
        <v>7159.32</v>
      </c>
      <c r="K324" s="72">
        <f t="shared" si="9"/>
        <v>0</v>
      </c>
      <c r="O324" s="2"/>
      <c r="T324" s="4"/>
    </row>
    <row r="325" spans="2:20" ht="47.45" customHeight="1" x14ac:dyDescent="0.4">
      <c r="B325" s="50" t="s">
        <v>139</v>
      </c>
      <c r="C325" s="68" t="s">
        <v>635</v>
      </c>
      <c r="D325" s="69" t="s">
        <v>634</v>
      </c>
      <c r="E325" s="60" t="s">
        <v>626</v>
      </c>
      <c r="F325" s="69">
        <v>0</v>
      </c>
      <c r="G325" s="69">
        <v>15</v>
      </c>
      <c r="H325" s="69">
        <v>-15</v>
      </c>
      <c r="I325" s="70">
        <f>SUM(Tabla1[[#This Row],[INICIO]:[SALIDA]])</f>
        <v>0</v>
      </c>
      <c r="J325" s="71">
        <v>8569.48</v>
      </c>
      <c r="K325" s="72">
        <f t="shared" si="9"/>
        <v>0</v>
      </c>
      <c r="O325" s="2"/>
      <c r="T325" s="4"/>
    </row>
    <row r="326" spans="2:20" ht="42.6" customHeight="1" x14ac:dyDescent="0.4">
      <c r="B326" s="99" t="s">
        <v>148</v>
      </c>
      <c r="C326" s="102" t="s">
        <v>447</v>
      </c>
      <c r="D326" s="101" t="s">
        <v>10</v>
      </c>
      <c r="E326" s="107" t="s">
        <v>448</v>
      </c>
      <c r="F326" s="101">
        <v>0</v>
      </c>
      <c r="G326" s="101">
        <v>2</v>
      </c>
      <c r="H326" s="101">
        <v>-2</v>
      </c>
      <c r="I326" s="103">
        <f>SUM(Tabla1[[#This Row],[INICIO]:[SALIDA]])</f>
        <v>0</v>
      </c>
      <c r="J326" s="111">
        <v>4292.37</v>
      </c>
      <c r="K326" s="104">
        <f t="shared" si="9"/>
        <v>0</v>
      </c>
      <c r="O326" s="2"/>
      <c r="T326" s="4"/>
    </row>
    <row r="327" spans="2:20" ht="42.6" customHeight="1" x14ac:dyDescent="0.4">
      <c r="B327" s="99" t="s">
        <v>16</v>
      </c>
      <c r="C327" s="112" t="s">
        <v>596</v>
      </c>
      <c r="D327" s="113" t="s">
        <v>10</v>
      </c>
      <c r="E327" s="114" t="s">
        <v>595</v>
      </c>
      <c r="F327" s="113">
        <v>0</v>
      </c>
      <c r="G327" s="113">
        <v>10</v>
      </c>
      <c r="H327" s="113">
        <v>-10</v>
      </c>
      <c r="I327" s="115">
        <f>SUM(Tabla1[[#This Row],[INICIO]:[SALIDA]])</f>
        <v>0</v>
      </c>
      <c r="J327" s="116">
        <v>237.5</v>
      </c>
      <c r="K327" s="117">
        <f t="shared" si="9"/>
        <v>0</v>
      </c>
      <c r="O327" s="2"/>
      <c r="T327" s="4"/>
    </row>
    <row r="328" spans="2:20" ht="37.9" customHeight="1" x14ac:dyDescent="0.4">
      <c r="B328" s="59" t="s">
        <v>16</v>
      </c>
      <c r="C328" s="53" t="s">
        <v>478</v>
      </c>
      <c r="D328" s="52" t="s">
        <v>218</v>
      </c>
      <c r="E328" s="53" t="s">
        <v>471</v>
      </c>
      <c r="F328" s="52">
        <v>0</v>
      </c>
      <c r="G328" s="52">
        <v>100</v>
      </c>
      <c r="H328" s="52">
        <v>0</v>
      </c>
      <c r="I328" s="54">
        <f>SUM(Tabla1[[#This Row],[INICIO]:[SALIDA]])</f>
        <v>100</v>
      </c>
      <c r="J328" s="58">
        <v>48.36</v>
      </c>
      <c r="K328" s="55">
        <f t="shared" si="9"/>
        <v>4836</v>
      </c>
      <c r="O328" s="2"/>
      <c r="T328" s="4"/>
    </row>
    <row r="329" spans="2:20" ht="40.9" customHeight="1" x14ac:dyDescent="0.4">
      <c r="B329" s="59" t="s">
        <v>16</v>
      </c>
      <c r="C329" s="53" t="s">
        <v>25</v>
      </c>
      <c r="D329" s="52" t="s">
        <v>218</v>
      </c>
      <c r="E329" s="53" t="s">
        <v>263</v>
      </c>
      <c r="F329" s="52">
        <v>39</v>
      </c>
      <c r="G329" s="52">
        <v>0</v>
      </c>
      <c r="H329" s="52">
        <v>-39</v>
      </c>
      <c r="I329" s="54">
        <f>SUM(Tabla1[[#This Row],[INICIO]:[SALIDA]])</f>
        <v>0</v>
      </c>
      <c r="J329" s="58">
        <v>69.95</v>
      </c>
      <c r="K329" s="55">
        <f t="shared" si="9"/>
        <v>0</v>
      </c>
      <c r="O329" s="2"/>
      <c r="T329" s="4"/>
    </row>
    <row r="330" spans="2:20" ht="42.6" customHeight="1" x14ac:dyDescent="0.4">
      <c r="B330" s="99" t="s">
        <v>16</v>
      </c>
      <c r="C330" s="102" t="s">
        <v>356</v>
      </c>
      <c r="D330" s="101" t="s">
        <v>353</v>
      </c>
      <c r="E330" s="102" t="s">
        <v>354</v>
      </c>
      <c r="F330" s="101">
        <v>0</v>
      </c>
      <c r="G330" s="101">
        <v>1300</v>
      </c>
      <c r="H330" s="101">
        <v>-1300</v>
      </c>
      <c r="I330" s="103"/>
      <c r="J330" s="108">
        <v>25</v>
      </c>
      <c r="K330" s="105">
        <f t="shared" si="9"/>
        <v>0</v>
      </c>
      <c r="O330" s="2"/>
      <c r="T330" s="4"/>
    </row>
    <row r="331" spans="2:20" ht="41.45" customHeight="1" x14ac:dyDescent="0.4">
      <c r="B331" s="99" t="s">
        <v>75</v>
      </c>
      <c r="C331" s="102" t="s">
        <v>87</v>
      </c>
      <c r="D331" s="101" t="s">
        <v>10</v>
      </c>
      <c r="E331" s="102" t="s">
        <v>263</v>
      </c>
      <c r="F331" s="101">
        <v>28</v>
      </c>
      <c r="G331" s="101">
        <v>0</v>
      </c>
      <c r="H331" s="101">
        <v>-5</v>
      </c>
      <c r="I331" s="103">
        <f>SUM(Tabla1[[#This Row],[INICIO]:[SALIDA]])</f>
        <v>23</v>
      </c>
      <c r="J331" s="111">
        <v>21</v>
      </c>
      <c r="K331" s="104">
        <f t="shared" si="9"/>
        <v>483</v>
      </c>
      <c r="O331" s="2"/>
      <c r="T331" s="4"/>
    </row>
    <row r="332" spans="2:20" ht="37.9" customHeight="1" x14ac:dyDescent="0.4">
      <c r="B332" s="50" t="s">
        <v>16</v>
      </c>
      <c r="C332" s="68" t="s">
        <v>112</v>
      </c>
      <c r="D332" s="69" t="s">
        <v>10</v>
      </c>
      <c r="E332" s="60" t="s">
        <v>529</v>
      </c>
      <c r="F332" s="69">
        <v>0</v>
      </c>
      <c r="G332" s="69">
        <v>100</v>
      </c>
      <c r="H332" s="69">
        <v>-32</v>
      </c>
      <c r="I332" s="70">
        <f>SUM(Tabla1[[#This Row],[INICIO]:[SALIDA]])</f>
        <v>68</v>
      </c>
      <c r="J332" s="71">
        <v>274.58</v>
      </c>
      <c r="K332" s="72">
        <f t="shared" si="9"/>
        <v>18671.439999999999</v>
      </c>
      <c r="O332" s="2"/>
      <c r="T332" s="4"/>
    </row>
    <row r="333" spans="2:20" ht="37.9" customHeight="1" x14ac:dyDescent="0.4">
      <c r="B333" s="50" t="s">
        <v>16</v>
      </c>
      <c r="C333" s="53" t="s">
        <v>112</v>
      </c>
      <c r="D333" s="52" t="s">
        <v>10</v>
      </c>
      <c r="E333" s="53" t="s">
        <v>321</v>
      </c>
      <c r="F333" s="52">
        <v>16</v>
      </c>
      <c r="G333" s="52">
        <v>0</v>
      </c>
      <c r="H333" s="52">
        <v>-16</v>
      </c>
      <c r="I333" s="54">
        <f>SUM(Tabla1[[#This Row],[INICIO]:[SALIDA]])</f>
        <v>0</v>
      </c>
      <c r="J333" s="58">
        <v>228.81</v>
      </c>
      <c r="K333" s="55">
        <f t="shared" si="9"/>
        <v>0</v>
      </c>
      <c r="O333" s="2"/>
      <c r="T333" s="4"/>
    </row>
    <row r="334" spans="2:20" ht="39" customHeight="1" x14ac:dyDescent="0.4">
      <c r="B334" s="99" t="s">
        <v>65</v>
      </c>
      <c r="C334" s="102" t="s">
        <v>665</v>
      </c>
      <c r="D334" s="101" t="s">
        <v>10</v>
      </c>
      <c r="E334" s="102" t="s">
        <v>263</v>
      </c>
      <c r="F334" s="101">
        <v>23</v>
      </c>
      <c r="G334" s="101">
        <v>0</v>
      </c>
      <c r="H334" s="101">
        <v>-22</v>
      </c>
      <c r="I334" s="103">
        <f>SUM(Tabla1[[#This Row],[INICIO]:[SALIDA]])</f>
        <v>1</v>
      </c>
      <c r="J334" s="111">
        <v>80</v>
      </c>
      <c r="K334" s="104">
        <f t="shared" si="9"/>
        <v>80</v>
      </c>
      <c r="O334" s="2"/>
      <c r="T334" s="4"/>
    </row>
    <row r="335" spans="2:20" ht="33.6" customHeight="1" x14ac:dyDescent="0.4">
      <c r="B335" s="99" t="s">
        <v>65</v>
      </c>
      <c r="C335" s="112" t="s">
        <v>564</v>
      </c>
      <c r="D335" s="113" t="s">
        <v>10</v>
      </c>
      <c r="E335" s="114" t="s">
        <v>529</v>
      </c>
      <c r="F335" s="113">
        <v>0</v>
      </c>
      <c r="G335" s="113">
        <v>20</v>
      </c>
      <c r="H335" s="113">
        <v>-20</v>
      </c>
      <c r="I335" s="115">
        <f>SUM(Tabla1[[#This Row],[INICIO]:[SALIDA]])</f>
        <v>0</v>
      </c>
      <c r="J335" s="116">
        <v>77.56</v>
      </c>
      <c r="K335" s="117">
        <f t="shared" si="9"/>
        <v>0</v>
      </c>
      <c r="O335" s="2"/>
      <c r="T335" s="4"/>
    </row>
    <row r="336" spans="2:20" ht="46.9" customHeight="1" x14ac:dyDescent="0.4">
      <c r="B336" s="99" t="s">
        <v>148</v>
      </c>
      <c r="C336" s="102" t="s">
        <v>164</v>
      </c>
      <c r="D336" s="101" t="s">
        <v>10</v>
      </c>
      <c r="E336" s="110" t="s">
        <v>274</v>
      </c>
      <c r="F336" s="101">
        <v>3</v>
      </c>
      <c r="G336" s="101">
        <v>0</v>
      </c>
      <c r="H336" s="101">
        <v>-3</v>
      </c>
      <c r="I336" s="103">
        <f>SUM(Tabla1[[#This Row],[INICIO]:[SALIDA]])</f>
        <v>0</v>
      </c>
      <c r="J336" s="111">
        <v>174.85</v>
      </c>
      <c r="K336" s="104">
        <f t="shared" si="9"/>
        <v>0</v>
      </c>
      <c r="O336" s="2"/>
      <c r="T336" s="4"/>
    </row>
    <row r="337" spans="2:20" ht="47.45" customHeight="1" x14ac:dyDescent="0.4">
      <c r="B337" s="50" t="s">
        <v>148</v>
      </c>
      <c r="C337" s="68" t="s">
        <v>617</v>
      </c>
      <c r="D337" s="69" t="s">
        <v>10</v>
      </c>
      <c r="E337" s="60" t="s">
        <v>626</v>
      </c>
      <c r="F337" s="69">
        <v>0</v>
      </c>
      <c r="G337" s="69">
        <v>10</v>
      </c>
      <c r="H337" s="69">
        <v>-10</v>
      </c>
      <c r="I337" s="70">
        <f>SUM(Tabla1[[#This Row],[INICIO]:[SALIDA]])</f>
        <v>0</v>
      </c>
      <c r="J337" s="71">
        <v>157.28</v>
      </c>
      <c r="K337" s="72">
        <f t="shared" si="9"/>
        <v>0</v>
      </c>
      <c r="O337" s="2"/>
      <c r="T337" s="4"/>
    </row>
    <row r="338" spans="2:20" ht="43.9" customHeight="1" x14ac:dyDescent="0.4">
      <c r="B338" s="50" t="s">
        <v>11</v>
      </c>
      <c r="C338" s="68" t="s">
        <v>575</v>
      </c>
      <c r="D338" s="69" t="s">
        <v>588</v>
      </c>
      <c r="E338" s="60" t="s">
        <v>529</v>
      </c>
      <c r="F338" s="69">
        <v>0</v>
      </c>
      <c r="G338" s="69">
        <v>100</v>
      </c>
      <c r="H338" s="69">
        <v>0</v>
      </c>
      <c r="I338" s="70">
        <f>SUM(Tabla1[[#This Row],[INICIO]:[SALIDA]])</f>
        <v>100</v>
      </c>
      <c r="J338" s="71">
        <v>23.9</v>
      </c>
      <c r="K338" s="72">
        <f t="shared" si="9"/>
        <v>2390</v>
      </c>
      <c r="O338" s="2"/>
      <c r="T338" s="4"/>
    </row>
    <row r="339" spans="2:20" ht="26.25" x14ac:dyDescent="0.4">
      <c r="B339" s="99" t="s">
        <v>11</v>
      </c>
      <c r="C339" s="112" t="s">
        <v>574</v>
      </c>
      <c r="D339" s="113" t="s">
        <v>588</v>
      </c>
      <c r="E339" s="114" t="s">
        <v>529</v>
      </c>
      <c r="F339" s="113">
        <v>0</v>
      </c>
      <c r="G339" s="113">
        <v>150</v>
      </c>
      <c r="H339" s="113">
        <v>-75</v>
      </c>
      <c r="I339" s="115">
        <f>SUM(Tabla1[[#This Row],[INICIO]:[SALIDA]])</f>
        <v>75</v>
      </c>
      <c r="J339" s="116">
        <v>23.45</v>
      </c>
      <c r="K339" s="117">
        <f t="shared" si="9"/>
        <v>1758.75</v>
      </c>
      <c r="O339" s="2"/>
      <c r="T339" s="4"/>
    </row>
    <row r="340" spans="2:20" ht="42.6" customHeight="1" x14ac:dyDescent="0.4">
      <c r="B340" s="99" t="s">
        <v>11</v>
      </c>
      <c r="C340" s="112" t="s">
        <v>573</v>
      </c>
      <c r="D340" s="113" t="s">
        <v>588</v>
      </c>
      <c r="E340" s="114" t="s">
        <v>529</v>
      </c>
      <c r="F340" s="113">
        <v>0</v>
      </c>
      <c r="G340" s="113">
        <v>150</v>
      </c>
      <c r="H340" s="113">
        <v>-4</v>
      </c>
      <c r="I340" s="115">
        <f>SUM(Tabla1[[#This Row],[INICIO]:[SALIDA]])</f>
        <v>146</v>
      </c>
      <c r="J340" s="116">
        <v>26.27</v>
      </c>
      <c r="K340" s="117">
        <f t="shared" si="9"/>
        <v>3835.42</v>
      </c>
      <c r="O340" s="2"/>
      <c r="T340" s="4"/>
    </row>
    <row r="341" spans="2:20" ht="45" customHeight="1" x14ac:dyDescent="0.4">
      <c r="B341" s="50" t="s">
        <v>11</v>
      </c>
      <c r="C341" s="68" t="s">
        <v>641</v>
      </c>
      <c r="D341" s="69" t="s">
        <v>642</v>
      </c>
      <c r="E341" s="60" t="s">
        <v>529</v>
      </c>
      <c r="F341" s="69">
        <v>0</v>
      </c>
      <c r="G341" s="69">
        <v>50</v>
      </c>
      <c r="H341" s="69">
        <v>-2</v>
      </c>
      <c r="I341" s="70">
        <f>SUM(Tabla1[[#This Row],[INICIO]:[SALIDA]])</f>
        <v>48</v>
      </c>
      <c r="J341" s="71">
        <v>24.31</v>
      </c>
      <c r="K341" s="72">
        <f t="shared" si="9"/>
        <v>1166.8799999999999</v>
      </c>
      <c r="O341" s="2"/>
      <c r="T341" s="4"/>
    </row>
    <row r="342" spans="2:20" ht="45" customHeight="1" x14ac:dyDescent="0.4">
      <c r="B342" s="50" t="s">
        <v>11</v>
      </c>
      <c r="C342" s="53" t="s">
        <v>336</v>
      </c>
      <c r="D342" s="52" t="s">
        <v>218</v>
      </c>
      <c r="E342" s="53" t="s">
        <v>664</v>
      </c>
      <c r="F342" s="52">
        <v>0</v>
      </c>
      <c r="G342" s="52">
        <v>60</v>
      </c>
      <c r="H342" s="52">
        <v>-40</v>
      </c>
      <c r="I342" s="54">
        <f>SUM(Tabla1[[#This Row],[INICIO]:[SALIDA]])</f>
        <v>20</v>
      </c>
      <c r="J342" s="58">
        <v>36</v>
      </c>
      <c r="K342" s="56">
        <f t="shared" si="9"/>
        <v>720</v>
      </c>
      <c r="O342" s="2"/>
      <c r="T342" s="4"/>
    </row>
    <row r="343" spans="2:20" ht="41.45" customHeight="1" x14ac:dyDescent="0.4">
      <c r="B343" s="99" t="s">
        <v>16</v>
      </c>
      <c r="C343" s="112" t="s">
        <v>587</v>
      </c>
      <c r="D343" s="113" t="s">
        <v>588</v>
      </c>
      <c r="E343" s="114" t="s">
        <v>529</v>
      </c>
      <c r="F343" s="113">
        <v>0</v>
      </c>
      <c r="G343" s="113">
        <v>20</v>
      </c>
      <c r="H343" s="113"/>
      <c r="I343" s="115">
        <f>SUM(Tabla1[[#This Row],[INICIO]:[SALIDA]])</f>
        <v>20</v>
      </c>
      <c r="J343" s="116">
        <v>228.81</v>
      </c>
      <c r="K343" s="117">
        <f t="shared" si="9"/>
        <v>4576.2</v>
      </c>
      <c r="O343" s="2"/>
      <c r="T343" s="4"/>
    </row>
    <row r="344" spans="2:20" ht="40.9" customHeight="1" x14ac:dyDescent="0.4">
      <c r="B344" s="99" t="s">
        <v>16</v>
      </c>
      <c r="C344" s="102" t="s">
        <v>384</v>
      </c>
      <c r="D344" s="101" t="s">
        <v>10</v>
      </c>
      <c r="E344" s="102" t="s">
        <v>253</v>
      </c>
      <c r="F344" s="101">
        <v>0</v>
      </c>
      <c r="G344" s="101">
        <v>6</v>
      </c>
      <c r="H344" s="101">
        <v>-6</v>
      </c>
      <c r="I344" s="103">
        <f>SUM(Tabla1[[#This Row],[INICIO]:[SALIDA]])</f>
        <v>0</v>
      </c>
      <c r="J344" s="108">
        <v>165.25</v>
      </c>
      <c r="K344" s="104">
        <f t="shared" si="9"/>
        <v>0</v>
      </c>
      <c r="O344" s="2"/>
      <c r="T344" s="4"/>
    </row>
    <row r="345" spans="2:20" ht="41.45" customHeight="1" x14ac:dyDescent="0.4">
      <c r="B345" s="50" t="s">
        <v>90</v>
      </c>
      <c r="C345" s="51" t="s">
        <v>311</v>
      </c>
      <c r="D345" s="52" t="s">
        <v>10</v>
      </c>
      <c r="E345" s="53" t="s">
        <v>380</v>
      </c>
      <c r="F345" s="52">
        <v>0</v>
      </c>
      <c r="G345" s="52">
        <v>2</v>
      </c>
      <c r="H345" s="52">
        <v>-2</v>
      </c>
      <c r="I345" s="54">
        <f>SUM(Tabla1[[#This Row],[INICIO]:[SALIDA]])</f>
        <v>0</v>
      </c>
      <c r="J345" s="55">
        <v>6952.54</v>
      </c>
      <c r="K345" s="56">
        <f t="shared" si="9"/>
        <v>0</v>
      </c>
      <c r="O345" s="2"/>
      <c r="T345" s="4"/>
    </row>
    <row r="346" spans="2:20" ht="39.6" customHeight="1" x14ac:dyDescent="0.4">
      <c r="B346" s="50" t="s">
        <v>90</v>
      </c>
      <c r="C346" s="68" t="s">
        <v>606</v>
      </c>
      <c r="D346" s="69" t="s">
        <v>10</v>
      </c>
      <c r="E346" s="60" t="s">
        <v>608</v>
      </c>
      <c r="F346" s="69">
        <v>0</v>
      </c>
      <c r="G346" s="69">
        <v>23</v>
      </c>
      <c r="H346" s="69">
        <v>-23</v>
      </c>
      <c r="I346" s="70">
        <f>SUM(Tabla1[[#This Row],[INICIO]:[SALIDA]])</f>
        <v>0</v>
      </c>
      <c r="J346" s="71">
        <v>10000</v>
      </c>
      <c r="K346" s="72">
        <f t="shared" si="9"/>
        <v>0</v>
      </c>
      <c r="O346" s="2"/>
      <c r="T346" s="4"/>
    </row>
    <row r="347" spans="2:20" ht="40.9" customHeight="1" x14ac:dyDescent="0.4">
      <c r="B347" s="99" t="s">
        <v>16</v>
      </c>
      <c r="C347" s="102" t="s">
        <v>284</v>
      </c>
      <c r="D347" s="101" t="s">
        <v>10</v>
      </c>
      <c r="E347" s="102" t="s">
        <v>286</v>
      </c>
      <c r="F347" s="101">
        <v>0</v>
      </c>
      <c r="G347" s="101">
        <v>3</v>
      </c>
      <c r="H347" s="101">
        <v>-3</v>
      </c>
      <c r="I347" s="103">
        <f>SUM(Tabla1[[#This Row],[INICIO]:[SALIDA]])</f>
        <v>0</v>
      </c>
      <c r="J347" s="108">
        <v>2794.92</v>
      </c>
      <c r="K347" s="104">
        <f t="shared" si="9"/>
        <v>0</v>
      </c>
      <c r="O347" s="2"/>
      <c r="T347" s="4"/>
    </row>
    <row r="348" spans="2:20" ht="40.9" customHeight="1" x14ac:dyDescent="0.4">
      <c r="B348" s="106" t="s">
        <v>16</v>
      </c>
      <c r="C348" s="102" t="s">
        <v>21</v>
      </c>
      <c r="D348" s="101" t="s">
        <v>10</v>
      </c>
      <c r="E348" s="102" t="s">
        <v>271</v>
      </c>
      <c r="F348" s="101">
        <v>30</v>
      </c>
      <c r="G348" s="101">
        <v>0</v>
      </c>
      <c r="H348" s="101">
        <v>-20</v>
      </c>
      <c r="I348" s="103">
        <f>SUM(Tabla1[[#This Row],[INICIO]:[SALIDA]])</f>
        <v>10</v>
      </c>
      <c r="J348" s="108">
        <v>100</v>
      </c>
      <c r="K348" s="104">
        <f t="shared" si="9"/>
        <v>1000</v>
      </c>
      <c r="O348" s="2"/>
      <c r="T348" s="4"/>
    </row>
    <row r="349" spans="2:20" ht="31.15" customHeight="1" x14ac:dyDescent="0.4">
      <c r="B349" s="50" t="s">
        <v>16</v>
      </c>
      <c r="C349" s="53" t="s">
        <v>197</v>
      </c>
      <c r="D349" s="52" t="s">
        <v>10</v>
      </c>
      <c r="E349" s="53" t="s">
        <v>263</v>
      </c>
      <c r="F349" s="52">
        <v>8</v>
      </c>
      <c r="G349" s="52">
        <v>0</v>
      </c>
      <c r="H349" s="52">
        <v>0</v>
      </c>
      <c r="I349" s="54">
        <f>SUM(Tabla1[[#This Row],[INICIO]:[SALIDA]])</f>
        <v>8</v>
      </c>
      <c r="J349" s="67">
        <v>40</v>
      </c>
      <c r="K349" s="55">
        <f t="shared" si="9"/>
        <v>320</v>
      </c>
      <c r="O349" s="2"/>
      <c r="T349" s="4"/>
    </row>
    <row r="350" spans="2:20" ht="44.45" customHeight="1" x14ac:dyDescent="0.4">
      <c r="B350" s="50" t="s">
        <v>16</v>
      </c>
      <c r="C350" s="53" t="s">
        <v>196</v>
      </c>
      <c r="D350" s="52" t="s">
        <v>10</v>
      </c>
      <c r="E350" s="57" t="s">
        <v>251</v>
      </c>
      <c r="F350" s="52">
        <v>10</v>
      </c>
      <c r="G350" s="52">
        <v>0</v>
      </c>
      <c r="H350" s="52">
        <v>-1</v>
      </c>
      <c r="I350" s="54">
        <f>SUM(Tabla1[[#This Row],[INICIO]:[SALIDA]])</f>
        <v>9</v>
      </c>
      <c r="J350" s="67">
        <v>105</v>
      </c>
      <c r="K350" s="55">
        <f t="shared" si="9"/>
        <v>945</v>
      </c>
      <c r="O350" s="2"/>
      <c r="T350" s="4"/>
    </row>
    <row r="351" spans="2:20" ht="37.15" customHeight="1" x14ac:dyDescent="0.4">
      <c r="B351" s="99" t="s">
        <v>16</v>
      </c>
      <c r="C351" s="102" t="s">
        <v>194</v>
      </c>
      <c r="D351" s="101" t="s">
        <v>10</v>
      </c>
      <c r="E351" s="102" t="s">
        <v>253</v>
      </c>
      <c r="F351" s="101">
        <v>11</v>
      </c>
      <c r="G351" s="101">
        <v>0</v>
      </c>
      <c r="H351" s="101">
        <v>0</v>
      </c>
      <c r="I351" s="103">
        <f>SUM(Tabla1[[#This Row],[INICIO]:[SALIDA]])</f>
        <v>11</v>
      </c>
      <c r="J351" s="111">
        <v>510</v>
      </c>
      <c r="K351" s="104">
        <f t="shared" si="9"/>
        <v>5610</v>
      </c>
      <c r="O351" s="2"/>
      <c r="T351" s="4"/>
    </row>
    <row r="352" spans="2:20" ht="26.25" x14ac:dyDescent="0.4">
      <c r="B352" s="99" t="s">
        <v>16</v>
      </c>
      <c r="C352" s="102" t="s">
        <v>198</v>
      </c>
      <c r="D352" s="101" t="s">
        <v>10</v>
      </c>
      <c r="E352" s="102" t="s">
        <v>253</v>
      </c>
      <c r="F352" s="101">
        <v>7</v>
      </c>
      <c r="G352" s="101">
        <v>0</v>
      </c>
      <c r="H352" s="101">
        <v>0</v>
      </c>
      <c r="I352" s="103">
        <f>SUM(Tabla1[[#This Row],[INICIO]:[SALIDA]])</f>
        <v>7</v>
      </c>
      <c r="J352" s="111">
        <v>525</v>
      </c>
      <c r="K352" s="104">
        <f t="shared" si="9"/>
        <v>3675</v>
      </c>
      <c r="O352" s="2"/>
      <c r="T352" s="4"/>
    </row>
    <row r="353" spans="2:21" ht="23.45" customHeight="1" x14ac:dyDescent="0.4">
      <c r="B353" s="50" t="s">
        <v>16</v>
      </c>
      <c r="C353" s="68" t="s">
        <v>613</v>
      </c>
      <c r="D353" s="69" t="s">
        <v>10</v>
      </c>
      <c r="E353" s="60" t="s">
        <v>626</v>
      </c>
      <c r="F353" s="69">
        <v>0</v>
      </c>
      <c r="G353" s="69">
        <v>5</v>
      </c>
      <c r="H353" s="69">
        <v>-5</v>
      </c>
      <c r="I353" s="70">
        <f>SUM(Tabla1[[#This Row],[INICIO]:[SALIDA]])</f>
        <v>0</v>
      </c>
      <c r="J353" s="71">
        <v>936.64</v>
      </c>
      <c r="K353" s="72">
        <f t="shared" si="9"/>
        <v>0</v>
      </c>
      <c r="O353" s="2"/>
      <c r="T353" s="4"/>
    </row>
    <row r="354" spans="2:21" ht="26.25" x14ac:dyDescent="0.4">
      <c r="B354" s="50" t="s">
        <v>75</v>
      </c>
      <c r="C354" s="53" t="s">
        <v>86</v>
      </c>
      <c r="D354" s="52" t="s">
        <v>10</v>
      </c>
      <c r="E354" s="53" t="s">
        <v>253</v>
      </c>
      <c r="F354" s="52">
        <v>7</v>
      </c>
      <c r="G354" s="52">
        <v>0</v>
      </c>
      <c r="H354" s="52">
        <v>-7</v>
      </c>
      <c r="I354" s="54">
        <f>SUM(Tabla1[[#This Row],[INICIO]:[SALIDA]])</f>
        <v>0</v>
      </c>
      <c r="J354" s="67">
        <v>11</v>
      </c>
      <c r="K354" s="55">
        <f t="shared" si="9"/>
        <v>0</v>
      </c>
      <c r="P354" s="2"/>
      <c r="U354" s="4"/>
    </row>
    <row r="355" spans="2:21" ht="52.5" x14ac:dyDescent="0.4">
      <c r="B355" s="99" t="s">
        <v>90</v>
      </c>
      <c r="C355" s="112" t="s">
        <v>557</v>
      </c>
      <c r="D355" s="113" t="s">
        <v>10</v>
      </c>
      <c r="E355" s="114" t="s">
        <v>558</v>
      </c>
      <c r="F355" s="113">
        <v>0</v>
      </c>
      <c r="G355" s="113">
        <v>6</v>
      </c>
      <c r="H355" s="113">
        <v>-6</v>
      </c>
      <c r="I355" s="115">
        <f>SUM(Tabla1[[#This Row],[INICIO]:[SALIDA]])</f>
        <v>0</v>
      </c>
      <c r="J355" s="116">
        <v>21535</v>
      </c>
      <c r="K355" s="117">
        <f t="shared" si="9"/>
        <v>0</v>
      </c>
      <c r="P355" s="2"/>
      <c r="U355" s="4"/>
    </row>
    <row r="356" spans="2:21" ht="26.25" x14ac:dyDescent="0.4">
      <c r="B356" s="99" t="s">
        <v>65</v>
      </c>
      <c r="C356" s="102" t="s">
        <v>74</v>
      </c>
      <c r="D356" s="101" t="s">
        <v>10</v>
      </c>
      <c r="E356" s="102" t="s">
        <v>253</v>
      </c>
      <c r="F356" s="101">
        <v>108</v>
      </c>
      <c r="G356" s="101">
        <v>0</v>
      </c>
      <c r="H356" s="101">
        <v>-56</v>
      </c>
      <c r="I356" s="103">
        <f>SUM(Tabla1[[#This Row],[INICIO]:[SALIDA]])</f>
        <v>52</v>
      </c>
      <c r="J356" s="108">
        <v>30</v>
      </c>
      <c r="K356" s="104">
        <f t="shared" ref="K356:K419" si="10">+I356*J356</f>
        <v>1560</v>
      </c>
      <c r="P356" s="2"/>
      <c r="U356" s="4"/>
    </row>
    <row r="357" spans="2:21" ht="28.15" customHeight="1" x14ac:dyDescent="0.4">
      <c r="B357" s="99" t="s">
        <v>65</v>
      </c>
      <c r="C357" s="112" t="s">
        <v>542</v>
      </c>
      <c r="D357" s="113" t="s">
        <v>543</v>
      </c>
      <c r="E357" s="114" t="s">
        <v>529</v>
      </c>
      <c r="F357" s="113">
        <v>0</v>
      </c>
      <c r="G357" s="113">
        <v>10</v>
      </c>
      <c r="H357" s="113">
        <v>0</v>
      </c>
      <c r="I357" s="115">
        <f>SUM(Tabla1[[#This Row],[INICIO]:[SALIDA]])</f>
        <v>10</v>
      </c>
      <c r="J357" s="116">
        <v>196.68</v>
      </c>
      <c r="K357" s="117">
        <f t="shared" si="10"/>
        <v>1966.8000000000002</v>
      </c>
      <c r="P357" s="2"/>
      <c r="U357" s="4"/>
    </row>
    <row r="358" spans="2:21" ht="26.25" x14ac:dyDescent="0.4">
      <c r="B358" s="59" t="s">
        <v>139</v>
      </c>
      <c r="C358" s="53" t="s">
        <v>160</v>
      </c>
      <c r="D358" s="82" t="s">
        <v>680</v>
      </c>
      <c r="E358" s="53" t="s">
        <v>253</v>
      </c>
      <c r="F358" s="52">
        <v>1</v>
      </c>
      <c r="G358" s="52">
        <v>0</v>
      </c>
      <c r="H358" s="52">
        <v>1</v>
      </c>
      <c r="I358" s="54">
        <f>SUM(Tabla1[[#This Row],[INICIO]:[SALIDA]])</f>
        <v>2</v>
      </c>
      <c r="J358" s="67">
        <v>1894.97</v>
      </c>
      <c r="K358" s="55">
        <f t="shared" si="10"/>
        <v>3789.94</v>
      </c>
      <c r="P358" s="2"/>
      <c r="U358" s="4"/>
    </row>
    <row r="359" spans="2:21" ht="34.15" customHeight="1" x14ac:dyDescent="0.4">
      <c r="B359" s="59" t="s">
        <v>139</v>
      </c>
      <c r="C359" s="68" t="s">
        <v>632</v>
      </c>
      <c r="D359" s="69" t="s">
        <v>382</v>
      </c>
      <c r="E359" s="60" t="s">
        <v>626</v>
      </c>
      <c r="F359" s="69">
        <v>0</v>
      </c>
      <c r="G359" s="69">
        <v>1</v>
      </c>
      <c r="H359" s="69">
        <v>-1</v>
      </c>
      <c r="I359" s="70">
        <f>SUM(Tabla1[[#This Row],[INICIO]:[SALIDA]])</f>
        <v>0</v>
      </c>
      <c r="J359" s="71">
        <v>1353.76</v>
      </c>
      <c r="K359" s="72">
        <f t="shared" si="10"/>
        <v>0</v>
      </c>
      <c r="P359" s="2"/>
      <c r="U359" s="4"/>
    </row>
    <row r="360" spans="2:21" ht="31.15" customHeight="1" x14ac:dyDescent="0.4">
      <c r="B360" s="129" t="s">
        <v>139</v>
      </c>
      <c r="C360" s="112" t="s">
        <v>616</v>
      </c>
      <c r="D360" s="113" t="s">
        <v>10</v>
      </c>
      <c r="E360" s="114" t="s">
        <v>626</v>
      </c>
      <c r="F360" s="113">
        <v>0</v>
      </c>
      <c r="G360" s="113">
        <v>10</v>
      </c>
      <c r="H360" s="113">
        <v>-10</v>
      </c>
      <c r="I360" s="115">
        <f>SUM(Tabla1[[#This Row],[INICIO]:[SALIDA]])</f>
        <v>0</v>
      </c>
      <c r="J360" s="116">
        <v>81.34</v>
      </c>
      <c r="K360" s="117">
        <f t="shared" si="10"/>
        <v>0</v>
      </c>
      <c r="P360" s="2"/>
      <c r="U360" s="4"/>
    </row>
    <row r="361" spans="2:21" ht="40.15" customHeight="1" x14ac:dyDescent="0.4">
      <c r="B361" s="99" t="s">
        <v>16</v>
      </c>
      <c r="C361" s="102" t="s">
        <v>283</v>
      </c>
      <c r="D361" s="101" t="s">
        <v>10</v>
      </c>
      <c r="E361" s="102" t="s">
        <v>286</v>
      </c>
      <c r="F361" s="101">
        <v>0</v>
      </c>
      <c r="G361" s="101">
        <v>3</v>
      </c>
      <c r="H361" s="101">
        <v>-3</v>
      </c>
      <c r="I361" s="103">
        <f>SUM(Tabla1[[#This Row],[INICIO]:[SALIDA]])</f>
        <v>0</v>
      </c>
      <c r="J361" s="108">
        <v>1870</v>
      </c>
      <c r="K361" s="104">
        <f t="shared" si="10"/>
        <v>0</v>
      </c>
      <c r="P361" s="2"/>
      <c r="U361" s="4"/>
    </row>
    <row r="362" spans="2:21" ht="25.9" customHeight="1" x14ac:dyDescent="0.4">
      <c r="B362" s="101" t="s">
        <v>16</v>
      </c>
      <c r="C362" s="100" t="s">
        <v>375</v>
      </c>
      <c r="D362" s="101" t="s">
        <v>376</v>
      </c>
      <c r="E362" s="102" t="s">
        <v>361</v>
      </c>
      <c r="F362" s="101">
        <v>0</v>
      </c>
      <c r="G362" s="101">
        <v>4</v>
      </c>
      <c r="H362" s="101">
        <v>-4</v>
      </c>
      <c r="I362" s="103">
        <f>SUM(Tabla1[[#This Row],[INICIO]:[SALIDA]])</f>
        <v>0</v>
      </c>
      <c r="J362" s="104">
        <v>4725</v>
      </c>
      <c r="K362" s="105">
        <f t="shared" si="10"/>
        <v>0</v>
      </c>
      <c r="P362" s="2"/>
      <c r="U362" s="4"/>
    </row>
    <row r="363" spans="2:21" ht="26.25" x14ac:dyDescent="0.4">
      <c r="B363" s="50" t="s">
        <v>65</v>
      </c>
      <c r="C363" s="68" t="s">
        <v>81</v>
      </c>
      <c r="D363" s="69" t="s">
        <v>10</v>
      </c>
      <c r="E363" s="60" t="s">
        <v>529</v>
      </c>
      <c r="F363" s="69">
        <v>0</v>
      </c>
      <c r="G363" s="69">
        <v>60</v>
      </c>
      <c r="H363" s="69"/>
      <c r="I363" s="70">
        <f>SUM(Tabla1[[#This Row],[INICIO]:[SALIDA]])</f>
        <v>60</v>
      </c>
      <c r="J363" s="71">
        <v>21.64</v>
      </c>
      <c r="K363" s="72">
        <f t="shared" si="10"/>
        <v>1298.4000000000001</v>
      </c>
      <c r="P363" s="2"/>
      <c r="U363" s="4"/>
    </row>
    <row r="364" spans="2:21" ht="26.25" x14ac:dyDescent="0.4">
      <c r="B364" s="50" t="s">
        <v>65</v>
      </c>
      <c r="C364" s="53" t="s">
        <v>81</v>
      </c>
      <c r="D364" s="52" t="s">
        <v>10</v>
      </c>
      <c r="E364" s="53" t="s">
        <v>253</v>
      </c>
      <c r="F364" s="52">
        <v>1</v>
      </c>
      <c r="G364" s="52">
        <v>20</v>
      </c>
      <c r="H364" s="52">
        <v>-21</v>
      </c>
      <c r="I364" s="54">
        <f>SUM(Tabla1[[#This Row],[INICIO]:[SALIDA]])</f>
        <v>0</v>
      </c>
      <c r="J364" s="58">
        <v>35</v>
      </c>
      <c r="K364" s="55">
        <f t="shared" si="10"/>
        <v>0</v>
      </c>
      <c r="P364" s="2"/>
      <c r="U364" s="4"/>
    </row>
    <row r="365" spans="2:21" ht="26.25" x14ac:dyDescent="0.4">
      <c r="B365" s="50" t="s">
        <v>65</v>
      </c>
      <c r="C365" s="68" t="s">
        <v>82</v>
      </c>
      <c r="D365" s="69" t="s">
        <v>10</v>
      </c>
      <c r="E365" s="60" t="s">
        <v>529</v>
      </c>
      <c r="F365" s="69">
        <v>0</v>
      </c>
      <c r="G365" s="69">
        <v>50</v>
      </c>
      <c r="H365" s="69"/>
      <c r="I365" s="70">
        <f>SUM(Tabla1[[#This Row],[INICIO]:[SALIDA]])</f>
        <v>50</v>
      </c>
      <c r="J365" s="71">
        <v>4.7</v>
      </c>
      <c r="K365" s="72">
        <f t="shared" si="10"/>
        <v>235</v>
      </c>
      <c r="P365" s="2"/>
      <c r="U365" s="4"/>
    </row>
    <row r="366" spans="2:21" ht="26.25" x14ac:dyDescent="0.4">
      <c r="B366" s="99" t="s">
        <v>65</v>
      </c>
      <c r="C366" s="102" t="s">
        <v>82</v>
      </c>
      <c r="D366" s="101" t="s">
        <v>10</v>
      </c>
      <c r="E366" s="107" t="s">
        <v>251</v>
      </c>
      <c r="F366" s="101">
        <v>0</v>
      </c>
      <c r="G366" s="101">
        <v>30</v>
      </c>
      <c r="H366" s="101">
        <v>-4</v>
      </c>
      <c r="I366" s="103">
        <f>SUM(Tabla1[[#This Row],[INICIO]:[SALIDA]])</f>
        <v>26</v>
      </c>
      <c r="J366" s="108">
        <v>10</v>
      </c>
      <c r="K366" s="104">
        <f t="shared" si="10"/>
        <v>260</v>
      </c>
      <c r="P366" s="2"/>
      <c r="U366" s="4"/>
    </row>
    <row r="367" spans="2:21" ht="26.25" x14ac:dyDescent="0.4">
      <c r="B367" s="99" t="s">
        <v>90</v>
      </c>
      <c r="C367" s="102" t="s">
        <v>514</v>
      </c>
      <c r="D367" s="101" t="s">
        <v>10</v>
      </c>
      <c r="E367" s="102" t="s">
        <v>507</v>
      </c>
      <c r="F367" s="101">
        <v>0</v>
      </c>
      <c r="G367" s="101">
        <v>1</v>
      </c>
      <c r="H367" s="101">
        <v>-1</v>
      </c>
      <c r="I367" s="103">
        <f>SUM(Tabla1[[#This Row],[INICIO]:[SALIDA]])</f>
        <v>0</v>
      </c>
      <c r="J367" s="111">
        <v>46975</v>
      </c>
      <c r="K367" s="105">
        <f t="shared" si="10"/>
        <v>0</v>
      </c>
      <c r="P367" s="2"/>
      <c r="U367" s="4"/>
    </row>
    <row r="368" spans="2:21" ht="26.25" x14ac:dyDescent="0.4">
      <c r="B368" s="99" t="s">
        <v>90</v>
      </c>
      <c r="C368" s="102" t="s">
        <v>350</v>
      </c>
      <c r="D368" s="101" t="s">
        <v>10</v>
      </c>
      <c r="E368" s="102" t="s">
        <v>351</v>
      </c>
      <c r="F368" s="101">
        <v>0</v>
      </c>
      <c r="G368" s="101">
        <v>1</v>
      </c>
      <c r="H368" s="101">
        <v>-1</v>
      </c>
      <c r="I368" s="103">
        <f>SUM(Tabla1[[#This Row],[INICIO]:[SALIDA]])</f>
        <v>0</v>
      </c>
      <c r="J368" s="111">
        <v>36500</v>
      </c>
      <c r="K368" s="105">
        <f t="shared" si="10"/>
        <v>0</v>
      </c>
      <c r="P368" s="2"/>
      <c r="U368" s="4"/>
    </row>
    <row r="369" spans="1:21" ht="26.25" x14ac:dyDescent="0.4">
      <c r="B369" s="50" t="s">
        <v>90</v>
      </c>
      <c r="C369" s="53" t="s">
        <v>350</v>
      </c>
      <c r="D369" s="52" t="s">
        <v>10</v>
      </c>
      <c r="E369" s="53" t="s">
        <v>413</v>
      </c>
      <c r="F369" s="52">
        <v>0</v>
      </c>
      <c r="G369" s="52">
        <v>1</v>
      </c>
      <c r="H369" s="52">
        <v>-1</v>
      </c>
      <c r="I369" s="54">
        <f>SUM(Tabla1[[#This Row],[INICIO]:[SALIDA]])</f>
        <v>0</v>
      </c>
      <c r="J369" s="58">
        <v>33535.11</v>
      </c>
      <c r="K369" s="55">
        <f t="shared" si="10"/>
        <v>0</v>
      </c>
      <c r="P369" s="2"/>
      <c r="U369" s="4"/>
    </row>
    <row r="370" spans="1:21" ht="26.25" x14ac:dyDescent="0.4">
      <c r="A370"/>
      <c r="B370" s="52" t="s">
        <v>148</v>
      </c>
      <c r="C370" s="51" t="s">
        <v>373</v>
      </c>
      <c r="D370" s="52" t="s">
        <v>10</v>
      </c>
      <c r="E370" s="53" t="s">
        <v>361</v>
      </c>
      <c r="F370" s="52">
        <v>0</v>
      </c>
      <c r="G370" s="52">
        <v>4</v>
      </c>
      <c r="H370" s="52">
        <v>-4</v>
      </c>
      <c r="I370" s="54">
        <f>SUM(Tabla1[[#This Row],[INICIO]:[SALIDA]])</f>
        <v>0</v>
      </c>
      <c r="J370" s="55">
        <v>1733</v>
      </c>
      <c r="K370" s="56">
        <f t="shared" si="10"/>
        <v>0</v>
      </c>
      <c r="P370" s="2"/>
      <c r="U370" s="4"/>
    </row>
    <row r="371" spans="1:21" ht="26.25" x14ac:dyDescent="0.4">
      <c r="B371" s="50" t="s">
        <v>148</v>
      </c>
      <c r="C371" s="53" t="s">
        <v>179</v>
      </c>
      <c r="D371" s="52" t="s">
        <v>10</v>
      </c>
      <c r="E371" s="53" t="s">
        <v>276</v>
      </c>
      <c r="F371" s="52">
        <v>1</v>
      </c>
      <c r="G371" s="52">
        <v>0</v>
      </c>
      <c r="H371" s="52">
        <v>0</v>
      </c>
      <c r="I371" s="54">
        <f>SUM(Tabla1[[#This Row],[INICIO]:[SALIDA]])</f>
        <v>1</v>
      </c>
      <c r="J371" s="67">
        <v>35</v>
      </c>
      <c r="K371" s="55">
        <f t="shared" si="10"/>
        <v>35</v>
      </c>
      <c r="P371" s="2"/>
      <c r="U371" s="4"/>
    </row>
    <row r="372" spans="1:21" ht="26.25" x14ac:dyDescent="0.4">
      <c r="B372" s="99" t="s">
        <v>139</v>
      </c>
      <c r="C372" s="102" t="s">
        <v>420</v>
      </c>
      <c r="D372" s="101" t="s">
        <v>235</v>
      </c>
      <c r="E372" s="102" t="s">
        <v>427</v>
      </c>
      <c r="F372" s="101">
        <v>0</v>
      </c>
      <c r="G372" s="101">
        <v>1</v>
      </c>
      <c r="H372" s="101">
        <v>-1</v>
      </c>
      <c r="I372" s="103">
        <f>SUM(Tabla1[[#This Row],[INICIO]:[SALIDA]])</f>
        <v>0</v>
      </c>
      <c r="J372" s="128">
        <v>1749</v>
      </c>
      <c r="K372" s="104">
        <f t="shared" si="10"/>
        <v>0</v>
      </c>
      <c r="P372" s="2"/>
      <c r="U372" s="4"/>
    </row>
    <row r="373" spans="1:21" ht="26.25" x14ac:dyDescent="0.4">
      <c r="B373" s="99" t="s">
        <v>139</v>
      </c>
      <c r="C373" s="102" t="s">
        <v>426</v>
      </c>
      <c r="D373" s="101" t="s">
        <v>10</v>
      </c>
      <c r="E373" s="102" t="s">
        <v>427</v>
      </c>
      <c r="F373" s="101">
        <v>0</v>
      </c>
      <c r="G373" s="101">
        <v>1</v>
      </c>
      <c r="H373" s="101">
        <v>-1</v>
      </c>
      <c r="I373" s="103">
        <f>SUM(Tabla1[[#This Row],[INICIO]:[SALIDA]])</f>
        <v>0</v>
      </c>
      <c r="J373" s="128">
        <v>5158</v>
      </c>
      <c r="K373" s="104">
        <f t="shared" si="10"/>
        <v>0</v>
      </c>
      <c r="P373" s="2"/>
      <c r="U373" s="4"/>
    </row>
    <row r="374" spans="1:21" ht="52.5" x14ac:dyDescent="0.4">
      <c r="B374" s="99" t="s">
        <v>668</v>
      </c>
      <c r="C374" s="112" t="s">
        <v>603</v>
      </c>
      <c r="D374" s="113" t="s">
        <v>10</v>
      </c>
      <c r="E374" s="114" t="s">
        <v>597</v>
      </c>
      <c r="F374" s="113">
        <v>0</v>
      </c>
      <c r="G374" s="113">
        <v>2</v>
      </c>
      <c r="H374" s="113">
        <v>-2</v>
      </c>
      <c r="I374" s="115">
        <f>SUM(Tabla1[[#This Row],[INICIO]:[SALIDA]])</f>
        <v>0</v>
      </c>
      <c r="J374" s="116">
        <v>796.5</v>
      </c>
      <c r="K374" s="117">
        <f t="shared" si="10"/>
        <v>0</v>
      </c>
      <c r="P374" s="2"/>
      <c r="U374" s="4"/>
    </row>
    <row r="375" spans="1:21" ht="52.5" x14ac:dyDescent="0.4">
      <c r="B375" s="50" t="s">
        <v>668</v>
      </c>
      <c r="C375" s="68" t="s">
        <v>601</v>
      </c>
      <c r="D375" s="69" t="s">
        <v>10</v>
      </c>
      <c r="E375" s="60" t="s">
        <v>597</v>
      </c>
      <c r="F375" s="69">
        <v>0</v>
      </c>
      <c r="G375" s="69">
        <v>12</v>
      </c>
      <c r="H375" s="69">
        <v>-12</v>
      </c>
      <c r="I375" s="70">
        <f>SUM(Tabla1[[#This Row],[INICIO]:[SALIDA]])</f>
        <v>0</v>
      </c>
      <c r="J375" s="71">
        <v>796.5</v>
      </c>
      <c r="K375" s="72">
        <f t="shared" si="10"/>
        <v>0</v>
      </c>
      <c r="P375" s="2"/>
      <c r="U375" s="4"/>
    </row>
    <row r="376" spans="1:21" ht="52.5" x14ac:dyDescent="0.4">
      <c r="B376" s="99" t="s">
        <v>668</v>
      </c>
      <c r="C376" s="112" t="s">
        <v>604</v>
      </c>
      <c r="D376" s="113" t="s">
        <v>10</v>
      </c>
      <c r="E376" s="114" t="s">
        <v>597</v>
      </c>
      <c r="F376" s="113">
        <v>0</v>
      </c>
      <c r="G376" s="113">
        <v>1</v>
      </c>
      <c r="H376" s="113">
        <v>-1</v>
      </c>
      <c r="I376" s="115">
        <f>SUM(Tabla1[[#This Row],[INICIO]:[SALIDA]])</f>
        <v>0</v>
      </c>
      <c r="J376" s="116">
        <v>796.5</v>
      </c>
      <c r="K376" s="117">
        <f t="shared" si="10"/>
        <v>0</v>
      </c>
      <c r="P376" s="2"/>
      <c r="U376" s="4"/>
    </row>
    <row r="377" spans="1:21" ht="52.5" x14ac:dyDescent="0.4">
      <c r="B377" s="99" t="s">
        <v>668</v>
      </c>
      <c r="C377" s="112" t="s">
        <v>629</v>
      </c>
      <c r="D377" s="113" t="s">
        <v>10</v>
      </c>
      <c r="E377" s="114" t="s">
        <v>630</v>
      </c>
      <c r="F377" s="113">
        <v>0</v>
      </c>
      <c r="G377" s="113">
        <v>2</v>
      </c>
      <c r="H377" s="113">
        <v>-2</v>
      </c>
      <c r="I377" s="115">
        <f>SUM(Tabla1[[#This Row],[INICIO]:[SALIDA]])</f>
        <v>0</v>
      </c>
      <c r="J377" s="116">
        <v>900</v>
      </c>
      <c r="K377" s="117">
        <f t="shared" si="10"/>
        <v>0</v>
      </c>
      <c r="O377" s="2"/>
      <c r="T377" s="4"/>
    </row>
    <row r="378" spans="1:21" ht="78.75" x14ac:dyDescent="0.4">
      <c r="B378" s="99" t="s">
        <v>668</v>
      </c>
      <c r="C378" s="112" t="s">
        <v>628</v>
      </c>
      <c r="D378" s="113" t="s">
        <v>10</v>
      </c>
      <c r="E378" s="114" t="s">
        <v>630</v>
      </c>
      <c r="F378" s="113">
        <v>0</v>
      </c>
      <c r="G378" s="113">
        <v>6</v>
      </c>
      <c r="H378" s="113">
        <v>-6</v>
      </c>
      <c r="I378" s="115">
        <f>SUM(Tabla1[[#This Row],[INICIO]:[SALIDA]])</f>
        <v>0</v>
      </c>
      <c r="J378" s="116">
        <v>490</v>
      </c>
      <c r="K378" s="117">
        <f t="shared" si="10"/>
        <v>0</v>
      </c>
      <c r="O378" s="2"/>
      <c r="T378" s="3"/>
    </row>
    <row r="379" spans="1:21" ht="52.5" x14ac:dyDescent="0.4">
      <c r="B379" s="50" t="s">
        <v>668</v>
      </c>
      <c r="C379" s="68" t="s">
        <v>627</v>
      </c>
      <c r="D379" s="69" t="s">
        <v>10</v>
      </c>
      <c r="E379" s="60" t="s">
        <v>630</v>
      </c>
      <c r="F379" s="69">
        <v>0</v>
      </c>
      <c r="G379" s="69">
        <v>80</v>
      </c>
      <c r="H379" s="69">
        <v>-80</v>
      </c>
      <c r="I379" s="70">
        <f>SUM(Tabla1[[#This Row],[INICIO]:[SALIDA]])</f>
        <v>0</v>
      </c>
      <c r="J379" s="71">
        <v>810</v>
      </c>
      <c r="K379" s="72">
        <f t="shared" si="10"/>
        <v>0</v>
      </c>
      <c r="O379" s="2"/>
      <c r="T379" s="4"/>
    </row>
    <row r="380" spans="1:21" ht="52.5" x14ac:dyDescent="0.4">
      <c r="B380" s="50" t="s">
        <v>668</v>
      </c>
      <c r="C380" s="68" t="s">
        <v>602</v>
      </c>
      <c r="D380" s="69" t="s">
        <v>10</v>
      </c>
      <c r="E380" s="60" t="s">
        <v>597</v>
      </c>
      <c r="F380" s="69">
        <v>0</v>
      </c>
      <c r="G380" s="69">
        <v>3</v>
      </c>
      <c r="H380" s="69">
        <v>-3</v>
      </c>
      <c r="I380" s="70">
        <f>SUM(Tabla1[[#This Row],[INICIO]:[SALIDA]])</f>
        <v>0</v>
      </c>
      <c r="J380" s="71">
        <v>796.5</v>
      </c>
      <c r="K380" s="72">
        <f t="shared" si="10"/>
        <v>0</v>
      </c>
      <c r="O380" s="2"/>
      <c r="T380" s="4"/>
    </row>
    <row r="381" spans="1:21" ht="78.75" x14ac:dyDescent="0.4">
      <c r="B381" s="99" t="s">
        <v>668</v>
      </c>
      <c r="C381" s="112" t="s">
        <v>598</v>
      </c>
      <c r="D381" s="113" t="s">
        <v>10</v>
      </c>
      <c r="E381" s="114" t="s">
        <v>597</v>
      </c>
      <c r="F381" s="113">
        <v>0</v>
      </c>
      <c r="G381" s="113">
        <v>35</v>
      </c>
      <c r="H381" s="113">
        <v>-35</v>
      </c>
      <c r="I381" s="115">
        <f>SUM(Tabla1[[#This Row],[INICIO]:[SALIDA]])</f>
        <v>0</v>
      </c>
      <c r="J381" s="116">
        <v>796.5</v>
      </c>
      <c r="K381" s="117">
        <f t="shared" si="10"/>
        <v>0</v>
      </c>
      <c r="O381" s="2"/>
      <c r="T381" s="4"/>
    </row>
    <row r="382" spans="1:21" ht="78.75" x14ac:dyDescent="0.4">
      <c r="B382" s="99" t="s">
        <v>668</v>
      </c>
      <c r="C382" s="112" t="s">
        <v>599</v>
      </c>
      <c r="D382" s="113" t="s">
        <v>10</v>
      </c>
      <c r="E382" s="114" t="s">
        <v>597</v>
      </c>
      <c r="F382" s="113">
        <v>0</v>
      </c>
      <c r="G382" s="113">
        <v>35</v>
      </c>
      <c r="H382" s="113">
        <v>-35</v>
      </c>
      <c r="I382" s="115">
        <f>SUM(Tabla1[[#This Row],[INICIO]:[SALIDA]])</f>
        <v>0</v>
      </c>
      <c r="J382" s="116">
        <v>796.5</v>
      </c>
      <c r="K382" s="117">
        <f t="shared" si="10"/>
        <v>0</v>
      </c>
      <c r="O382" s="2"/>
      <c r="T382" s="4"/>
    </row>
    <row r="383" spans="1:21" ht="26.25" x14ac:dyDescent="0.4">
      <c r="B383" s="50" t="s">
        <v>668</v>
      </c>
      <c r="C383" s="68" t="s">
        <v>600</v>
      </c>
      <c r="D383" s="69" t="s">
        <v>10</v>
      </c>
      <c r="E383" s="60" t="s">
        <v>597</v>
      </c>
      <c r="F383" s="69">
        <v>0</v>
      </c>
      <c r="G383" s="69">
        <v>39</v>
      </c>
      <c r="H383" s="69">
        <v>-39</v>
      </c>
      <c r="I383" s="70">
        <f>SUM(Tabla1[[#This Row],[INICIO]:[SALIDA]])</f>
        <v>0</v>
      </c>
      <c r="J383" s="71">
        <v>796.5</v>
      </c>
      <c r="K383" s="72">
        <f t="shared" si="10"/>
        <v>0</v>
      </c>
      <c r="O383" s="2"/>
      <c r="T383" s="4"/>
    </row>
    <row r="384" spans="1:21" ht="26.25" x14ac:dyDescent="0.4">
      <c r="B384" s="59" t="s">
        <v>11</v>
      </c>
      <c r="C384" s="53" t="s">
        <v>14</v>
      </c>
      <c r="D384" s="52" t="s">
        <v>218</v>
      </c>
      <c r="E384" s="53" t="s">
        <v>265</v>
      </c>
      <c r="F384" s="52">
        <v>315</v>
      </c>
      <c r="G384" s="52">
        <v>30</v>
      </c>
      <c r="H384" s="52">
        <v>-345</v>
      </c>
      <c r="I384" s="54">
        <f>SUM(Tabla1[[#This Row],[INICIO]:[SALIDA]])</f>
        <v>0</v>
      </c>
      <c r="J384" s="58">
        <v>105</v>
      </c>
      <c r="K384" s="55">
        <f t="shared" si="10"/>
        <v>0</v>
      </c>
      <c r="O384" s="2"/>
      <c r="T384" s="4"/>
    </row>
    <row r="385" spans="2:20" ht="52.5" x14ac:dyDescent="0.4">
      <c r="B385" s="59" t="s">
        <v>11</v>
      </c>
      <c r="C385" s="53" t="s">
        <v>14</v>
      </c>
      <c r="D385" s="52" t="s">
        <v>218</v>
      </c>
      <c r="E385" s="53" t="s">
        <v>471</v>
      </c>
      <c r="F385" s="52">
        <v>0</v>
      </c>
      <c r="G385" s="52">
        <v>70</v>
      </c>
      <c r="H385" s="52">
        <v>-11</v>
      </c>
      <c r="I385" s="54">
        <f>SUM(Tabla1[[#This Row],[INICIO]:[SALIDA]])</f>
        <v>59</v>
      </c>
      <c r="J385" s="58">
        <v>100</v>
      </c>
      <c r="K385" s="55">
        <f t="shared" si="10"/>
        <v>5900</v>
      </c>
      <c r="O385" s="2"/>
      <c r="T385" s="4"/>
    </row>
    <row r="386" spans="2:20" ht="26.25" x14ac:dyDescent="0.4">
      <c r="B386" s="101" t="s">
        <v>407</v>
      </c>
      <c r="C386" s="100" t="s">
        <v>365</v>
      </c>
      <c r="D386" s="101" t="s">
        <v>10</v>
      </c>
      <c r="E386" s="102" t="s">
        <v>361</v>
      </c>
      <c r="F386" s="101">
        <v>0</v>
      </c>
      <c r="G386" s="101">
        <v>2</v>
      </c>
      <c r="H386" s="101">
        <v>-2</v>
      </c>
      <c r="I386" s="103">
        <f>SUM(Tabla1[[#This Row],[INICIO]:[SALIDA]])</f>
        <v>0</v>
      </c>
      <c r="J386" s="104">
        <v>1005</v>
      </c>
      <c r="K386" s="105">
        <f t="shared" si="10"/>
        <v>0</v>
      </c>
      <c r="O386" s="2"/>
      <c r="T386" s="4"/>
    </row>
    <row r="387" spans="2:20" ht="21" customHeight="1" x14ac:dyDescent="0.4">
      <c r="B387" s="99" t="s">
        <v>75</v>
      </c>
      <c r="C387" s="112" t="s">
        <v>544</v>
      </c>
      <c r="D387" s="113" t="s">
        <v>10</v>
      </c>
      <c r="E387" s="114" t="s">
        <v>529</v>
      </c>
      <c r="F387" s="113">
        <v>0</v>
      </c>
      <c r="G387" s="113">
        <v>30</v>
      </c>
      <c r="H387" s="113"/>
      <c r="I387" s="115">
        <f>SUM(Tabla1[[#This Row],[INICIO]:[SALIDA]])</f>
        <v>30</v>
      </c>
      <c r="J387" s="116">
        <v>72.459999999999994</v>
      </c>
      <c r="K387" s="117">
        <f t="shared" si="10"/>
        <v>2173.7999999999997</v>
      </c>
      <c r="O387" s="2"/>
      <c r="T387" s="4"/>
    </row>
    <row r="388" spans="2:20" ht="23.45" customHeight="1" x14ac:dyDescent="0.4">
      <c r="B388" s="99" t="s">
        <v>75</v>
      </c>
      <c r="C388" s="102" t="s">
        <v>76</v>
      </c>
      <c r="D388" s="101" t="s">
        <v>10</v>
      </c>
      <c r="E388" s="102" t="s">
        <v>258</v>
      </c>
      <c r="F388" s="101">
        <v>10</v>
      </c>
      <c r="G388" s="101">
        <v>30</v>
      </c>
      <c r="H388" s="101">
        <v>-9</v>
      </c>
      <c r="I388" s="103">
        <f>SUM(Tabla1[[#This Row],[INICIO]:[SALIDA]])</f>
        <v>31</v>
      </c>
      <c r="J388" s="108">
        <v>110</v>
      </c>
      <c r="K388" s="104">
        <f t="shared" si="10"/>
        <v>3410</v>
      </c>
      <c r="O388" s="2"/>
      <c r="T388" s="4"/>
    </row>
    <row r="389" spans="2:20" ht="52.5" x14ac:dyDescent="0.4">
      <c r="B389" s="99" t="s">
        <v>75</v>
      </c>
      <c r="C389" s="112" t="s">
        <v>637</v>
      </c>
      <c r="D389" s="113" t="s">
        <v>10</v>
      </c>
      <c r="E389" s="114" t="s">
        <v>626</v>
      </c>
      <c r="F389" s="113">
        <v>0</v>
      </c>
      <c r="G389" s="113">
        <v>2</v>
      </c>
      <c r="H389" s="113">
        <v>-2</v>
      </c>
      <c r="I389" s="115">
        <f>SUM(Tabla1[[#This Row],[INICIO]:[SALIDA]])</f>
        <v>0</v>
      </c>
      <c r="J389" s="116">
        <v>537.53</v>
      </c>
      <c r="K389" s="117">
        <f t="shared" si="10"/>
        <v>0</v>
      </c>
      <c r="O389" s="2"/>
      <c r="T389" s="4"/>
    </row>
    <row r="390" spans="2:20" ht="26.25" x14ac:dyDescent="0.4">
      <c r="B390" s="50" t="s">
        <v>75</v>
      </c>
      <c r="C390" s="68" t="s">
        <v>545</v>
      </c>
      <c r="D390" s="69" t="s">
        <v>10</v>
      </c>
      <c r="E390" s="60" t="s">
        <v>529</v>
      </c>
      <c r="F390" s="69">
        <v>0</v>
      </c>
      <c r="G390" s="69">
        <v>33</v>
      </c>
      <c r="H390" s="69"/>
      <c r="I390" s="70">
        <f>SUM(Tabla1[[#This Row],[INICIO]:[SALIDA]])</f>
        <v>33</v>
      </c>
      <c r="J390" s="71">
        <v>63.56</v>
      </c>
      <c r="K390" s="72">
        <f t="shared" si="10"/>
        <v>2097.48</v>
      </c>
      <c r="O390" s="2"/>
      <c r="T390" s="4"/>
    </row>
    <row r="391" spans="2:20" ht="26.25" x14ac:dyDescent="0.4">
      <c r="B391" s="50" t="s">
        <v>75</v>
      </c>
      <c r="C391" s="53" t="s">
        <v>236</v>
      </c>
      <c r="D391" s="52" t="s">
        <v>10</v>
      </c>
      <c r="E391" s="53" t="s">
        <v>269</v>
      </c>
      <c r="F391" s="52">
        <v>15</v>
      </c>
      <c r="G391" s="52">
        <v>30</v>
      </c>
      <c r="H391" s="52">
        <v>-7</v>
      </c>
      <c r="I391" s="54">
        <f>SUM(Tabla1[[#This Row],[INICIO]:[SALIDA]])</f>
        <v>38</v>
      </c>
      <c r="J391" s="58">
        <v>100</v>
      </c>
      <c r="K391" s="55">
        <f t="shared" si="10"/>
        <v>3800</v>
      </c>
      <c r="O391" s="2"/>
      <c r="T391" s="4"/>
    </row>
    <row r="392" spans="2:20" ht="52.5" x14ac:dyDescent="0.4">
      <c r="B392" s="50" t="s">
        <v>65</v>
      </c>
      <c r="C392" s="68" t="s">
        <v>549</v>
      </c>
      <c r="D392" s="69" t="s">
        <v>10</v>
      </c>
      <c r="E392" s="60" t="s">
        <v>546</v>
      </c>
      <c r="F392" s="69">
        <v>0</v>
      </c>
      <c r="G392" s="69">
        <v>6</v>
      </c>
      <c r="H392" s="69">
        <v>-6</v>
      </c>
      <c r="I392" s="70">
        <f>SUM(Tabla1[[#This Row],[INICIO]:[SALIDA]])</f>
        <v>0</v>
      </c>
      <c r="J392" s="71">
        <v>10650</v>
      </c>
      <c r="K392" s="72">
        <f t="shared" si="10"/>
        <v>0</v>
      </c>
      <c r="O392" s="2"/>
      <c r="T392" s="4"/>
    </row>
    <row r="393" spans="2:20" ht="78.75" x14ac:dyDescent="0.4">
      <c r="B393" s="50" t="s">
        <v>65</v>
      </c>
      <c r="C393" s="68" t="s">
        <v>555</v>
      </c>
      <c r="D393" s="69" t="s">
        <v>10</v>
      </c>
      <c r="E393" s="60" t="s">
        <v>556</v>
      </c>
      <c r="F393" s="69">
        <v>0</v>
      </c>
      <c r="G393" s="69">
        <v>10</v>
      </c>
      <c r="H393" s="69">
        <v>-10</v>
      </c>
      <c r="I393" s="70">
        <f>SUM(Tabla1[[#This Row],[INICIO]:[SALIDA]])</f>
        <v>0</v>
      </c>
      <c r="J393" s="71">
        <v>19765.59</v>
      </c>
      <c r="K393" s="72">
        <f t="shared" si="10"/>
        <v>0</v>
      </c>
      <c r="O393" s="2"/>
      <c r="T393" s="4"/>
    </row>
    <row r="394" spans="2:20" ht="52.5" x14ac:dyDescent="0.4">
      <c r="B394" s="50" t="s">
        <v>65</v>
      </c>
      <c r="C394" s="68" t="s">
        <v>547</v>
      </c>
      <c r="D394" s="69" t="s">
        <v>10</v>
      </c>
      <c r="E394" s="60" t="s">
        <v>546</v>
      </c>
      <c r="F394" s="69">
        <v>0</v>
      </c>
      <c r="G394" s="69">
        <v>1</v>
      </c>
      <c r="H394" s="69">
        <v>-1</v>
      </c>
      <c r="I394" s="70">
        <f>SUM(Tabla1[[#This Row],[INICIO]:[SALIDA]])</f>
        <v>0</v>
      </c>
      <c r="J394" s="71">
        <v>26860</v>
      </c>
      <c r="K394" s="72">
        <f t="shared" si="10"/>
        <v>0</v>
      </c>
      <c r="O394" s="2"/>
      <c r="T394" s="4"/>
    </row>
    <row r="395" spans="2:20" ht="52.5" x14ac:dyDescent="0.4">
      <c r="B395" s="50" t="s">
        <v>65</v>
      </c>
      <c r="C395" s="68" t="s">
        <v>548</v>
      </c>
      <c r="D395" s="69" t="s">
        <v>10</v>
      </c>
      <c r="E395" s="60" t="s">
        <v>546</v>
      </c>
      <c r="F395" s="69">
        <v>0</v>
      </c>
      <c r="G395" s="69">
        <v>16</v>
      </c>
      <c r="H395" s="69">
        <v>-16</v>
      </c>
      <c r="I395" s="70">
        <f>SUM(Tabla1[[#This Row],[INICIO]:[SALIDA]])</f>
        <v>0</v>
      </c>
      <c r="J395" s="71">
        <v>10500</v>
      </c>
      <c r="K395" s="72">
        <f t="shared" si="10"/>
        <v>0</v>
      </c>
      <c r="O395" s="2"/>
      <c r="T395" s="4"/>
    </row>
    <row r="396" spans="2:20" ht="26.25" x14ac:dyDescent="0.4">
      <c r="B396" s="50" t="s">
        <v>11</v>
      </c>
      <c r="C396" s="68" t="s">
        <v>536</v>
      </c>
      <c r="D396" s="69" t="s">
        <v>541</v>
      </c>
      <c r="E396" s="60" t="s">
        <v>529</v>
      </c>
      <c r="F396" s="69">
        <v>0</v>
      </c>
      <c r="G396" s="69">
        <v>3</v>
      </c>
      <c r="H396" s="69"/>
      <c r="I396" s="70">
        <f>SUM(Tabla1[[#This Row],[INICIO]:[SALIDA]])</f>
        <v>3</v>
      </c>
      <c r="J396" s="71">
        <v>1826.27</v>
      </c>
      <c r="K396" s="72">
        <f t="shared" si="10"/>
        <v>5478.8099999999995</v>
      </c>
      <c r="O396" s="2"/>
      <c r="T396" s="4"/>
    </row>
    <row r="397" spans="2:20" ht="26.25" x14ac:dyDescent="0.4">
      <c r="B397" s="50" t="s">
        <v>11</v>
      </c>
      <c r="C397" s="68" t="s">
        <v>537</v>
      </c>
      <c r="D397" s="69" t="s">
        <v>538</v>
      </c>
      <c r="E397" s="60" t="s">
        <v>529</v>
      </c>
      <c r="F397" s="69">
        <v>0</v>
      </c>
      <c r="G397" s="69">
        <v>3</v>
      </c>
      <c r="H397" s="69"/>
      <c r="I397" s="70">
        <f>SUM(Tabla1[[#This Row],[INICIO]:[SALIDA]])</f>
        <v>3</v>
      </c>
      <c r="J397" s="71">
        <v>2279.66</v>
      </c>
      <c r="K397" s="72">
        <f t="shared" si="10"/>
        <v>6838.98</v>
      </c>
      <c r="O397" s="2"/>
      <c r="T397" s="4"/>
    </row>
    <row r="398" spans="2:20" ht="26.25" x14ac:dyDescent="0.4">
      <c r="B398" s="99" t="s">
        <v>11</v>
      </c>
      <c r="C398" s="102" t="s">
        <v>61</v>
      </c>
      <c r="D398" s="101" t="s">
        <v>10</v>
      </c>
      <c r="E398" s="102" t="s">
        <v>263</v>
      </c>
      <c r="F398" s="101">
        <v>1740</v>
      </c>
      <c r="G398" s="101">
        <v>2000</v>
      </c>
      <c r="H398" s="101">
        <v>-1070</v>
      </c>
      <c r="I398" s="103">
        <f>SUM(Tabla1[[#This Row],[INICIO]:[SALIDA]])</f>
        <v>2670</v>
      </c>
      <c r="J398" s="108">
        <v>2</v>
      </c>
      <c r="K398" s="104">
        <f t="shared" si="10"/>
        <v>5340</v>
      </c>
      <c r="O398" s="2"/>
      <c r="T398" s="4"/>
    </row>
    <row r="399" spans="2:20" ht="26.25" x14ac:dyDescent="0.4">
      <c r="B399" s="99" t="s">
        <v>11</v>
      </c>
      <c r="C399" s="112" t="s">
        <v>535</v>
      </c>
      <c r="D399" s="113" t="s">
        <v>538</v>
      </c>
      <c r="E399" s="114" t="s">
        <v>529</v>
      </c>
      <c r="F399" s="113">
        <v>0</v>
      </c>
      <c r="G399" s="113">
        <v>4</v>
      </c>
      <c r="H399" s="113"/>
      <c r="I399" s="115">
        <f>SUM(Tabla1[[#This Row],[INICIO]:[SALIDA]])</f>
        <v>4</v>
      </c>
      <c r="J399" s="116">
        <v>635.59</v>
      </c>
      <c r="K399" s="117">
        <f t="shared" si="10"/>
        <v>2542.36</v>
      </c>
      <c r="O399" s="2"/>
      <c r="T399" s="4"/>
    </row>
    <row r="400" spans="2:20" ht="26.25" x14ac:dyDescent="0.4">
      <c r="B400" s="99" t="s">
        <v>11</v>
      </c>
      <c r="C400" s="102" t="s">
        <v>64</v>
      </c>
      <c r="D400" s="101" t="s">
        <v>10</v>
      </c>
      <c r="E400" s="102" t="s">
        <v>263</v>
      </c>
      <c r="F400" s="101">
        <v>198</v>
      </c>
      <c r="G400" s="101">
        <v>1500</v>
      </c>
      <c r="H400" s="101">
        <v>-20</v>
      </c>
      <c r="I400" s="103">
        <f>SUM(Tabla1[[#This Row],[INICIO]:[SALIDA]])</f>
        <v>1678</v>
      </c>
      <c r="J400" s="108">
        <v>3</v>
      </c>
      <c r="K400" s="104">
        <f t="shared" si="10"/>
        <v>5034</v>
      </c>
      <c r="O400" s="2"/>
      <c r="T400" s="4"/>
    </row>
    <row r="401" spans="2:20" ht="26.25" x14ac:dyDescent="0.4">
      <c r="B401" s="99" t="s">
        <v>11</v>
      </c>
      <c r="C401" s="102" t="s">
        <v>62</v>
      </c>
      <c r="D401" s="101" t="s">
        <v>10</v>
      </c>
      <c r="E401" s="102" t="s">
        <v>263</v>
      </c>
      <c r="F401" s="101">
        <v>1500</v>
      </c>
      <c r="G401" s="101">
        <v>1500</v>
      </c>
      <c r="H401" s="101">
        <v>-1725</v>
      </c>
      <c r="I401" s="103">
        <f>SUM(Tabla1[[#This Row],[INICIO]:[SALIDA]])</f>
        <v>1275</v>
      </c>
      <c r="J401" s="108">
        <v>5</v>
      </c>
      <c r="K401" s="104">
        <f t="shared" si="10"/>
        <v>6375</v>
      </c>
      <c r="O401" s="2"/>
      <c r="T401" s="4"/>
    </row>
    <row r="402" spans="2:20" ht="26.25" x14ac:dyDescent="0.4">
      <c r="B402" s="50" t="s">
        <v>11</v>
      </c>
      <c r="C402" s="53" t="s">
        <v>231</v>
      </c>
      <c r="D402" s="52" t="s">
        <v>10</v>
      </c>
      <c r="E402" s="53" t="s">
        <v>263</v>
      </c>
      <c r="F402" s="52">
        <v>5000</v>
      </c>
      <c r="G402" s="52">
        <v>0</v>
      </c>
      <c r="H402" s="52">
        <v>-400</v>
      </c>
      <c r="I402" s="54">
        <f>SUM(Tabla1[[#This Row],[INICIO]:[SALIDA]])</f>
        <v>4600</v>
      </c>
      <c r="J402" s="58">
        <v>7</v>
      </c>
      <c r="K402" s="55">
        <f t="shared" si="10"/>
        <v>32200</v>
      </c>
      <c r="O402" s="2"/>
      <c r="T402" s="4"/>
    </row>
    <row r="403" spans="2:20" ht="26.25" x14ac:dyDescent="0.4">
      <c r="B403" s="50" t="s">
        <v>11</v>
      </c>
      <c r="C403" s="53" t="s">
        <v>63</v>
      </c>
      <c r="D403" s="52" t="s">
        <v>10</v>
      </c>
      <c r="E403" s="53" t="s">
        <v>263</v>
      </c>
      <c r="F403" s="52">
        <v>169</v>
      </c>
      <c r="G403" s="52">
        <v>0</v>
      </c>
      <c r="H403" s="52">
        <v>-40</v>
      </c>
      <c r="I403" s="54">
        <f>SUM(Tabla1[[#This Row],[INICIO]:[SALIDA]])</f>
        <v>129</v>
      </c>
      <c r="J403" s="58">
        <v>4</v>
      </c>
      <c r="K403" s="55">
        <f t="shared" si="10"/>
        <v>516</v>
      </c>
      <c r="O403" s="2"/>
      <c r="T403" s="4"/>
    </row>
    <row r="404" spans="2:20" ht="26.25" x14ac:dyDescent="0.4">
      <c r="B404" s="59" t="s">
        <v>9</v>
      </c>
      <c r="C404" s="53" t="s">
        <v>20</v>
      </c>
      <c r="D404" s="52" t="s">
        <v>10</v>
      </c>
      <c r="E404" s="53" t="s">
        <v>255</v>
      </c>
      <c r="F404" s="52">
        <v>94</v>
      </c>
      <c r="G404" s="52">
        <v>0</v>
      </c>
      <c r="H404" s="52">
        <v>-31</v>
      </c>
      <c r="I404" s="54">
        <f>SUM(Tabla1[[#This Row],[INICIO]:[SALIDA]])</f>
        <v>63</v>
      </c>
      <c r="J404" s="58">
        <v>175</v>
      </c>
      <c r="K404" s="55">
        <f t="shared" si="10"/>
        <v>11025</v>
      </c>
      <c r="O404" s="2"/>
      <c r="T404" s="4"/>
    </row>
    <row r="405" spans="2:20" ht="26.25" x14ac:dyDescent="0.4">
      <c r="B405" s="106" t="s">
        <v>9</v>
      </c>
      <c r="C405" s="102" t="s">
        <v>497</v>
      </c>
      <c r="D405" s="101" t="s">
        <v>10</v>
      </c>
      <c r="E405" s="102" t="s">
        <v>496</v>
      </c>
      <c r="F405" s="101">
        <v>0</v>
      </c>
      <c r="G405" s="101">
        <v>150</v>
      </c>
      <c r="H405" s="101"/>
      <c r="I405" s="103">
        <f>SUM(Tabla1[[#This Row],[INICIO]:[SALIDA]])</f>
        <v>150</v>
      </c>
      <c r="J405" s="108">
        <v>181.72</v>
      </c>
      <c r="K405" s="104">
        <f t="shared" si="10"/>
        <v>27258</v>
      </c>
      <c r="O405" s="2"/>
      <c r="T405" s="4"/>
    </row>
    <row r="406" spans="2:20" ht="34.9" customHeight="1" x14ac:dyDescent="0.4">
      <c r="B406" s="99" t="s">
        <v>16</v>
      </c>
      <c r="C406" s="112" t="s">
        <v>615</v>
      </c>
      <c r="D406" s="113" t="s">
        <v>10</v>
      </c>
      <c r="E406" s="114" t="s">
        <v>626</v>
      </c>
      <c r="F406" s="113">
        <v>0</v>
      </c>
      <c r="G406" s="113">
        <v>5</v>
      </c>
      <c r="H406" s="113">
        <v>-5</v>
      </c>
      <c r="I406" s="115">
        <f>SUM(Tabla1[[#This Row],[INICIO]:[SALIDA]])</f>
        <v>0</v>
      </c>
      <c r="J406" s="116">
        <v>992.7</v>
      </c>
      <c r="K406" s="117">
        <f t="shared" si="10"/>
        <v>0</v>
      </c>
      <c r="O406" s="2"/>
      <c r="T406" s="4"/>
    </row>
    <row r="407" spans="2:20" ht="42" customHeight="1" x14ac:dyDescent="0.4">
      <c r="B407" s="50" t="s">
        <v>148</v>
      </c>
      <c r="C407" s="53" t="s">
        <v>418</v>
      </c>
      <c r="D407" s="52" t="s">
        <v>353</v>
      </c>
      <c r="E407" s="53" t="s">
        <v>419</v>
      </c>
      <c r="F407" s="52">
        <v>0</v>
      </c>
      <c r="G407" s="52">
        <v>2</v>
      </c>
      <c r="H407" s="52">
        <v>-2</v>
      </c>
      <c r="I407" s="54">
        <f>SUM(Tabla1[[#This Row],[INICIO]:[SALIDA]])</f>
        <v>0</v>
      </c>
      <c r="J407" s="58">
        <v>6264.49</v>
      </c>
      <c r="K407" s="55">
        <f t="shared" si="10"/>
        <v>0</v>
      </c>
      <c r="O407" s="2"/>
      <c r="T407" s="4"/>
    </row>
    <row r="408" spans="2:20" ht="26.25" x14ac:dyDescent="0.4">
      <c r="B408" s="99" t="s">
        <v>11</v>
      </c>
      <c r="C408" s="102" t="s">
        <v>105</v>
      </c>
      <c r="D408" s="101" t="s">
        <v>10</v>
      </c>
      <c r="E408" s="102" t="s">
        <v>259</v>
      </c>
      <c r="F408" s="101">
        <v>0</v>
      </c>
      <c r="G408" s="101">
        <v>10</v>
      </c>
      <c r="H408" s="101">
        <v>-5</v>
      </c>
      <c r="I408" s="103">
        <f>SUM(Tabla1[[#This Row],[INICIO]:[SALIDA]])</f>
        <v>5</v>
      </c>
      <c r="J408" s="108">
        <v>35</v>
      </c>
      <c r="K408" s="104">
        <f t="shared" si="10"/>
        <v>175</v>
      </c>
      <c r="O408" s="2"/>
      <c r="T408" s="4"/>
    </row>
    <row r="409" spans="2:20" ht="26.25" x14ac:dyDescent="0.4">
      <c r="B409" s="99" t="s">
        <v>90</v>
      </c>
      <c r="C409" s="102" t="s">
        <v>306</v>
      </c>
      <c r="D409" s="101" t="s">
        <v>244</v>
      </c>
      <c r="E409" s="107" t="s">
        <v>305</v>
      </c>
      <c r="F409" s="101">
        <v>0</v>
      </c>
      <c r="G409" s="101">
        <v>2</v>
      </c>
      <c r="H409" s="101">
        <v>-2</v>
      </c>
      <c r="I409" s="103">
        <f>SUM(Tabla1[[#This Row],[INICIO]:[SALIDA]])</f>
        <v>0</v>
      </c>
      <c r="J409" s="108">
        <v>76500</v>
      </c>
      <c r="K409" s="104">
        <f t="shared" si="10"/>
        <v>0</v>
      </c>
      <c r="O409" s="2"/>
      <c r="T409" s="4"/>
    </row>
    <row r="410" spans="2:20" ht="26.25" x14ac:dyDescent="0.4">
      <c r="B410" s="99" t="s">
        <v>16</v>
      </c>
      <c r="C410" s="102" t="s">
        <v>38</v>
      </c>
      <c r="D410" s="101" t="s">
        <v>10</v>
      </c>
      <c r="E410" s="102" t="s">
        <v>259</v>
      </c>
      <c r="F410" s="101">
        <v>0</v>
      </c>
      <c r="G410" s="101">
        <v>2</v>
      </c>
      <c r="H410" s="101">
        <v>0</v>
      </c>
      <c r="I410" s="103">
        <f>SUM(Tabla1[[#This Row],[INICIO]:[SALIDA]])</f>
        <v>2</v>
      </c>
      <c r="J410" s="108">
        <v>1560</v>
      </c>
      <c r="K410" s="104">
        <f t="shared" si="10"/>
        <v>3120</v>
      </c>
      <c r="O410" s="2"/>
      <c r="T410" s="4"/>
    </row>
    <row r="411" spans="2:20" ht="26.25" x14ac:dyDescent="0.4">
      <c r="B411" s="99" t="s">
        <v>170</v>
      </c>
      <c r="C411" s="126" t="s">
        <v>446</v>
      </c>
      <c r="D411" s="101" t="s">
        <v>10</v>
      </c>
      <c r="E411" s="107" t="s">
        <v>252</v>
      </c>
      <c r="F411" s="101">
        <v>11</v>
      </c>
      <c r="G411" s="101">
        <v>0</v>
      </c>
      <c r="H411" s="101">
        <v>-2</v>
      </c>
      <c r="I411" s="103">
        <f>SUM(Tabla1[[#This Row],[INICIO]:[SALIDA]])</f>
        <v>9</v>
      </c>
      <c r="J411" s="111">
        <v>101.69</v>
      </c>
      <c r="K411" s="104">
        <f t="shared" si="10"/>
        <v>915.21</v>
      </c>
      <c r="O411" s="2"/>
      <c r="T411" s="4"/>
    </row>
    <row r="412" spans="2:20" ht="26.25" x14ac:dyDescent="0.4">
      <c r="B412" s="50" t="s">
        <v>16</v>
      </c>
      <c r="C412" s="53" t="s">
        <v>172</v>
      </c>
      <c r="D412" s="52" t="s">
        <v>10</v>
      </c>
      <c r="E412" s="66" t="s">
        <v>271</v>
      </c>
      <c r="F412" s="52">
        <v>3</v>
      </c>
      <c r="G412" s="52">
        <v>0</v>
      </c>
      <c r="H412" s="52">
        <v>0</v>
      </c>
      <c r="I412" s="54">
        <f>SUM(Tabla1[[#This Row],[INICIO]:[SALIDA]])</f>
        <v>3</v>
      </c>
      <c r="J412" s="67">
        <v>788.12</v>
      </c>
      <c r="K412" s="55">
        <f t="shared" si="10"/>
        <v>2364.36</v>
      </c>
      <c r="O412" s="2"/>
      <c r="T412" s="4"/>
    </row>
    <row r="413" spans="2:20" ht="26.25" x14ac:dyDescent="0.4">
      <c r="B413" s="50" t="s">
        <v>16</v>
      </c>
      <c r="C413" s="53" t="s">
        <v>362</v>
      </c>
      <c r="D413" s="52" t="s">
        <v>353</v>
      </c>
      <c r="E413" s="53" t="s">
        <v>402</v>
      </c>
      <c r="F413" s="52">
        <v>0</v>
      </c>
      <c r="G413" s="52">
        <v>52</v>
      </c>
      <c r="H413" s="52">
        <v>-52</v>
      </c>
      <c r="I413" s="54">
        <f>SUM(Tabla1[[#This Row],[INICIO]:[SALIDA]])</f>
        <v>0</v>
      </c>
      <c r="J413" s="58">
        <v>675</v>
      </c>
      <c r="K413" s="56">
        <f t="shared" si="10"/>
        <v>0</v>
      </c>
      <c r="O413" s="2"/>
      <c r="T413" s="4"/>
    </row>
    <row r="414" spans="2:20" ht="26.25" x14ac:dyDescent="0.4">
      <c r="B414" s="99" t="s">
        <v>16</v>
      </c>
      <c r="C414" s="102" t="s">
        <v>358</v>
      </c>
      <c r="D414" s="101" t="s">
        <v>357</v>
      </c>
      <c r="E414" s="102" t="s">
        <v>354</v>
      </c>
      <c r="F414" s="101">
        <v>0</v>
      </c>
      <c r="G414" s="101">
        <v>2</v>
      </c>
      <c r="H414" s="101">
        <v>-2</v>
      </c>
      <c r="I414" s="103">
        <f>SUM(Tabla1[[#This Row],[INICIO]:[SALIDA]])</f>
        <v>0</v>
      </c>
      <c r="J414" s="108">
        <v>500</v>
      </c>
      <c r="K414" s="105">
        <f t="shared" si="10"/>
        <v>0</v>
      </c>
      <c r="O414" s="2"/>
      <c r="T414" s="4"/>
    </row>
    <row r="415" spans="2:20" ht="26.25" x14ac:dyDescent="0.4">
      <c r="B415" s="99" t="s">
        <v>90</v>
      </c>
      <c r="C415" s="102" t="s">
        <v>352</v>
      </c>
      <c r="D415" s="101" t="s">
        <v>353</v>
      </c>
      <c r="E415" s="102" t="s">
        <v>354</v>
      </c>
      <c r="F415" s="101">
        <v>0</v>
      </c>
      <c r="G415" s="101">
        <v>1300</v>
      </c>
      <c r="H415" s="101">
        <v>-1300</v>
      </c>
      <c r="I415" s="103">
        <f>SUM(Tabla1[[#This Row],[INICIO]:[SALIDA]])</f>
        <v>0</v>
      </c>
      <c r="J415" s="108">
        <v>100</v>
      </c>
      <c r="K415" s="105">
        <f t="shared" si="10"/>
        <v>0</v>
      </c>
      <c r="O415" s="2"/>
      <c r="T415" s="4"/>
    </row>
    <row r="416" spans="2:20" ht="26.25" x14ac:dyDescent="0.4">
      <c r="B416" s="99" t="s">
        <v>75</v>
      </c>
      <c r="C416" s="102" t="s">
        <v>88</v>
      </c>
      <c r="D416" s="101" t="s">
        <v>10</v>
      </c>
      <c r="E416" s="102" t="s">
        <v>259</v>
      </c>
      <c r="F416" s="101">
        <v>40</v>
      </c>
      <c r="G416" s="101">
        <v>0</v>
      </c>
      <c r="H416" s="101">
        <v>-2</v>
      </c>
      <c r="I416" s="103">
        <f>SUM(Tabla1[[#This Row],[INICIO]:[SALIDA]])</f>
        <v>38</v>
      </c>
      <c r="J416" s="111">
        <v>45</v>
      </c>
      <c r="K416" s="104">
        <f t="shared" si="10"/>
        <v>1710</v>
      </c>
      <c r="O416" s="2"/>
      <c r="T416" s="4"/>
    </row>
    <row r="417" spans="2:20" ht="26.25" x14ac:dyDescent="0.4">
      <c r="B417" s="106" t="s">
        <v>669</v>
      </c>
      <c r="C417" s="102" t="s">
        <v>430</v>
      </c>
      <c r="D417" s="101" t="s">
        <v>10</v>
      </c>
      <c r="E417" s="102" t="s">
        <v>439</v>
      </c>
      <c r="F417" s="101">
        <v>0</v>
      </c>
      <c r="G417" s="101">
        <v>30</v>
      </c>
      <c r="H417" s="101">
        <v>-30</v>
      </c>
      <c r="I417" s="103">
        <f>SUM(Tabla1[[#This Row],[INICIO]:[SALIDA]])</f>
        <v>0</v>
      </c>
      <c r="J417" s="108">
        <v>241.36</v>
      </c>
      <c r="K417" s="104">
        <f t="shared" si="10"/>
        <v>0</v>
      </c>
      <c r="O417" s="2"/>
      <c r="T417" s="4"/>
    </row>
    <row r="418" spans="2:20" ht="26.25" x14ac:dyDescent="0.4">
      <c r="B418" s="50" t="s">
        <v>16</v>
      </c>
      <c r="C418" s="53" t="s">
        <v>191</v>
      </c>
      <c r="D418" s="52" t="s">
        <v>10</v>
      </c>
      <c r="E418" s="66" t="s">
        <v>271</v>
      </c>
      <c r="F418" s="52">
        <v>5</v>
      </c>
      <c r="G418" s="52">
        <v>0</v>
      </c>
      <c r="H418" s="52">
        <v>-1</v>
      </c>
      <c r="I418" s="54">
        <f>SUM(Tabla1[[#This Row],[INICIO]:[SALIDA]])</f>
        <v>4</v>
      </c>
      <c r="J418" s="67">
        <v>160</v>
      </c>
      <c r="K418" s="55">
        <f t="shared" si="10"/>
        <v>640</v>
      </c>
      <c r="O418" s="2"/>
      <c r="T418" s="4"/>
    </row>
    <row r="419" spans="2:20" ht="26.25" x14ac:dyDescent="0.4">
      <c r="B419" s="50" t="s">
        <v>16</v>
      </c>
      <c r="C419" s="53" t="s">
        <v>193</v>
      </c>
      <c r="D419" s="52" t="s">
        <v>10</v>
      </c>
      <c r="E419" s="53" t="s">
        <v>256</v>
      </c>
      <c r="F419" s="52">
        <v>8</v>
      </c>
      <c r="G419" s="52">
        <v>0</v>
      </c>
      <c r="H419" s="52">
        <v>-1</v>
      </c>
      <c r="I419" s="54">
        <f>SUM(Tabla1[[#This Row],[INICIO]:[SALIDA]])</f>
        <v>7</v>
      </c>
      <c r="J419" s="67">
        <v>445</v>
      </c>
      <c r="K419" s="55">
        <f t="shared" si="10"/>
        <v>3115</v>
      </c>
      <c r="O419" s="2"/>
      <c r="T419" s="4"/>
    </row>
    <row r="420" spans="2:20" ht="26.25" x14ac:dyDescent="0.4">
      <c r="B420" s="50" t="s">
        <v>16</v>
      </c>
      <c r="C420" s="53" t="s">
        <v>192</v>
      </c>
      <c r="D420" s="52" t="s">
        <v>10</v>
      </c>
      <c r="E420" s="53" t="s">
        <v>261</v>
      </c>
      <c r="F420" s="52">
        <v>10</v>
      </c>
      <c r="G420" s="52">
        <v>0</v>
      </c>
      <c r="H420" s="52">
        <v>0</v>
      </c>
      <c r="I420" s="54">
        <f>SUM(Tabla1[[#This Row],[INICIO]:[SALIDA]])</f>
        <v>10</v>
      </c>
      <c r="J420" s="67">
        <v>40</v>
      </c>
      <c r="K420" s="55">
        <f t="shared" ref="K420:K467" si="11">+I420*J420</f>
        <v>400</v>
      </c>
      <c r="O420" s="2"/>
      <c r="T420" s="4"/>
    </row>
    <row r="421" spans="2:20" ht="26.25" x14ac:dyDescent="0.4">
      <c r="B421" s="99" t="s">
        <v>16</v>
      </c>
      <c r="C421" s="102" t="s">
        <v>190</v>
      </c>
      <c r="D421" s="101" t="s">
        <v>10</v>
      </c>
      <c r="E421" s="102" t="s">
        <v>260</v>
      </c>
      <c r="F421" s="101">
        <v>4</v>
      </c>
      <c r="G421" s="101">
        <v>0</v>
      </c>
      <c r="H421" s="101">
        <v>0</v>
      </c>
      <c r="I421" s="103">
        <f>SUM(Tabla1[[#This Row],[INICIO]:[SALIDA]])</f>
        <v>4</v>
      </c>
      <c r="J421" s="111">
        <v>830</v>
      </c>
      <c r="K421" s="104">
        <f t="shared" si="11"/>
        <v>3320</v>
      </c>
      <c r="O421" s="2"/>
      <c r="T421" s="4"/>
    </row>
    <row r="422" spans="2:20" ht="26.25" x14ac:dyDescent="0.4">
      <c r="B422" s="99" t="s">
        <v>16</v>
      </c>
      <c r="C422" s="102" t="s">
        <v>180</v>
      </c>
      <c r="D422" s="101" t="s">
        <v>10</v>
      </c>
      <c r="E422" s="102" t="s">
        <v>261</v>
      </c>
      <c r="F422" s="101">
        <v>8</v>
      </c>
      <c r="G422" s="101">
        <v>0</v>
      </c>
      <c r="H422" s="101">
        <v>0</v>
      </c>
      <c r="I422" s="103">
        <f>SUM(Tabla1[[#This Row],[INICIO]:[SALIDA]])</f>
        <v>8</v>
      </c>
      <c r="J422" s="111">
        <v>25</v>
      </c>
      <c r="K422" s="104">
        <f t="shared" si="11"/>
        <v>200</v>
      </c>
      <c r="O422" s="2"/>
      <c r="T422" s="4"/>
    </row>
    <row r="423" spans="2:20" ht="26.25" x14ac:dyDescent="0.4">
      <c r="B423" s="106" t="s">
        <v>182</v>
      </c>
      <c r="C423" s="102" t="s">
        <v>433</v>
      </c>
      <c r="D423" s="101" t="s">
        <v>10</v>
      </c>
      <c r="E423" s="102" t="s">
        <v>439</v>
      </c>
      <c r="F423" s="101">
        <v>0</v>
      </c>
      <c r="G423" s="101">
        <v>1</v>
      </c>
      <c r="H423" s="101">
        <v>-1</v>
      </c>
      <c r="I423" s="103">
        <f>SUM(Tabla1[[#This Row],[INICIO]:[SALIDA]])</f>
        <v>0</v>
      </c>
      <c r="J423" s="108">
        <v>5416.95</v>
      </c>
      <c r="K423" s="104">
        <f t="shared" si="11"/>
        <v>0</v>
      </c>
      <c r="O423" s="2"/>
      <c r="T423" s="4"/>
    </row>
    <row r="424" spans="2:20" ht="26.25" x14ac:dyDescent="0.4">
      <c r="B424" s="99" t="s">
        <v>16</v>
      </c>
      <c r="C424" s="102" t="s">
        <v>432</v>
      </c>
      <c r="D424" s="101" t="s">
        <v>10</v>
      </c>
      <c r="E424" s="102" t="s">
        <v>439</v>
      </c>
      <c r="F424" s="101">
        <v>0</v>
      </c>
      <c r="G424" s="101">
        <v>6</v>
      </c>
      <c r="H424" s="101">
        <v>-6</v>
      </c>
      <c r="I424" s="103">
        <f>SUM(Tabla1[[#This Row],[INICIO]:[SALIDA]])</f>
        <v>0</v>
      </c>
      <c r="J424" s="108">
        <v>1369.49</v>
      </c>
      <c r="K424" s="104">
        <f t="shared" si="11"/>
        <v>0</v>
      </c>
      <c r="O424" s="2"/>
      <c r="T424" s="4"/>
    </row>
    <row r="425" spans="2:20" ht="26.25" x14ac:dyDescent="0.4">
      <c r="B425" s="50" t="s">
        <v>16</v>
      </c>
      <c r="C425" s="53" t="s">
        <v>431</v>
      </c>
      <c r="D425" s="52" t="s">
        <v>10</v>
      </c>
      <c r="E425" s="53" t="s">
        <v>439</v>
      </c>
      <c r="F425" s="52">
        <v>0</v>
      </c>
      <c r="G425" s="52">
        <v>2</v>
      </c>
      <c r="H425" s="52">
        <v>-2</v>
      </c>
      <c r="I425" s="54">
        <f>SUM(Tabla1[[#This Row],[INICIO]:[SALIDA]])</f>
        <v>0</v>
      </c>
      <c r="J425" s="58">
        <v>908.47</v>
      </c>
      <c r="K425" s="55">
        <f t="shared" si="11"/>
        <v>0</v>
      </c>
      <c r="O425" s="2"/>
      <c r="T425" s="4"/>
    </row>
    <row r="426" spans="2:20" ht="33" customHeight="1" x14ac:dyDescent="0.4">
      <c r="B426" s="50" t="s">
        <v>139</v>
      </c>
      <c r="C426" s="68" t="s">
        <v>672</v>
      </c>
      <c r="D426" s="69" t="s">
        <v>484</v>
      </c>
      <c r="E426" s="60" t="s">
        <v>626</v>
      </c>
      <c r="F426" s="69">
        <v>0</v>
      </c>
      <c r="G426" s="69">
        <v>3</v>
      </c>
      <c r="H426" s="69">
        <v>-3</v>
      </c>
      <c r="I426" s="70">
        <f>SUM(Tabla1[[#This Row],[INICIO]:[SALIDA]])</f>
        <v>0</v>
      </c>
      <c r="J426" s="71">
        <v>482.7</v>
      </c>
      <c r="K426" s="72">
        <f t="shared" si="11"/>
        <v>0</v>
      </c>
      <c r="O426" s="2"/>
      <c r="T426" s="4"/>
    </row>
    <row r="427" spans="2:20" ht="26.25" x14ac:dyDescent="0.4">
      <c r="B427" s="50" t="s">
        <v>139</v>
      </c>
      <c r="C427" s="53" t="s">
        <v>147</v>
      </c>
      <c r="D427" s="52" t="s">
        <v>484</v>
      </c>
      <c r="E427" s="53" t="s">
        <v>260</v>
      </c>
      <c r="F427" s="52">
        <v>13</v>
      </c>
      <c r="G427" s="52">
        <v>0</v>
      </c>
      <c r="H427" s="52">
        <v>-5</v>
      </c>
      <c r="I427" s="54">
        <f>SUM(Tabla1[[#This Row],[INICIO]:[SALIDA]])</f>
        <v>8</v>
      </c>
      <c r="J427" s="67">
        <v>401</v>
      </c>
      <c r="K427" s="55">
        <f t="shared" si="11"/>
        <v>3208</v>
      </c>
      <c r="O427" s="2"/>
      <c r="T427" s="4"/>
    </row>
    <row r="428" spans="2:20" ht="26.25" x14ac:dyDescent="0.4">
      <c r="B428" s="50" t="s">
        <v>65</v>
      </c>
      <c r="C428" s="68" t="s">
        <v>561</v>
      </c>
      <c r="D428" s="69" t="s">
        <v>10</v>
      </c>
      <c r="E428" s="60" t="s">
        <v>529</v>
      </c>
      <c r="F428" s="69">
        <v>0</v>
      </c>
      <c r="G428" s="69">
        <v>60</v>
      </c>
      <c r="H428" s="69"/>
      <c r="I428" s="70">
        <f>SUM(Tabla1[[#This Row],[INICIO]:[SALIDA]])</f>
        <v>60</v>
      </c>
      <c r="J428" s="71">
        <v>67.900000000000006</v>
      </c>
      <c r="K428" s="72">
        <f t="shared" si="11"/>
        <v>4074.0000000000005</v>
      </c>
      <c r="O428" s="2"/>
      <c r="T428" s="4"/>
    </row>
    <row r="429" spans="2:20" ht="26.25" x14ac:dyDescent="0.4">
      <c r="B429" s="99" t="s">
        <v>65</v>
      </c>
      <c r="C429" s="102" t="s">
        <v>79</v>
      </c>
      <c r="D429" s="101" t="s">
        <v>10</v>
      </c>
      <c r="E429" s="102" t="s">
        <v>261</v>
      </c>
      <c r="F429" s="101">
        <v>37</v>
      </c>
      <c r="G429" s="101">
        <v>40</v>
      </c>
      <c r="H429" s="101">
        <v>-30</v>
      </c>
      <c r="I429" s="103">
        <f>SUM(Tabla1[[#This Row],[INICIO]:[SALIDA]])</f>
        <v>47</v>
      </c>
      <c r="J429" s="108">
        <v>55</v>
      </c>
      <c r="K429" s="104">
        <f t="shared" si="11"/>
        <v>2585</v>
      </c>
      <c r="O429" s="2"/>
      <c r="T429" s="4"/>
    </row>
    <row r="430" spans="2:20" ht="26.25" x14ac:dyDescent="0.4">
      <c r="B430" s="99" t="s">
        <v>65</v>
      </c>
      <c r="C430" s="102" t="s">
        <v>107</v>
      </c>
      <c r="D430" s="101" t="s">
        <v>10</v>
      </c>
      <c r="E430" s="102" t="s">
        <v>261</v>
      </c>
      <c r="F430" s="101">
        <v>1</v>
      </c>
      <c r="G430" s="101">
        <v>20</v>
      </c>
      <c r="H430" s="101">
        <v>-1</v>
      </c>
      <c r="I430" s="103">
        <f>SUM(Tabla1[[#This Row],[INICIO]:[SALIDA]])</f>
        <v>20</v>
      </c>
      <c r="J430" s="111">
        <v>19.149999999999999</v>
      </c>
      <c r="K430" s="104">
        <f t="shared" si="11"/>
        <v>383</v>
      </c>
      <c r="O430" s="2"/>
      <c r="T430" s="4"/>
    </row>
    <row r="431" spans="2:20" ht="26.25" x14ac:dyDescent="0.4">
      <c r="B431" s="99" t="s">
        <v>65</v>
      </c>
      <c r="C431" s="102" t="s">
        <v>109</v>
      </c>
      <c r="D431" s="101" t="s">
        <v>10</v>
      </c>
      <c r="E431" s="102" t="s">
        <v>261</v>
      </c>
      <c r="F431" s="101">
        <v>2</v>
      </c>
      <c r="G431" s="101">
        <v>0</v>
      </c>
      <c r="H431" s="101">
        <v>0</v>
      </c>
      <c r="I431" s="103">
        <f>SUM(Tabla1[[#This Row],[INICIO]:[SALIDA]])</f>
        <v>2</v>
      </c>
      <c r="J431" s="111">
        <v>19.149999999999999</v>
      </c>
      <c r="K431" s="104">
        <f t="shared" si="11"/>
        <v>38.299999999999997</v>
      </c>
      <c r="O431" s="2"/>
      <c r="T431" s="4"/>
    </row>
    <row r="432" spans="2:20" ht="26.25" x14ac:dyDescent="0.4">
      <c r="B432" s="99" t="s">
        <v>65</v>
      </c>
      <c r="C432" s="102" t="s">
        <v>106</v>
      </c>
      <c r="D432" s="101" t="s">
        <v>10</v>
      </c>
      <c r="E432" s="102" t="s">
        <v>261</v>
      </c>
      <c r="F432" s="101">
        <v>8</v>
      </c>
      <c r="G432" s="101">
        <v>15</v>
      </c>
      <c r="H432" s="101">
        <v>-3</v>
      </c>
      <c r="I432" s="103">
        <f>SUM(Tabla1[[#This Row],[INICIO]:[SALIDA]])</f>
        <v>20</v>
      </c>
      <c r="J432" s="111">
        <v>19.149999999999999</v>
      </c>
      <c r="K432" s="104">
        <f t="shared" si="11"/>
        <v>383</v>
      </c>
      <c r="O432" s="2"/>
      <c r="T432" s="4"/>
    </row>
    <row r="433" spans="2:20" ht="26.25" x14ac:dyDescent="0.4">
      <c r="B433" s="50" t="s">
        <v>65</v>
      </c>
      <c r="C433" s="53" t="s">
        <v>108</v>
      </c>
      <c r="D433" s="52" t="s">
        <v>10</v>
      </c>
      <c r="E433" s="53" t="s">
        <v>261</v>
      </c>
      <c r="F433" s="52">
        <v>2</v>
      </c>
      <c r="G433" s="52">
        <v>15</v>
      </c>
      <c r="H433" s="52">
        <v>-2</v>
      </c>
      <c r="I433" s="54">
        <f>SUM(Tabla1[[#This Row],[INICIO]:[SALIDA]])</f>
        <v>15</v>
      </c>
      <c r="J433" s="67">
        <v>19.149999999999999</v>
      </c>
      <c r="K433" s="55">
        <f t="shared" si="11"/>
        <v>287.25</v>
      </c>
      <c r="O433" s="2"/>
      <c r="T433" s="4"/>
    </row>
    <row r="434" spans="2:20" ht="52.5" x14ac:dyDescent="0.4">
      <c r="B434" s="50" t="s">
        <v>46</v>
      </c>
      <c r="C434" s="53" t="s">
        <v>482</v>
      </c>
      <c r="D434" s="52" t="s">
        <v>10</v>
      </c>
      <c r="E434" s="53" t="s">
        <v>471</v>
      </c>
      <c r="F434" s="52">
        <v>0</v>
      </c>
      <c r="G434" s="52">
        <v>60</v>
      </c>
      <c r="H434" s="52">
        <v>-32</v>
      </c>
      <c r="I434" s="54">
        <f>SUM(Tabla1[[#This Row],[INICIO]:[SALIDA]])</f>
        <v>28</v>
      </c>
      <c r="J434" s="67">
        <v>41.84</v>
      </c>
      <c r="K434" s="55">
        <f t="shared" si="11"/>
        <v>1171.52</v>
      </c>
      <c r="O434" s="2"/>
      <c r="T434" s="4"/>
    </row>
    <row r="435" spans="2:20" ht="27" customHeight="1" x14ac:dyDescent="0.4">
      <c r="B435" s="99" t="s">
        <v>46</v>
      </c>
      <c r="C435" s="102" t="s">
        <v>483</v>
      </c>
      <c r="D435" s="101" t="s">
        <v>10</v>
      </c>
      <c r="E435" s="102" t="s">
        <v>403</v>
      </c>
      <c r="F435" s="101">
        <v>0</v>
      </c>
      <c r="G435" s="101">
        <v>30</v>
      </c>
      <c r="H435" s="101">
        <v>-30</v>
      </c>
      <c r="I435" s="103">
        <f>SUM(Tabla1[[#This Row],[INICIO]:[SALIDA]])</f>
        <v>0</v>
      </c>
      <c r="J435" s="111">
        <v>41.86</v>
      </c>
      <c r="K435" s="104">
        <f t="shared" si="11"/>
        <v>0</v>
      </c>
      <c r="O435" s="2"/>
      <c r="T435" s="4"/>
    </row>
    <row r="436" spans="2:20" ht="26.25" x14ac:dyDescent="0.4">
      <c r="B436" s="99" t="s">
        <v>90</v>
      </c>
      <c r="C436" s="102" t="s">
        <v>175</v>
      </c>
      <c r="D436" s="101" t="s">
        <v>10</v>
      </c>
      <c r="E436" s="102" t="s">
        <v>261</v>
      </c>
      <c r="F436" s="101">
        <v>5</v>
      </c>
      <c r="G436" s="101">
        <v>0</v>
      </c>
      <c r="H436" s="101">
        <v>-3</v>
      </c>
      <c r="I436" s="103">
        <f>SUM(Tabla1[[#This Row],[INICIO]:[SALIDA]])</f>
        <v>2</v>
      </c>
      <c r="J436" s="111">
        <v>99.25</v>
      </c>
      <c r="K436" s="104">
        <f t="shared" si="11"/>
        <v>198.5</v>
      </c>
      <c r="O436" s="2"/>
      <c r="T436" s="4"/>
    </row>
    <row r="437" spans="2:20" ht="26.25" x14ac:dyDescent="0.4">
      <c r="B437" s="99" t="s">
        <v>65</v>
      </c>
      <c r="C437" s="102" t="s">
        <v>452</v>
      </c>
      <c r="D437" s="101" t="s">
        <v>10</v>
      </c>
      <c r="E437" s="102" t="s">
        <v>643</v>
      </c>
      <c r="F437" s="101">
        <v>2</v>
      </c>
      <c r="G437" s="101">
        <v>0</v>
      </c>
      <c r="H437" s="101">
        <v>-2</v>
      </c>
      <c r="I437" s="103">
        <f>SUM(Tabla1[[#This Row],[INICIO]:[SALIDA]])</f>
        <v>0</v>
      </c>
      <c r="J437" s="111"/>
      <c r="K437" s="104">
        <f t="shared" si="11"/>
        <v>0</v>
      </c>
      <c r="O437" s="2"/>
      <c r="T437" s="4"/>
    </row>
    <row r="438" spans="2:20" ht="26.25" x14ac:dyDescent="0.4">
      <c r="B438" s="99" t="s">
        <v>65</v>
      </c>
      <c r="C438" s="102" t="s">
        <v>134</v>
      </c>
      <c r="D438" s="101" t="s">
        <v>10</v>
      </c>
      <c r="E438" s="102" t="s">
        <v>260</v>
      </c>
      <c r="F438" s="101">
        <v>13</v>
      </c>
      <c r="G438" s="101">
        <v>0</v>
      </c>
      <c r="H438" s="101">
        <v>-8</v>
      </c>
      <c r="I438" s="103">
        <f>SUM(Tabla1[[#This Row],[INICIO]:[SALIDA]])</f>
        <v>5</v>
      </c>
      <c r="J438" s="111">
        <v>1968</v>
      </c>
      <c r="K438" s="104">
        <f t="shared" si="11"/>
        <v>9840</v>
      </c>
      <c r="O438" s="2"/>
      <c r="T438" s="4"/>
    </row>
    <row r="439" spans="2:20" ht="26.25" x14ac:dyDescent="0.4">
      <c r="B439" s="50" t="s">
        <v>65</v>
      </c>
      <c r="C439" s="53" t="s">
        <v>491</v>
      </c>
      <c r="D439" s="52" t="s">
        <v>10</v>
      </c>
      <c r="E439" s="53" t="s">
        <v>261</v>
      </c>
      <c r="F439" s="52">
        <v>8</v>
      </c>
      <c r="G439" s="52">
        <v>0</v>
      </c>
      <c r="H439" s="52">
        <v>-4</v>
      </c>
      <c r="I439" s="54">
        <f>SUM(Tabla1[[#This Row],[INICIO]:[SALIDA]])</f>
        <v>4</v>
      </c>
      <c r="J439" s="67">
        <v>1968</v>
      </c>
      <c r="K439" s="55">
        <f t="shared" si="11"/>
        <v>7872</v>
      </c>
      <c r="O439" s="2"/>
      <c r="T439" s="4"/>
    </row>
    <row r="440" spans="2:20" ht="26.25" x14ac:dyDescent="0.4">
      <c r="B440" s="50" t="s">
        <v>65</v>
      </c>
      <c r="C440" s="53" t="s">
        <v>133</v>
      </c>
      <c r="D440" s="52" t="s">
        <v>10</v>
      </c>
      <c r="E440" s="53" t="s">
        <v>260</v>
      </c>
      <c r="F440" s="52">
        <v>4</v>
      </c>
      <c r="G440" s="52">
        <v>0</v>
      </c>
      <c r="H440" s="52">
        <v>-4</v>
      </c>
      <c r="I440" s="54">
        <f>SUM(Tabla1[[#This Row],[INICIO]:[SALIDA]])</f>
        <v>0</v>
      </c>
      <c r="J440" s="67">
        <v>1968</v>
      </c>
      <c r="K440" s="55">
        <f t="shared" si="11"/>
        <v>0</v>
      </c>
      <c r="O440" s="2"/>
      <c r="T440" s="4"/>
    </row>
    <row r="441" spans="2:20" ht="26.25" x14ac:dyDescent="0.4">
      <c r="B441" s="99" t="s">
        <v>65</v>
      </c>
      <c r="C441" s="102" t="s">
        <v>135</v>
      </c>
      <c r="D441" s="101" t="s">
        <v>10</v>
      </c>
      <c r="E441" s="102" t="s">
        <v>260</v>
      </c>
      <c r="F441" s="101">
        <v>6</v>
      </c>
      <c r="G441" s="101">
        <v>0</v>
      </c>
      <c r="H441" s="101">
        <v>0</v>
      </c>
      <c r="I441" s="103">
        <f>SUM(Tabla1[[#This Row],[INICIO]:[SALIDA]])</f>
        <v>6</v>
      </c>
      <c r="J441" s="111">
        <v>3308</v>
      </c>
      <c r="K441" s="104">
        <f t="shared" si="11"/>
        <v>19848</v>
      </c>
      <c r="O441" s="2"/>
      <c r="T441" s="4"/>
    </row>
    <row r="442" spans="2:20" ht="26.25" x14ac:dyDescent="0.4">
      <c r="B442" s="99" t="s">
        <v>65</v>
      </c>
      <c r="C442" s="102" t="s">
        <v>469</v>
      </c>
      <c r="D442" s="101" t="s">
        <v>10</v>
      </c>
      <c r="E442" s="102" t="s">
        <v>643</v>
      </c>
      <c r="F442" s="101">
        <v>12</v>
      </c>
      <c r="G442" s="101">
        <v>0</v>
      </c>
      <c r="H442" s="101">
        <v>-6</v>
      </c>
      <c r="I442" s="103">
        <f>SUM(Tabla1[[#This Row],[INICIO]:[SALIDA]])</f>
        <v>6</v>
      </c>
      <c r="J442" s="111">
        <v>3972.03</v>
      </c>
      <c r="K442" s="104">
        <f t="shared" si="11"/>
        <v>23832.18</v>
      </c>
      <c r="O442" s="2"/>
      <c r="T442" s="4"/>
    </row>
    <row r="443" spans="2:20" ht="26.25" x14ac:dyDescent="0.4">
      <c r="B443" s="99" t="s">
        <v>65</v>
      </c>
      <c r="C443" s="102" t="s">
        <v>457</v>
      </c>
      <c r="D443" s="101" t="s">
        <v>10</v>
      </c>
      <c r="E443" s="102" t="s">
        <v>643</v>
      </c>
      <c r="F443" s="101">
        <v>6</v>
      </c>
      <c r="G443" s="101">
        <v>0</v>
      </c>
      <c r="H443" s="101">
        <v>-2</v>
      </c>
      <c r="I443" s="103">
        <f>SUM(Tabla1[[#This Row],[INICIO]:[SALIDA]])</f>
        <v>4</v>
      </c>
      <c r="J443" s="111">
        <v>489.83</v>
      </c>
      <c r="K443" s="105">
        <f t="shared" si="11"/>
        <v>1959.32</v>
      </c>
      <c r="O443" s="2"/>
      <c r="T443" s="4"/>
    </row>
    <row r="444" spans="2:20" ht="26.25" x14ac:dyDescent="0.4">
      <c r="B444" s="50" t="s">
        <v>65</v>
      </c>
      <c r="C444" s="53" t="s">
        <v>333</v>
      </c>
      <c r="D444" s="52" t="s">
        <v>10</v>
      </c>
      <c r="E444" s="53" t="s">
        <v>399</v>
      </c>
      <c r="F444" s="52">
        <v>8</v>
      </c>
      <c r="G444" s="52">
        <v>0</v>
      </c>
      <c r="H444" s="52">
        <v>-8</v>
      </c>
      <c r="I444" s="54">
        <f>SUM(Tabla1[[#This Row],[INICIO]:[SALIDA]])</f>
        <v>0</v>
      </c>
      <c r="J444" s="67">
        <v>350</v>
      </c>
      <c r="K444" s="56">
        <f t="shared" si="11"/>
        <v>0</v>
      </c>
      <c r="O444" s="2"/>
      <c r="T444" s="4"/>
    </row>
    <row r="445" spans="2:20" ht="26.25" x14ac:dyDescent="0.4">
      <c r="B445" s="50" t="s">
        <v>65</v>
      </c>
      <c r="C445" s="53" t="s">
        <v>458</v>
      </c>
      <c r="D445" s="52" t="s">
        <v>10</v>
      </c>
      <c r="E445" s="53" t="s">
        <v>643</v>
      </c>
      <c r="F445" s="52">
        <v>6</v>
      </c>
      <c r="G445" s="52">
        <v>0</v>
      </c>
      <c r="H445" s="52">
        <v>-2</v>
      </c>
      <c r="I445" s="54">
        <f>SUM(Tabla1[[#This Row],[INICIO]:[SALIDA]])</f>
        <v>4</v>
      </c>
      <c r="J445" s="67">
        <v>489.83</v>
      </c>
      <c r="K445" s="56">
        <f t="shared" si="11"/>
        <v>1959.32</v>
      </c>
      <c r="O445" s="2"/>
      <c r="T445" s="4"/>
    </row>
    <row r="446" spans="2:20" ht="26.25" x14ac:dyDescent="0.4">
      <c r="B446" s="50" t="s">
        <v>65</v>
      </c>
      <c r="C446" s="53" t="s">
        <v>650</v>
      </c>
      <c r="D446" s="52" t="s">
        <v>10</v>
      </c>
      <c r="E446" s="53" t="s">
        <v>399</v>
      </c>
      <c r="F446" s="52">
        <v>8</v>
      </c>
      <c r="G446" s="52">
        <v>0</v>
      </c>
      <c r="H446" s="52">
        <v>-2</v>
      </c>
      <c r="I446" s="54">
        <f>SUM(Tabla1[[#This Row],[INICIO]:[SALIDA]])</f>
        <v>6</v>
      </c>
      <c r="J446" s="67">
        <v>350</v>
      </c>
      <c r="K446" s="56">
        <f t="shared" si="11"/>
        <v>2100</v>
      </c>
      <c r="O446" s="2"/>
      <c r="T446" s="4"/>
    </row>
    <row r="447" spans="2:20" ht="26.25" x14ac:dyDescent="0.4">
      <c r="B447" s="99" t="s">
        <v>65</v>
      </c>
      <c r="C447" s="130" t="s">
        <v>650</v>
      </c>
      <c r="D447" s="131" t="s">
        <v>10</v>
      </c>
      <c r="E447" s="132" t="s">
        <v>528</v>
      </c>
      <c r="F447" s="133">
        <v>6</v>
      </c>
      <c r="G447" s="131">
        <v>0</v>
      </c>
      <c r="H447" s="131">
        <v>-2</v>
      </c>
      <c r="I447" s="134">
        <f>SUM(Tabla1[[#This Row],[INICIO]:[SALIDA]])</f>
        <v>4</v>
      </c>
      <c r="J447" s="135">
        <v>616.99</v>
      </c>
      <c r="K447" s="136">
        <f t="shared" si="11"/>
        <v>2467.96</v>
      </c>
      <c r="O447" s="2"/>
      <c r="T447" s="4"/>
    </row>
    <row r="448" spans="2:20" ht="26.25" x14ac:dyDescent="0.4">
      <c r="B448" s="99" t="s">
        <v>65</v>
      </c>
      <c r="C448" s="102" t="s">
        <v>332</v>
      </c>
      <c r="D448" s="101" t="s">
        <v>10</v>
      </c>
      <c r="E448" s="102" t="s">
        <v>399</v>
      </c>
      <c r="F448" s="101">
        <v>6</v>
      </c>
      <c r="G448" s="101">
        <v>0</v>
      </c>
      <c r="H448" s="101">
        <v>-6</v>
      </c>
      <c r="I448" s="103">
        <f>SUM(Tabla1[[#This Row],[INICIO]:[SALIDA]])</f>
        <v>0</v>
      </c>
      <c r="J448" s="111">
        <v>350</v>
      </c>
      <c r="K448" s="105">
        <f t="shared" si="11"/>
        <v>0</v>
      </c>
      <c r="O448" s="2"/>
      <c r="T448" s="4"/>
    </row>
    <row r="449" spans="2:20" ht="26.25" x14ac:dyDescent="0.4">
      <c r="B449" s="99" t="s">
        <v>65</v>
      </c>
      <c r="C449" s="102" t="s">
        <v>459</v>
      </c>
      <c r="D449" s="101" t="s">
        <v>10</v>
      </c>
      <c r="E449" s="102" t="s">
        <v>643</v>
      </c>
      <c r="F449" s="101">
        <v>6</v>
      </c>
      <c r="G449" s="101">
        <v>0</v>
      </c>
      <c r="H449" s="101">
        <v>-3</v>
      </c>
      <c r="I449" s="103">
        <f>SUM(Tabla1[[#This Row],[INICIO]:[SALIDA]])</f>
        <v>3</v>
      </c>
      <c r="J449" s="111">
        <v>489.83</v>
      </c>
      <c r="K449" s="105">
        <f t="shared" si="11"/>
        <v>1469.49</v>
      </c>
      <c r="O449" s="2"/>
      <c r="T449" s="4"/>
    </row>
    <row r="450" spans="2:20" ht="26.25" x14ac:dyDescent="0.4">
      <c r="B450" s="99" t="s">
        <v>65</v>
      </c>
      <c r="C450" s="102" t="s">
        <v>455</v>
      </c>
      <c r="D450" s="101" t="s">
        <v>10</v>
      </c>
      <c r="E450" s="102" t="s">
        <v>643</v>
      </c>
      <c r="F450" s="101">
        <v>14</v>
      </c>
      <c r="G450" s="101">
        <v>0</v>
      </c>
      <c r="H450" s="101">
        <v>-4</v>
      </c>
      <c r="I450" s="103">
        <f>SUM(Tabla1[[#This Row],[INICIO]:[SALIDA]])</f>
        <v>10</v>
      </c>
      <c r="J450" s="111">
        <v>489.83</v>
      </c>
      <c r="K450" s="104">
        <f t="shared" si="11"/>
        <v>4898.3</v>
      </c>
      <c r="O450" s="2"/>
      <c r="T450" s="4"/>
    </row>
    <row r="451" spans="2:20" ht="26.25" x14ac:dyDescent="0.4">
      <c r="B451" s="50" t="s">
        <v>65</v>
      </c>
      <c r="C451" s="53" t="s">
        <v>125</v>
      </c>
      <c r="D451" s="52" t="s">
        <v>10</v>
      </c>
      <c r="E451" s="53" t="s">
        <v>399</v>
      </c>
      <c r="F451" s="52">
        <v>11</v>
      </c>
      <c r="G451" s="52">
        <v>0</v>
      </c>
      <c r="H451" s="52">
        <v>-7</v>
      </c>
      <c r="I451" s="54">
        <f>SUM(Tabla1[[#This Row],[INICIO]:[SALIDA]])</f>
        <v>4</v>
      </c>
      <c r="J451" s="67">
        <v>270</v>
      </c>
      <c r="K451" s="55">
        <f t="shared" si="11"/>
        <v>1080</v>
      </c>
      <c r="O451" s="2"/>
      <c r="T451" s="4"/>
    </row>
    <row r="452" spans="2:20" ht="26.25" x14ac:dyDescent="0.4">
      <c r="B452" s="50" t="s">
        <v>65</v>
      </c>
      <c r="C452" s="53" t="s">
        <v>453</v>
      </c>
      <c r="D452" s="52" t="s">
        <v>10</v>
      </c>
      <c r="E452" s="53" t="s">
        <v>643</v>
      </c>
      <c r="F452" s="52">
        <v>0</v>
      </c>
      <c r="G452" s="52">
        <v>15</v>
      </c>
      <c r="H452" s="52">
        <v>0</v>
      </c>
      <c r="I452" s="54">
        <f>SUM(Tabla1[[#This Row],[INICIO]:[SALIDA]])</f>
        <v>15</v>
      </c>
      <c r="J452" s="67">
        <v>489.83</v>
      </c>
      <c r="K452" s="55">
        <f t="shared" si="11"/>
        <v>7347.45</v>
      </c>
      <c r="O452" s="2"/>
      <c r="T452" s="4"/>
    </row>
    <row r="453" spans="2:20" ht="26.25" x14ac:dyDescent="0.4">
      <c r="B453" s="99" t="s">
        <v>65</v>
      </c>
      <c r="C453" s="102" t="s">
        <v>126</v>
      </c>
      <c r="D453" s="101" t="s">
        <v>10</v>
      </c>
      <c r="E453" s="102" t="s">
        <v>399</v>
      </c>
      <c r="F453" s="101">
        <v>13</v>
      </c>
      <c r="G453" s="101">
        <v>0</v>
      </c>
      <c r="H453" s="101">
        <v>-8</v>
      </c>
      <c r="I453" s="103">
        <f>SUM(Tabla1[[#This Row],[INICIO]:[SALIDA]])</f>
        <v>5</v>
      </c>
      <c r="J453" s="111">
        <v>270</v>
      </c>
      <c r="K453" s="104">
        <f t="shared" si="11"/>
        <v>1350</v>
      </c>
      <c r="O453" s="2"/>
      <c r="T453" s="4"/>
    </row>
    <row r="454" spans="2:20" ht="26.25" x14ac:dyDescent="0.4">
      <c r="B454" s="99" t="s">
        <v>65</v>
      </c>
      <c r="C454" s="102" t="s">
        <v>454</v>
      </c>
      <c r="D454" s="101" t="s">
        <v>10</v>
      </c>
      <c r="E454" s="102" t="s">
        <v>643</v>
      </c>
      <c r="F454" s="101">
        <v>15</v>
      </c>
      <c r="G454" s="101">
        <v>0</v>
      </c>
      <c r="H454" s="101">
        <v>0</v>
      </c>
      <c r="I454" s="103">
        <f>SUM(Tabla1[[#This Row],[INICIO]:[SALIDA]])</f>
        <v>15</v>
      </c>
      <c r="J454" s="111">
        <v>489.83</v>
      </c>
      <c r="K454" s="104">
        <f t="shared" si="11"/>
        <v>7347.45</v>
      </c>
      <c r="O454" s="2"/>
      <c r="T454" s="4"/>
    </row>
    <row r="455" spans="2:20" ht="26.25" x14ac:dyDescent="0.4">
      <c r="B455" s="99" t="s">
        <v>65</v>
      </c>
      <c r="C455" s="102" t="s">
        <v>124</v>
      </c>
      <c r="D455" s="101" t="s">
        <v>10</v>
      </c>
      <c r="E455" s="102" t="s">
        <v>399</v>
      </c>
      <c r="F455" s="101">
        <v>13</v>
      </c>
      <c r="G455" s="101">
        <v>0</v>
      </c>
      <c r="H455" s="101">
        <v>-5</v>
      </c>
      <c r="I455" s="103">
        <f>SUM(Tabla1[[#This Row],[INICIO]:[SALIDA]])</f>
        <v>8</v>
      </c>
      <c r="J455" s="111">
        <v>250</v>
      </c>
      <c r="K455" s="104">
        <f t="shared" si="11"/>
        <v>2000</v>
      </c>
      <c r="O455" s="2"/>
      <c r="T455" s="4"/>
    </row>
    <row r="456" spans="2:20" ht="28.15" customHeight="1" x14ac:dyDescent="0.4">
      <c r="B456" s="99" t="s">
        <v>65</v>
      </c>
      <c r="C456" s="102" t="s">
        <v>456</v>
      </c>
      <c r="D456" s="101" t="s">
        <v>10</v>
      </c>
      <c r="E456" s="102" t="s">
        <v>643</v>
      </c>
      <c r="F456" s="101">
        <v>15</v>
      </c>
      <c r="G456" s="101">
        <v>0</v>
      </c>
      <c r="H456" s="101">
        <v>0</v>
      </c>
      <c r="I456" s="103">
        <f>SUM(Tabla1[[#This Row],[INICIO]:[SALIDA]])</f>
        <v>15</v>
      </c>
      <c r="J456" s="111">
        <v>489.83</v>
      </c>
      <c r="K456" s="104">
        <f t="shared" si="11"/>
        <v>7347.45</v>
      </c>
      <c r="O456" s="2"/>
      <c r="T456" s="4"/>
    </row>
    <row r="457" spans="2:20" ht="26.25" x14ac:dyDescent="0.4">
      <c r="B457" s="99" t="s">
        <v>65</v>
      </c>
      <c r="C457" s="102" t="s">
        <v>211</v>
      </c>
      <c r="D457" s="101" t="s">
        <v>10</v>
      </c>
      <c r="E457" s="102" t="s">
        <v>399</v>
      </c>
      <c r="F457" s="101">
        <v>3</v>
      </c>
      <c r="G457" s="101">
        <v>0</v>
      </c>
      <c r="H457" s="101">
        <v>0</v>
      </c>
      <c r="I457" s="103">
        <f>SUM(Tabla1[[#This Row],[INICIO]:[SALIDA]])</f>
        <v>3</v>
      </c>
      <c r="J457" s="111">
        <v>2655.64</v>
      </c>
      <c r="K457" s="137">
        <f t="shared" si="11"/>
        <v>7966.92</v>
      </c>
      <c r="O457" s="2"/>
      <c r="T457" s="4"/>
    </row>
    <row r="458" spans="2:20" ht="26.25" x14ac:dyDescent="0.4">
      <c r="B458" s="50" t="s">
        <v>65</v>
      </c>
      <c r="C458" s="53" t="s">
        <v>212</v>
      </c>
      <c r="D458" s="52" t="s">
        <v>10</v>
      </c>
      <c r="E458" s="53" t="s">
        <v>399</v>
      </c>
      <c r="F458" s="52">
        <v>1</v>
      </c>
      <c r="G458" s="52">
        <v>0</v>
      </c>
      <c r="H458" s="52">
        <v>0</v>
      </c>
      <c r="I458" s="54">
        <f>SUM(Tabla1[[#This Row],[INICIO]:[SALIDA]])</f>
        <v>1</v>
      </c>
      <c r="J458" s="67">
        <v>2655.64</v>
      </c>
      <c r="K458" s="89">
        <f t="shared" si="11"/>
        <v>2655.64</v>
      </c>
      <c r="O458" s="2"/>
      <c r="T458" s="4"/>
    </row>
    <row r="459" spans="2:20" ht="26.25" x14ac:dyDescent="0.4">
      <c r="B459" s="50" t="s">
        <v>65</v>
      </c>
      <c r="C459" s="53" t="s">
        <v>210</v>
      </c>
      <c r="D459" s="52" t="s">
        <v>10</v>
      </c>
      <c r="E459" s="53" t="s">
        <v>399</v>
      </c>
      <c r="F459" s="52">
        <v>7</v>
      </c>
      <c r="G459" s="52">
        <v>0</v>
      </c>
      <c r="H459" s="52">
        <v>0</v>
      </c>
      <c r="I459" s="54">
        <f>SUM(Tabla1[[#This Row],[INICIO]:[SALIDA]])</f>
        <v>7</v>
      </c>
      <c r="J459" s="67">
        <v>2655.64</v>
      </c>
      <c r="K459" s="89">
        <f t="shared" si="11"/>
        <v>18589.48</v>
      </c>
      <c r="O459" s="2"/>
      <c r="T459" s="4"/>
    </row>
    <row r="460" spans="2:20" s="8" customFormat="1" ht="26.25" x14ac:dyDescent="0.4">
      <c r="B460" s="50" t="s">
        <v>65</v>
      </c>
      <c r="C460" s="53" t="s">
        <v>460</v>
      </c>
      <c r="D460" s="52" t="s">
        <v>10</v>
      </c>
      <c r="E460" s="53" t="s">
        <v>643</v>
      </c>
      <c r="F460" s="52">
        <v>27</v>
      </c>
      <c r="G460" s="52">
        <v>0</v>
      </c>
      <c r="H460" s="52">
        <v>-22</v>
      </c>
      <c r="I460" s="54">
        <f>SUM(Tabla1[[#This Row],[INICIO]:[SALIDA]])</f>
        <v>5</v>
      </c>
      <c r="J460" s="67">
        <v>3527.12</v>
      </c>
      <c r="K460" s="89">
        <f t="shared" si="11"/>
        <v>17635.599999999999</v>
      </c>
      <c r="O460" s="2"/>
      <c r="T460" s="4"/>
    </row>
    <row r="461" spans="2:20" s="8" customFormat="1" ht="26.25" x14ac:dyDescent="0.4">
      <c r="B461" s="99" t="s">
        <v>65</v>
      </c>
      <c r="C461" s="102" t="s">
        <v>463</v>
      </c>
      <c r="D461" s="101" t="s">
        <v>10</v>
      </c>
      <c r="E461" s="102" t="s">
        <v>643</v>
      </c>
      <c r="F461" s="101">
        <v>2</v>
      </c>
      <c r="G461" s="101">
        <v>0</v>
      </c>
      <c r="H461" s="101">
        <v>-1</v>
      </c>
      <c r="I461" s="103">
        <f>SUM(Tabla1[[#This Row],[INICIO]:[SALIDA]])</f>
        <v>1</v>
      </c>
      <c r="J461" s="111">
        <v>4594.07</v>
      </c>
      <c r="K461" s="137">
        <f t="shared" si="11"/>
        <v>4594.07</v>
      </c>
      <c r="O461" s="2"/>
      <c r="T461" s="4"/>
    </row>
    <row r="462" spans="2:20" ht="26.25" x14ac:dyDescent="0.4">
      <c r="B462" s="99" t="s">
        <v>65</v>
      </c>
      <c r="C462" s="102" t="s">
        <v>461</v>
      </c>
      <c r="D462" s="101" t="s">
        <v>10</v>
      </c>
      <c r="E462" s="102" t="s">
        <v>643</v>
      </c>
      <c r="F462" s="101">
        <v>3</v>
      </c>
      <c r="G462" s="101">
        <v>0</v>
      </c>
      <c r="H462" s="101">
        <v>-2</v>
      </c>
      <c r="I462" s="103">
        <f>SUM(Tabla1[[#This Row],[INICIO]:[SALIDA]])</f>
        <v>1</v>
      </c>
      <c r="J462" s="111">
        <v>4594.07</v>
      </c>
      <c r="K462" s="137">
        <f t="shared" si="11"/>
        <v>4594.07</v>
      </c>
      <c r="O462" s="2"/>
      <c r="T462" s="4"/>
    </row>
    <row r="463" spans="2:20" ht="26.25" x14ac:dyDescent="0.4">
      <c r="B463" s="99" t="s">
        <v>65</v>
      </c>
      <c r="C463" s="102" t="s">
        <v>462</v>
      </c>
      <c r="D463" s="101" t="s">
        <v>10</v>
      </c>
      <c r="E463" s="102" t="s">
        <v>643</v>
      </c>
      <c r="F463" s="101">
        <v>3</v>
      </c>
      <c r="G463" s="101">
        <v>0</v>
      </c>
      <c r="H463" s="101">
        <v>-2</v>
      </c>
      <c r="I463" s="103">
        <f>SUM(Tabla1[[#This Row],[INICIO]:[SALIDA]])</f>
        <v>1</v>
      </c>
      <c r="J463" s="111">
        <v>4594.07</v>
      </c>
      <c r="K463" s="104">
        <f t="shared" si="11"/>
        <v>4594.07</v>
      </c>
      <c r="O463" s="2"/>
      <c r="T463" s="4"/>
    </row>
    <row r="464" spans="2:20" ht="26.25" x14ac:dyDescent="0.4">
      <c r="B464" s="99" t="s">
        <v>65</v>
      </c>
      <c r="C464" s="102" t="s">
        <v>682</v>
      </c>
      <c r="D464" s="101" t="s">
        <v>10</v>
      </c>
      <c r="E464" s="102" t="s">
        <v>643</v>
      </c>
      <c r="F464" s="101">
        <v>11</v>
      </c>
      <c r="G464" s="101">
        <v>0</v>
      </c>
      <c r="H464" s="101">
        <v>-2</v>
      </c>
      <c r="I464" s="103">
        <f>SUM(Tabla1[[#This Row],[INICIO]:[SALIDA]])</f>
        <v>9</v>
      </c>
      <c r="J464" s="111">
        <v>4066.1</v>
      </c>
      <c r="K464" s="104">
        <f t="shared" si="11"/>
        <v>36594.9</v>
      </c>
      <c r="O464" s="2"/>
      <c r="T464" s="4"/>
    </row>
    <row r="465" spans="2:21" ht="31.9" customHeight="1" x14ac:dyDescent="0.4">
      <c r="B465" s="99" t="s">
        <v>65</v>
      </c>
      <c r="C465" s="102" t="s">
        <v>683</v>
      </c>
      <c r="D465" s="101" t="s">
        <v>10</v>
      </c>
      <c r="E465" s="102" t="s">
        <v>643</v>
      </c>
      <c r="F465" s="101">
        <v>11</v>
      </c>
      <c r="G465" s="101">
        <v>0</v>
      </c>
      <c r="H465" s="101">
        <v>-2</v>
      </c>
      <c r="I465" s="103">
        <f>SUM(Tabla1[[#This Row],[INICIO]:[SALIDA]])</f>
        <v>9</v>
      </c>
      <c r="J465" s="111">
        <v>4066.1</v>
      </c>
      <c r="K465" s="104">
        <f t="shared" si="11"/>
        <v>36594.9</v>
      </c>
      <c r="O465" s="2"/>
      <c r="T465" s="4"/>
    </row>
    <row r="466" spans="2:21" ht="22.9" customHeight="1" x14ac:dyDescent="0.4">
      <c r="B466" s="99" t="s">
        <v>65</v>
      </c>
      <c r="C466" s="102" t="s">
        <v>451</v>
      </c>
      <c r="D466" s="101" t="s">
        <v>10</v>
      </c>
      <c r="E466" s="102" t="s">
        <v>643</v>
      </c>
      <c r="F466" s="101">
        <v>9</v>
      </c>
      <c r="G466" s="101">
        <v>0</v>
      </c>
      <c r="H466" s="101">
        <v>-2</v>
      </c>
      <c r="I466" s="103">
        <f>SUM(Tabla1[[#This Row],[INICIO]:[SALIDA]])</f>
        <v>7</v>
      </c>
      <c r="J466" s="111">
        <v>3448.31</v>
      </c>
      <c r="K466" s="104">
        <f t="shared" si="11"/>
        <v>24138.17</v>
      </c>
      <c r="O466" s="2"/>
      <c r="T466" s="4"/>
    </row>
    <row r="467" spans="2:21" ht="26.25" x14ac:dyDescent="0.4">
      <c r="B467" s="50" t="s">
        <v>65</v>
      </c>
      <c r="C467" s="53" t="s">
        <v>464</v>
      </c>
      <c r="D467" s="52" t="s">
        <v>10</v>
      </c>
      <c r="E467" s="53" t="s">
        <v>643</v>
      </c>
      <c r="F467" s="52">
        <v>11</v>
      </c>
      <c r="G467" s="52">
        <v>0</v>
      </c>
      <c r="H467" s="52">
        <v>-2</v>
      </c>
      <c r="I467" s="54">
        <f>SUM(Tabla1[[#This Row],[INICIO]:[SALIDA]])</f>
        <v>9</v>
      </c>
      <c r="J467" s="67">
        <v>4066.1</v>
      </c>
      <c r="K467" s="55">
        <f t="shared" si="11"/>
        <v>36594.9</v>
      </c>
      <c r="L467" s="11"/>
      <c r="P467" s="2"/>
      <c r="U467" s="4"/>
    </row>
    <row r="468" spans="2:21" ht="26.25" x14ac:dyDescent="0.4">
      <c r="B468" s="50" t="s">
        <v>65</v>
      </c>
      <c r="C468" s="53" t="s">
        <v>465</v>
      </c>
      <c r="D468" s="52" t="s">
        <v>10</v>
      </c>
      <c r="E468" s="53" t="s">
        <v>643</v>
      </c>
      <c r="F468" s="52">
        <v>3</v>
      </c>
      <c r="G468" s="52">
        <v>0</v>
      </c>
      <c r="H468" s="52">
        <v>-3</v>
      </c>
      <c r="I468" s="54">
        <f>SUM(Tabla1[[#This Row],[INICIO]:[SALIDA]])</f>
        <v>0</v>
      </c>
      <c r="J468" s="67">
        <v>3894.07</v>
      </c>
      <c r="K468" s="56">
        <f t="shared" ref="K468:K488" si="12">+I468*J468</f>
        <v>0</v>
      </c>
      <c r="L468" s="11"/>
      <c r="P468" s="2"/>
      <c r="U468" s="4"/>
    </row>
    <row r="469" spans="2:21" ht="26.25" x14ac:dyDescent="0.4">
      <c r="B469" s="50" t="s">
        <v>65</v>
      </c>
      <c r="C469" s="53" t="s">
        <v>127</v>
      </c>
      <c r="D469" s="52" t="s">
        <v>10</v>
      </c>
      <c r="E469" s="57" t="s">
        <v>250</v>
      </c>
      <c r="F469" s="52">
        <v>9</v>
      </c>
      <c r="G469" s="52">
        <v>0</v>
      </c>
      <c r="H469" s="52">
        <v>-2</v>
      </c>
      <c r="I469" s="54">
        <f>SUM(Tabla1[[#This Row],[INICIO]:[SALIDA]])</f>
        <v>7</v>
      </c>
      <c r="J469" s="67">
        <v>2300</v>
      </c>
      <c r="K469" s="55">
        <f t="shared" si="12"/>
        <v>16100</v>
      </c>
      <c r="L469" s="11"/>
      <c r="P469" s="2"/>
      <c r="U469" s="4"/>
    </row>
    <row r="470" spans="2:21" ht="26.25" x14ac:dyDescent="0.4">
      <c r="B470" s="50" t="s">
        <v>65</v>
      </c>
      <c r="C470" s="53" t="s">
        <v>128</v>
      </c>
      <c r="D470" s="52" t="s">
        <v>10</v>
      </c>
      <c r="E470" s="57" t="s">
        <v>250</v>
      </c>
      <c r="F470" s="52">
        <v>10</v>
      </c>
      <c r="G470" s="52">
        <v>0</v>
      </c>
      <c r="H470" s="52">
        <v>0</v>
      </c>
      <c r="I470" s="54">
        <f>SUM(Tabla1[[#This Row],[INICIO]:[SALIDA]])</f>
        <v>10</v>
      </c>
      <c r="J470" s="67">
        <v>2567.87</v>
      </c>
      <c r="K470" s="55">
        <f t="shared" si="12"/>
        <v>25678.699999999997</v>
      </c>
      <c r="L470" s="11"/>
      <c r="P470" s="2"/>
      <c r="U470" s="4"/>
    </row>
    <row r="471" spans="2:21" ht="26.25" x14ac:dyDescent="0.4">
      <c r="B471" s="50" t="s">
        <v>65</v>
      </c>
      <c r="C471" s="53" t="s">
        <v>131</v>
      </c>
      <c r="D471" s="52" t="s">
        <v>10</v>
      </c>
      <c r="E471" s="57" t="s">
        <v>277</v>
      </c>
      <c r="F471" s="52">
        <v>4</v>
      </c>
      <c r="G471" s="52">
        <v>0</v>
      </c>
      <c r="H471" s="52">
        <v>-1</v>
      </c>
      <c r="I471" s="54">
        <f>SUM(Tabla1[[#This Row],[INICIO]:[SALIDA]])</f>
        <v>3</v>
      </c>
      <c r="J471" s="67">
        <v>3700</v>
      </c>
      <c r="K471" s="55">
        <f t="shared" si="12"/>
        <v>11100</v>
      </c>
      <c r="L471" s="11"/>
      <c r="P471" s="2"/>
      <c r="U471" s="4"/>
    </row>
    <row r="472" spans="2:21" ht="26.25" x14ac:dyDescent="0.4">
      <c r="B472" s="99" t="s">
        <v>65</v>
      </c>
      <c r="C472" s="102" t="s">
        <v>132</v>
      </c>
      <c r="D472" s="101" t="s">
        <v>10</v>
      </c>
      <c r="E472" s="107" t="s">
        <v>277</v>
      </c>
      <c r="F472" s="101">
        <v>5</v>
      </c>
      <c r="G472" s="101">
        <v>0</v>
      </c>
      <c r="H472" s="101">
        <v>0</v>
      </c>
      <c r="I472" s="103">
        <f>SUM(Tabla1[[#This Row],[INICIO]:[SALIDA]])</f>
        <v>5</v>
      </c>
      <c r="J472" s="111">
        <v>4900</v>
      </c>
      <c r="K472" s="104">
        <f t="shared" si="12"/>
        <v>24500</v>
      </c>
      <c r="L472" s="11"/>
      <c r="P472" s="2"/>
      <c r="U472" s="4"/>
    </row>
    <row r="473" spans="2:21" ht="26.25" x14ac:dyDescent="0.4">
      <c r="B473" s="99" t="s">
        <v>65</v>
      </c>
      <c r="C473" s="102" t="s">
        <v>468</v>
      </c>
      <c r="D473" s="101" t="s">
        <v>10</v>
      </c>
      <c r="E473" s="102" t="s">
        <v>643</v>
      </c>
      <c r="F473" s="101">
        <v>2</v>
      </c>
      <c r="G473" s="101">
        <v>0</v>
      </c>
      <c r="H473" s="101">
        <v>-1</v>
      </c>
      <c r="I473" s="103">
        <f>SUM(Tabla1[[#This Row],[INICIO]:[SALIDA]])</f>
        <v>1</v>
      </c>
      <c r="J473" s="111">
        <v>4505.08</v>
      </c>
      <c r="K473" s="104">
        <f t="shared" si="12"/>
        <v>4505.08</v>
      </c>
      <c r="L473" s="11"/>
      <c r="P473" s="2"/>
      <c r="U473" s="4"/>
    </row>
    <row r="474" spans="2:21" ht="26.25" x14ac:dyDescent="0.4">
      <c r="B474" s="99" t="s">
        <v>65</v>
      </c>
      <c r="C474" s="102" t="s">
        <v>129</v>
      </c>
      <c r="D474" s="101" t="s">
        <v>10</v>
      </c>
      <c r="E474" s="102" t="s">
        <v>400</v>
      </c>
      <c r="F474" s="101">
        <v>10</v>
      </c>
      <c r="G474" s="101">
        <v>0</v>
      </c>
      <c r="H474" s="101">
        <v>0</v>
      </c>
      <c r="I474" s="103">
        <f>SUM(Tabla1[[#This Row],[INICIO]:[SALIDA]])</f>
        <v>10</v>
      </c>
      <c r="J474" s="111">
        <v>3800.21</v>
      </c>
      <c r="K474" s="104">
        <f t="shared" si="12"/>
        <v>38002.1</v>
      </c>
      <c r="L474" s="11"/>
      <c r="P474" s="2"/>
      <c r="U474" s="4"/>
    </row>
    <row r="475" spans="2:21" ht="26.25" x14ac:dyDescent="0.4">
      <c r="B475" s="99" t="s">
        <v>65</v>
      </c>
      <c r="C475" s="102" t="s">
        <v>466</v>
      </c>
      <c r="D475" s="101" t="s">
        <v>10</v>
      </c>
      <c r="E475" s="102" t="s">
        <v>643</v>
      </c>
      <c r="F475" s="101">
        <v>9</v>
      </c>
      <c r="G475" s="101">
        <v>0</v>
      </c>
      <c r="H475" s="101">
        <v>0</v>
      </c>
      <c r="I475" s="103">
        <f>SUM(Tabla1[[#This Row],[INICIO]:[SALIDA]])</f>
        <v>9</v>
      </c>
      <c r="J475" s="111">
        <v>3674.58</v>
      </c>
      <c r="K475" s="104">
        <f t="shared" si="12"/>
        <v>33071.22</v>
      </c>
      <c r="L475" s="11"/>
      <c r="P475" s="2"/>
      <c r="U475" s="4"/>
    </row>
    <row r="476" spans="2:21" ht="26.25" x14ac:dyDescent="0.4">
      <c r="B476" s="99" t="s">
        <v>65</v>
      </c>
      <c r="C476" s="102" t="s">
        <v>130</v>
      </c>
      <c r="D476" s="101" t="s">
        <v>10</v>
      </c>
      <c r="E476" s="102" t="s">
        <v>399</v>
      </c>
      <c r="F476" s="101">
        <v>7</v>
      </c>
      <c r="G476" s="101">
        <v>0</v>
      </c>
      <c r="H476" s="101">
        <v>-4</v>
      </c>
      <c r="I476" s="103">
        <f>SUM(Tabla1[[#This Row],[INICIO]:[SALIDA]])</f>
        <v>3</v>
      </c>
      <c r="J476" s="111">
        <v>2600</v>
      </c>
      <c r="K476" s="104">
        <f t="shared" si="12"/>
        <v>7800</v>
      </c>
      <c r="L476" s="11"/>
      <c r="P476" s="2"/>
      <c r="U476" s="4"/>
    </row>
    <row r="477" spans="2:21" ht="26.25" x14ac:dyDescent="0.4">
      <c r="B477" s="99" t="s">
        <v>65</v>
      </c>
      <c r="C477" s="102" t="s">
        <v>467</v>
      </c>
      <c r="D477" s="101" t="s">
        <v>10</v>
      </c>
      <c r="E477" s="102" t="s">
        <v>643</v>
      </c>
      <c r="F477" s="101">
        <v>15</v>
      </c>
      <c r="G477" s="101">
        <v>0</v>
      </c>
      <c r="H477" s="101">
        <v>-5</v>
      </c>
      <c r="I477" s="103">
        <f>SUM(Tabla1[[#This Row],[INICIO]:[SALIDA]])</f>
        <v>10</v>
      </c>
      <c r="J477" s="108">
        <v>3933.9</v>
      </c>
      <c r="K477" s="104">
        <f t="shared" si="12"/>
        <v>39339</v>
      </c>
      <c r="L477" s="11"/>
      <c r="P477" s="2"/>
    </row>
    <row r="478" spans="2:21" ht="26.25" x14ac:dyDescent="0.4">
      <c r="B478" s="85" t="s">
        <v>65</v>
      </c>
      <c r="C478" s="83" t="s">
        <v>684</v>
      </c>
      <c r="D478" s="61" t="s">
        <v>10</v>
      </c>
      <c r="E478" s="84" t="s">
        <v>528</v>
      </c>
      <c r="F478" s="61">
        <v>0</v>
      </c>
      <c r="G478" s="61">
        <v>2</v>
      </c>
      <c r="H478" s="61">
        <v>0</v>
      </c>
      <c r="I478" s="86">
        <f>SUM(Tabla1[[#This Row],[INICIO]:[SALIDA]])</f>
        <v>2</v>
      </c>
      <c r="J478" s="87">
        <v>2938</v>
      </c>
      <c r="K478" s="88">
        <f t="shared" si="12"/>
        <v>5876</v>
      </c>
      <c r="L478" s="11"/>
      <c r="P478" s="2"/>
    </row>
    <row r="479" spans="2:21" ht="26.25" x14ac:dyDescent="0.4">
      <c r="B479" s="85" t="s">
        <v>65</v>
      </c>
      <c r="C479" s="83" t="s">
        <v>649</v>
      </c>
      <c r="D479" s="61" t="s">
        <v>10</v>
      </c>
      <c r="E479" s="84" t="s">
        <v>528</v>
      </c>
      <c r="F479" s="61">
        <v>3</v>
      </c>
      <c r="G479" s="61">
        <v>0</v>
      </c>
      <c r="H479" s="61">
        <v>-3</v>
      </c>
      <c r="I479" s="86">
        <f>SUM(Tabla1[[#This Row],[INICIO]:[SALIDA]])</f>
        <v>0</v>
      </c>
      <c r="J479" s="87">
        <v>5280.99</v>
      </c>
      <c r="K479" s="88">
        <f t="shared" si="12"/>
        <v>0</v>
      </c>
      <c r="L479" s="11"/>
      <c r="P479" s="2"/>
    </row>
    <row r="480" spans="2:21" ht="26.25" x14ac:dyDescent="0.4">
      <c r="B480" s="85" t="s">
        <v>65</v>
      </c>
      <c r="C480" s="84" t="s">
        <v>138</v>
      </c>
      <c r="D480" s="61" t="s">
        <v>10</v>
      </c>
      <c r="E480" s="62" t="s">
        <v>250</v>
      </c>
      <c r="F480" s="61">
        <v>3</v>
      </c>
      <c r="G480" s="61">
        <v>0</v>
      </c>
      <c r="H480" s="61">
        <v>0</v>
      </c>
      <c r="I480" s="86">
        <f>SUM(Tabla1[[#This Row],[INICIO]:[SALIDA]])</f>
        <v>3</v>
      </c>
      <c r="J480" s="90">
        <v>6195</v>
      </c>
      <c r="K480" s="89">
        <f t="shared" si="12"/>
        <v>18585</v>
      </c>
      <c r="L480" s="11"/>
      <c r="P480" s="2"/>
    </row>
    <row r="481" spans="2:16" ht="26.25" x14ac:dyDescent="0.4">
      <c r="B481" s="50" t="s">
        <v>65</v>
      </c>
      <c r="C481" s="53" t="s">
        <v>136</v>
      </c>
      <c r="D481" s="52" t="s">
        <v>10</v>
      </c>
      <c r="E481" s="53" t="s">
        <v>399</v>
      </c>
      <c r="F481" s="52">
        <v>2</v>
      </c>
      <c r="G481" s="52">
        <v>0</v>
      </c>
      <c r="H481" s="52">
        <v>0</v>
      </c>
      <c r="I481" s="54">
        <f>SUM(Tabla1[[#This Row],[INICIO]:[SALIDA]])</f>
        <v>2</v>
      </c>
      <c r="J481" s="58">
        <v>7890</v>
      </c>
      <c r="K481" s="55">
        <f t="shared" si="12"/>
        <v>15780</v>
      </c>
      <c r="L481" s="11"/>
      <c r="P481" s="2"/>
    </row>
    <row r="482" spans="2:16" ht="26.25" x14ac:dyDescent="0.4">
      <c r="B482" s="99" t="s">
        <v>65</v>
      </c>
      <c r="C482" s="102" t="s">
        <v>137</v>
      </c>
      <c r="D482" s="101" t="s">
        <v>10</v>
      </c>
      <c r="E482" s="107" t="s">
        <v>257</v>
      </c>
      <c r="F482" s="101">
        <v>5</v>
      </c>
      <c r="G482" s="101">
        <v>0</v>
      </c>
      <c r="H482" s="101">
        <v>-2</v>
      </c>
      <c r="I482" s="103">
        <f>SUM(Tabla1[[#This Row],[INICIO]:[SALIDA]])</f>
        <v>3</v>
      </c>
      <c r="J482" s="111">
        <v>2367.5</v>
      </c>
      <c r="K482" s="104">
        <f t="shared" si="12"/>
        <v>7102.5</v>
      </c>
      <c r="L482" s="11"/>
      <c r="P482" s="2"/>
    </row>
    <row r="483" spans="2:16" ht="26.25" x14ac:dyDescent="0.4">
      <c r="B483" s="99" t="s">
        <v>407</v>
      </c>
      <c r="C483" s="102" t="s">
        <v>393</v>
      </c>
      <c r="D483" s="101" t="s">
        <v>220</v>
      </c>
      <c r="E483" s="107" t="s">
        <v>388</v>
      </c>
      <c r="F483" s="101">
        <v>0</v>
      </c>
      <c r="G483" s="101">
        <v>20</v>
      </c>
      <c r="H483" s="101">
        <v>-20</v>
      </c>
      <c r="I483" s="103">
        <f>SUM(Tabla1[[#This Row],[INICIO]:[SALIDA]])</f>
        <v>0</v>
      </c>
      <c r="J483" s="108">
        <v>246.62</v>
      </c>
      <c r="K483" s="138">
        <f t="shared" si="12"/>
        <v>0</v>
      </c>
      <c r="L483" s="11"/>
      <c r="P483" s="2"/>
    </row>
    <row r="484" spans="2:16" ht="26.25" x14ac:dyDescent="0.4">
      <c r="B484" s="99" t="s">
        <v>407</v>
      </c>
      <c r="C484" s="102" t="s">
        <v>394</v>
      </c>
      <c r="D484" s="101" t="s">
        <v>220</v>
      </c>
      <c r="E484" s="107" t="s">
        <v>388</v>
      </c>
      <c r="F484" s="101">
        <v>0</v>
      </c>
      <c r="G484" s="101">
        <v>10</v>
      </c>
      <c r="H484" s="101">
        <v>-10</v>
      </c>
      <c r="I484" s="103">
        <f>SUM(Tabla1[[#This Row],[INICIO]:[SALIDA]])</f>
        <v>0</v>
      </c>
      <c r="J484" s="108">
        <v>446</v>
      </c>
      <c r="K484" s="138">
        <f t="shared" si="12"/>
        <v>0</v>
      </c>
      <c r="L484" s="11"/>
      <c r="P484" s="2"/>
    </row>
    <row r="485" spans="2:16" ht="52.5" x14ac:dyDescent="0.4">
      <c r="B485" s="99" t="s">
        <v>90</v>
      </c>
      <c r="C485" s="102" t="s">
        <v>523</v>
      </c>
      <c r="D485" s="101" t="s">
        <v>10</v>
      </c>
      <c r="E485" s="107" t="s">
        <v>522</v>
      </c>
      <c r="F485" s="101">
        <v>0</v>
      </c>
      <c r="G485" s="101">
        <v>19</v>
      </c>
      <c r="H485" s="101">
        <v>-10</v>
      </c>
      <c r="I485" s="103">
        <f>SUM(Tabla1[[#This Row],[INICIO]:[SALIDA]])</f>
        <v>9</v>
      </c>
      <c r="J485" s="108">
        <v>850</v>
      </c>
      <c r="K485" s="104">
        <f t="shared" si="12"/>
        <v>7650</v>
      </c>
      <c r="L485" s="11"/>
      <c r="P485" s="2"/>
    </row>
    <row r="486" spans="2:16" ht="26.25" x14ac:dyDescent="0.4">
      <c r="B486" s="50" t="s">
        <v>90</v>
      </c>
      <c r="C486" s="53" t="s">
        <v>524</v>
      </c>
      <c r="D486" s="52" t="s">
        <v>244</v>
      </c>
      <c r="E486" s="57" t="s">
        <v>522</v>
      </c>
      <c r="F486" s="52">
        <v>0</v>
      </c>
      <c r="G486" s="52">
        <v>50</v>
      </c>
      <c r="H486" s="52">
        <v>-50</v>
      </c>
      <c r="I486" s="54">
        <f>SUM(Tabla1[[#This Row],[INICIO]:[SALIDA]])</f>
        <v>0</v>
      </c>
      <c r="J486" s="58">
        <v>90</v>
      </c>
      <c r="K486" s="55">
        <f t="shared" si="12"/>
        <v>0</v>
      </c>
      <c r="L486" s="11"/>
    </row>
    <row r="487" spans="2:16" ht="26.25" x14ac:dyDescent="0.4">
      <c r="B487" s="73">
        <v>60130000</v>
      </c>
      <c r="C487" s="53" t="s">
        <v>513</v>
      </c>
      <c r="D487" s="52" t="s">
        <v>10</v>
      </c>
      <c r="E487" s="53" t="s">
        <v>507</v>
      </c>
      <c r="F487" s="52">
        <v>0</v>
      </c>
      <c r="G487" s="52">
        <v>1</v>
      </c>
      <c r="H487" s="52">
        <v>-1</v>
      </c>
      <c r="I487" s="54">
        <f>SUM(Tabla1[[#This Row],[INICIO]:[SALIDA]])</f>
        <v>0</v>
      </c>
      <c r="J487" s="67">
        <v>21975</v>
      </c>
      <c r="K487" s="91">
        <f t="shared" si="12"/>
        <v>0</v>
      </c>
      <c r="L487" s="11"/>
    </row>
    <row r="488" spans="2:16" ht="26.25" x14ac:dyDescent="0.4">
      <c r="B488" s="50" t="s">
        <v>90</v>
      </c>
      <c r="C488" s="53" t="s">
        <v>242</v>
      </c>
      <c r="D488" s="52" t="s">
        <v>353</v>
      </c>
      <c r="E488" s="66" t="s">
        <v>401</v>
      </c>
      <c r="F488" s="52">
        <v>0</v>
      </c>
      <c r="G488" s="52">
        <v>75</v>
      </c>
      <c r="H488" s="52">
        <v>0</v>
      </c>
      <c r="I488" s="54">
        <f>SUM(Tabla1[[#This Row],[INICIO]:[SALIDA]])</f>
        <v>75</v>
      </c>
      <c r="J488" s="58">
        <v>98.22</v>
      </c>
      <c r="K488" s="55">
        <f t="shared" si="12"/>
        <v>7366.5</v>
      </c>
      <c r="L488" s="11"/>
    </row>
    <row r="489" spans="2:16" ht="26.25" x14ac:dyDescent="0.4">
      <c r="B489" s="50" t="s">
        <v>90</v>
      </c>
      <c r="C489" s="51" t="s">
        <v>239</v>
      </c>
      <c r="D489" s="52" t="s">
        <v>240</v>
      </c>
      <c r="E489" s="66" t="s">
        <v>401</v>
      </c>
      <c r="F489" s="52">
        <v>0</v>
      </c>
      <c r="G489" s="52">
        <v>6</v>
      </c>
      <c r="H489" s="52">
        <v>-6</v>
      </c>
      <c r="I489" s="54">
        <f>SUM(Tabla1[[#This Row],[INICIO]:[SALIDA]])</f>
        <v>0</v>
      </c>
      <c r="J489" s="80">
        <v>1914.88</v>
      </c>
      <c r="K489" s="55">
        <f>1914.88*6</f>
        <v>11489.28</v>
      </c>
      <c r="L489" s="11"/>
    </row>
    <row r="490" spans="2:16" ht="26.25" x14ac:dyDescent="0.4">
      <c r="B490" s="99" t="s">
        <v>90</v>
      </c>
      <c r="C490" s="102" t="s">
        <v>241</v>
      </c>
      <c r="D490" s="101" t="s">
        <v>240</v>
      </c>
      <c r="E490" s="110" t="s">
        <v>401</v>
      </c>
      <c r="F490" s="101">
        <v>0</v>
      </c>
      <c r="G490" s="101">
        <v>6</v>
      </c>
      <c r="H490" s="101">
        <v>-1</v>
      </c>
      <c r="I490" s="103">
        <f>SUM(Tabla1[[#This Row],[INICIO]:[SALIDA]])</f>
        <v>5</v>
      </c>
      <c r="J490" s="108">
        <v>6829.52</v>
      </c>
      <c r="K490" s="104">
        <f t="shared" ref="K490:K511" si="13">+I490*J490</f>
        <v>34147.600000000006</v>
      </c>
      <c r="L490" s="11"/>
    </row>
    <row r="491" spans="2:16" ht="26.25" x14ac:dyDescent="0.4">
      <c r="B491" s="99" t="s">
        <v>90</v>
      </c>
      <c r="C491" s="102" t="s">
        <v>243</v>
      </c>
      <c r="D491" s="101" t="s">
        <v>244</v>
      </c>
      <c r="E491" s="110" t="s">
        <v>401</v>
      </c>
      <c r="F491" s="101">
        <v>0</v>
      </c>
      <c r="G491" s="101">
        <v>50</v>
      </c>
      <c r="H491" s="101"/>
      <c r="I491" s="103">
        <f>SUM(Tabla1[[#This Row],[INICIO]:[SALIDA]])</f>
        <v>50</v>
      </c>
      <c r="J491" s="108">
        <v>169.5</v>
      </c>
      <c r="K491" s="104">
        <f t="shared" si="13"/>
        <v>8475</v>
      </c>
      <c r="L491" s="11"/>
    </row>
    <row r="492" spans="2:16" ht="26.25" x14ac:dyDescent="0.4">
      <c r="B492" s="99" t="s">
        <v>16</v>
      </c>
      <c r="C492" s="100" t="s">
        <v>366</v>
      </c>
      <c r="D492" s="101" t="s">
        <v>10</v>
      </c>
      <c r="E492" s="102" t="s">
        <v>402</v>
      </c>
      <c r="F492" s="101">
        <v>0</v>
      </c>
      <c r="G492" s="101">
        <v>5</v>
      </c>
      <c r="H492" s="101">
        <v>-5</v>
      </c>
      <c r="I492" s="103">
        <f>SUM(Tabla1[[#This Row],[INICIO]:[SALIDA]])</f>
        <v>0</v>
      </c>
      <c r="J492" s="104">
        <v>2146</v>
      </c>
      <c r="K492" s="138">
        <f t="shared" si="13"/>
        <v>0</v>
      </c>
      <c r="L492" s="11"/>
    </row>
    <row r="493" spans="2:16" ht="26.25" x14ac:dyDescent="0.4">
      <c r="B493" s="99" t="s">
        <v>16</v>
      </c>
      <c r="C493" s="102" t="s">
        <v>209</v>
      </c>
      <c r="D493" s="101" t="s">
        <v>10</v>
      </c>
      <c r="E493" s="102" t="s">
        <v>256</v>
      </c>
      <c r="F493" s="101">
        <v>2</v>
      </c>
      <c r="G493" s="101">
        <v>0</v>
      </c>
      <c r="H493" s="101">
        <v>-2</v>
      </c>
      <c r="I493" s="103">
        <f>SUM(Tabla1[[#This Row],[INICIO]:[SALIDA]])</f>
        <v>0</v>
      </c>
      <c r="J493" s="111">
        <v>360</v>
      </c>
      <c r="K493" s="104">
        <f t="shared" si="13"/>
        <v>0</v>
      </c>
      <c r="L493" s="11"/>
    </row>
    <row r="494" spans="2:16" ht="26.25" x14ac:dyDescent="0.4">
      <c r="B494" s="99" t="s">
        <v>16</v>
      </c>
      <c r="C494" s="102" t="s">
        <v>206</v>
      </c>
      <c r="D494" s="101" t="s">
        <v>10</v>
      </c>
      <c r="E494" s="102" t="s">
        <v>255</v>
      </c>
      <c r="F494" s="101">
        <v>2</v>
      </c>
      <c r="G494" s="101">
        <v>0</v>
      </c>
      <c r="H494" s="101">
        <v>0</v>
      </c>
      <c r="I494" s="103">
        <f>SUM(Tabla1[[#This Row],[INICIO]:[SALIDA]])</f>
        <v>2</v>
      </c>
      <c r="J494" s="128">
        <v>765</v>
      </c>
      <c r="K494" s="104">
        <f t="shared" si="13"/>
        <v>1530</v>
      </c>
      <c r="L494" s="11"/>
    </row>
    <row r="495" spans="2:16" ht="26.25" x14ac:dyDescent="0.4">
      <c r="B495" s="99" t="s">
        <v>90</v>
      </c>
      <c r="C495" s="102" t="s">
        <v>91</v>
      </c>
      <c r="D495" s="101" t="s">
        <v>10</v>
      </c>
      <c r="E495" s="102" t="s">
        <v>253</v>
      </c>
      <c r="F495" s="101">
        <v>0</v>
      </c>
      <c r="G495" s="101">
        <v>9</v>
      </c>
      <c r="H495" s="101">
        <v>-9</v>
      </c>
      <c r="I495" s="103">
        <f>SUM(Tabla1[[#This Row],[INICIO]:[SALIDA]])</f>
        <v>0</v>
      </c>
      <c r="J495" s="108">
        <v>4763.6400000000003</v>
      </c>
      <c r="K495" s="104">
        <f t="shared" si="13"/>
        <v>0</v>
      </c>
      <c r="L495" s="11"/>
    </row>
    <row r="496" spans="2:16" ht="26.25" x14ac:dyDescent="0.4">
      <c r="B496" s="50" t="s">
        <v>16</v>
      </c>
      <c r="C496" s="68" t="s">
        <v>609</v>
      </c>
      <c r="D496" s="69" t="s">
        <v>10</v>
      </c>
      <c r="E496" s="60" t="s">
        <v>626</v>
      </c>
      <c r="F496" s="69">
        <v>0</v>
      </c>
      <c r="G496" s="69">
        <v>10</v>
      </c>
      <c r="H496" s="69">
        <v>-10</v>
      </c>
      <c r="I496" s="70">
        <v>10</v>
      </c>
      <c r="J496" s="71">
        <v>12447.46</v>
      </c>
      <c r="K496" s="92">
        <f t="shared" si="13"/>
        <v>124474.59999999999</v>
      </c>
      <c r="L496" s="11"/>
    </row>
    <row r="497" spans="2:12" ht="26.25" x14ac:dyDescent="0.4">
      <c r="B497" s="50" t="s">
        <v>16</v>
      </c>
      <c r="C497" s="53" t="s">
        <v>195</v>
      </c>
      <c r="D497" s="52" t="s">
        <v>10</v>
      </c>
      <c r="E497" s="53" t="s">
        <v>254</v>
      </c>
      <c r="F497" s="52">
        <v>2</v>
      </c>
      <c r="G497" s="52">
        <v>0</v>
      </c>
      <c r="H497" s="52">
        <v>0</v>
      </c>
      <c r="I497" s="54">
        <f>SUM(Tabla1[[#This Row],[INICIO]:[SALIDA]])</f>
        <v>2</v>
      </c>
      <c r="J497" s="67">
        <v>75</v>
      </c>
      <c r="K497" s="55">
        <f t="shared" si="13"/>
        <v>150</v>
      </c>
      <c r="L497" s="11"/>
    </row>
    <row r="498" spans="2:12" ht="26.25" x14ac:dyDescent="0.4">
      <c r="B498" s="59" t="s">
        <v>16</v>
      </c>
      <c r="C498" s="53" t="s">
        <v>499</v>
      </c>
      <c r="D498" s="52" t="s">
        <v>498</v>
      </c>
      <c r="E498" s="53" t="s">
        <v>493</v>
      </c>
      <c r="F498" s="52">
        <v>180</v>
      </c>
      <c r="G498" s="52">
        <v>0</v>
      </c>
      <c r="H498" s="52">
        <v>-92</v>
      </c>
      <c r="I498" s="54">
        <f>SUM(Tabla1[[#This Row],[INICIO]:[SALIDA]])</f>
        <v>88</v>
      </c>
      <c r="J498" s="58">
        <v>118</v>
      </c>
      <c r="K498" s="55">
        <f t="shared" si="13"/>
        <v>10384</v>
      </c>
      <c r="L498" s="11"/>
    </row>
    <row r="499" spans="2:12" ht="26.25" x14ac:dyDescent="0.4">
      <c r="B499" s="59" t="s">
        <v>16</v>
      </c>
      <c r="C499" s="53" t="s">
        <v>24</v>
      </c>
      <c r="D499" s="52" t="s">
        <v>218</v>
      </c>
      <c r="E499" s="53" t="s">
        <v>253</v>
      </c>
      <c r="F499" s="52">
        <v>100</v>
      </c>
      <c r="G499" s="52">
        <v>50</v>
      </c>
      <c r="H499" s="52">
        <v>-92</v>
      </c>
      <c r="I499" s="54">
        <f>SUM(Tabla1[[#This Row],[INICIO]:[SALIDA]])</f>
        <v>58</v>
      </c>
      <c r="J499" s="58">
        <v>45</v>
      </c>
      <c r="K499" s="55">
        <f t="shared" si="13"/>
        <v>2610</v>
      </c>
      <c r="L499" s="11"/>
    </row>
    <row r="500" spans="2:12" ht="52.5" x14ac:dyDescent="0.4">
      <c r="B500" s="59" t="s">
        <v>16</v>
      </c>
      <c r="C500" s="53" t="s">
        <v>24</v>
      </c>
      <c r="D500" s="52" t="s">
        <v>470</v>
      </c>
      <c r="E500" s="53" t="s">
        <v>471</v>
      </c>
      <c r="F500" s="52">
        <v>120</v>
      </c>
      <c r="G500" s="52">
        <v>0</v>
      </c>
      <c r="H500" s="52">
        <v>-72</v>
      </c>
      <c r="I500" s="54">
        <f>SUM(Tabla1[[#This Row],[INICIO]:[SALIDA]])</f>
        <v>48</v>
      </c>
      <c r="J500" s="58">
        <v>60.59</v>
      </c>
      <c r="K500" s="55">
        <f t="shared" si="13"/>
        <v>2908.32</v>
      </c>
      <c r="L500" s="11"/>
    </row>
    <row r="501" spans="2:12" ht="52.5" x14ac:dyDescent="0.4">
      <c r="B501" s="106" t="s">
        <v>16</v>
      </c>
      <c r="C501" s="102" t="s">
        <v>23</v>
      </c>
      <c r="D501" s="101" t="s">
        <v>218</v>
      </c>
      <c r="E501" s="102" t="s">
        <v>471</v>
      </c>
      <c r="F501" s="101">
        <v>75</v>
      </c>
      <c r="G501" s="101">
        <v>0</v>
      </c>
      <c r="H501" s="101">
        <v>-61</v>
      </c>
      <c r="I501" s="103">
        <f>SUM(Tabla1[[#This Row],[INICIO]:[SALIDA]])</f>
        <v>14</v>
      </c>
      <c r="J501" s="108">
        <v>51.39</v>
      </c>
      <c r="K501" s="104">
        <f t="shared" si="13"/>
        <v>719.46</v>
      </c>
      <c r="L501" s="11"/>
    </row>
    <row r="502" spans="2:12" ht="26.25" x14ac:dyDescent="0.4">
      <c r="B502" s="99" t="s">
        <v>90</v>
      </c>
      <c r="C502" s="102" t="s">
        <v>281</v>
      </c>
      <c r="D502" s="101" t="s">
        <v>10</v>
      </c>
      <c r="E502" s="102" t="s">
        <v>282</v>
      </c>
      <c r="F502" s="101">
        <v>0</v>
      </c>
      <c r="G502" s="101">
        <v>12</v>
      </c>
      <c r="H502" s="101">
        <v>-12</v>
      </c>
      <c r="I502" s="103">
        <f>SUM(Tabla1[[#This Row],[INICIO]:[SALIDA]])</f>
        <v>0</v>
      </c>
      <c r="J502" s="108">
        <v>2600</v>
      </c>
      <c r="K502" s="104">
        <f t="shared" si="13"/>
        <v>0</v>
      </c>
      <c r="L502" s="11"/>
    </row>
    <row r="503" spans="2:12" ht="26.25" x14ac:dyDescent="0.4">
      <c r="B503" s="99" t="s">
        <v>410</v>
      </c>
      <c r="C503" s="102" t="s">
        <v>409</v>
      </c>
      <c r="D503" s="101" t="s">
        <v>10</v>
      </c>
      <c r="E503" s="107" t="s">
        <v>388</v>
      </c>
      <c r="F503" s="101">
        <v>0</v>
      </c>
      <c r="G503" s="101">
        <v>100</v>
      </c>
      <c r="H503" s="101">
        <v>-100</v>
      </c>
      <c r="I503" s="103">
        <f>SUM(Tabla1[[#This Row],[INICIO]:[SALIDA]])</f>
        <v>0</v>
      </c>
      <c r="J503" s="108">
        <v>837.8</v>
      </c>
      <c r="K503" s="138">
        <f t="shared" si="13"/>
        <v>0</v>
      </c>
      <c r="L503" s="9"/>
    </row>
    <row r="504" spans="2:12" ht="52.5" x14ac:dyDescent="0.4">
      <c r="B504" s="99" t="s">
        <v>16</v>
      </c>
      <c r="C504" s="102" t="s">
        <v>355</v>
      </c>
      <c r="D504" s="101" t="s">
        <v>353</v>
      </c>
      <c r="E504" s="102" t="s">
        <v>354</v>
      </c>
      <c r="F504" s="101">
        <v>0</v>
      </c>
      <c r="G504" s="101">
        <v>1000</v>
      </c>
      <c r="H504" s="101">
        <v>-1000</v>
      </c>
      <c r="I504" s="103">
        <f>SUM(Tabla1[[#This Row],[INICIO]:[SALIDA]])</f>
        <v>0</v>
      </c>
      <c r="J504" s="108">
        <v>92</v>
      </c>
      <c r="K504" s="138">
        <f t="shared" si="13"/>
        <v>0</v>
      </c>
      <c r="L504" s="9"/>
    </row>
    <row r="505" spans="2:12" ht="26.25" x14ac:dyDescent="0.4">
      <c r="B505" s="50" t="s">
        <v>16</v>
      </c>
      <c r="C505" s="53" t="s">
        <v>33</v>
      </c>
      <c r="D505" s="52" t="s">
        <v>10</v>
      </c>
      <c r="E505" s="57" t="s">
        <v>252</v>
      </c>
      <c r="F505" s="52">
        <v>12</v>
      </c>
      <c r="G505" s="52">
        <v>0</v>
      </c>
      <c r="H505" s="52">
        <v>-11</v>
      </c>
      <c r="I505" s="54">
        <f>SUM(Tabla1[[#This Row],[INICIO]:[SALIDA]])</f>
        <v>1</v>
      </c>
      <c r="J505" s="58">
        <v>290</v>
      </c>
      <c r="K505" s="55">
        <f t="shared" si="13"/>
        <v>290</v>
      </c>
      <c r="L505" s="9"/>
    </row>
    <row r="506" spans="2:12" ht="26.25" x14ac:dyDescent="0.4">
      <c r="B506" s="50" t="s">
        <v>16</v>
      </c>
      <c r="C506" s="53" t="s">
        <v>34</v>
      </c>
      <c r="D506" s="52" t="s">
        <v>10</v>
      </c>
      <c r="E506" s="57" t="s">
        <v>251</v>
      </c>
      <c r="F506" s="52">
        <v>3</v>
      </c>
      <c r="G506" s="52">
        <v>0</v>
      </c>
      <c r="H506" s="52">
        <v>-3</v>
      </c>
      <c r="I506" s="54">
        <f>SUM(Tabla1[[#This Row],[INICIO]:[SALIDA]])</f>
        <v>0</v>
      </c>
      <c r="J506" s="58">
        <v>1050</v>
      </c>
      <c r="K506" s="55">
        <f t="shared" si="13"/>
        <v>0</v>
      </c>
      <c r="L506" s="9"/>
    </row>
    <row r="507" spans="2:12" ht="26.25" x14ac:dyDescent="0.4">
      <c r="B507" s="50" t="s">
        <v>16</v>
      </c>
      <c r="C507" s="53" t="s">
        <v>35</v>
      </c>
      <c r="D507" s="52" t="s">
        <v>10</v>
      </c>
      <c r="E507" s="57" t="s">
        <v>250</v>
      </c>
      <c r="F507" s="52">
        <v>1</v>
      </c>
      <c r="G507" s="52">
        <v>0</v>
      </c>
      <c r="H507" s="52">
        <v>0</v>
      </c>
      <c r="I507" s="54">
        <f>SUM(Tabla1[[#This Row],[INICIO]:[SALIDA]])</f>
        <v>1</v>
      </c>
      <c r="J507" s="58">
        <v>215</v>
      </c>
      <c r="K507" s="55">
        <f t="shared" si="13"/>
        <v>215</v>
      </c>
      <c r="L507" s="9"/>
    </row>
    <row r="508" spans="2:12" ht="26.25" x14ac:dyDescent="0.4">
      <c r="B508" s="50" t="s">
        <v>80</v>
      </c>
      <c r="C508" s="53" t="s">
        <v>660</v>
      </c>
      <c r="D508" s="52" t="s">
        <v>10</v>
      </c>
      <c r="E508" s="53" t="s">
        <v>529</v>
      </c>
      <c r="F508" s="52">
        <v>46</v>
      </c>
      <c r="G508" s="52">
        <v>0</v>
      </c>
      <c r="H508" s="52">
        <v>-14</v>
      </c>
      <c r="I508" s="54">
        <f>SUM(Tabla1[[#This Row],[INICIO]:[SALIDA]])</f>
        <v>32</v>
      </c>
      <c r="J508" s="58">
        <v>306.77999999999997</v>
      </c>
      <c r="K508" s="55">
        <f t="shared" si="13"/>
        <v>9816.9599999999991</v>
      </c>
      <c r="L508" s="9"/>
    </row>
    <row r="509" spans="2:12" ht="26.25" x14ac:dyDescent="0.4">
      <c r="B509" s="99" t="s">
        <v>16</v>
      </c>
      <c r="C509" s="112" t="s">
        <v>586</v>
      </c>
      <c r="D509" s="113" t="s">
        <v>10</v>
      </c>
      <c r="E509" s="114" t="s">
        <v>529</v>
      </c>
      <c r="F509" s="113">
        <v>45</v>
      </c>
      <c r="G509" s="113">
        <v>0</v>
      </c>
      <c r="H509" s="113">
        <v>-8</v>
      </c>
      <c r="I509" s="115">
        <f>SUM(Tabla1[[#This Row],[INICIO]:[SALIDA]])</f>
        <v>37</v>
      </c>
      <c r="J509" s="116">
        <v>306.77999999999997</v>
      </c>
      <c r="K509" s="139">
        <f t="shared" si="13"/>
        <v>11350.859999999999</v>
      </c>
      <c r="L509" s="9"/>
    </row>
    <row r="510" spans="2:12" ht="42.6" customHeight="1" x14ac:dyDescent="0.4">
      <c r="B510" s="99" t="s">
        <v>65</v>
      </c>
      <c r="C510" s="102" t="s">
        <v>359</v>
      </c>
      <c r="D510" s="101" t="s">
        <v>353</v>
      </c>
      <c r="E510" s="102" t="s">
        <v>354</v>
      </c>
      <c r="F510" s="101">
        <v>0</v>
      </c>
      <c r="G510" s="101">
        <v>8</v>
      </c>
      <c r="H510" s="101">
        <v>-8</v>
      </c>
      <c r="I510" s="103">
        <f>SUM(Tabla1[[#This Row],[INICIO]:[SALIDA]])</f>
        <v>0</v>
      </c>
      <c r="J510" s="108">
        <v>6600</v>
      </c>
      <c r="K510" s="138">
        <f t="shared" si="13"/>
        <v>0</v>
      </c>
      <c r="L510" s="9"/>
    </row>
    <row r="511" spans="2:12" ht="26.25" x14ac:dyDescent="0.4">
      <c r="B511" s="99" t="s">
        <v>39</v>
      </c>
      <c r="C511" s="102" t="s">
        <v>389</v>
      </c>
      <c r="D511" s="101" t="s">
        <v>10</v>
      </c>
      <c r="E511" s="107" t="s">
        <v>388</v>
      </c>
      <c r="F511" s="101">
        <v>0</v>
      </c>
      <c r="G511" s="101">
        <v>150</v>
      </c>
      <c r="H511" s="101">
        <v>-150</v>
      </c>
      <c r="I511" s="103">
        <f>SUM(Tabla1[[#This Row],[INICIO]:[SALIDA]])</f>
        <v>0</v>
      </c>
      <c r="J511" s="108">
        <v>49.56</v>
      </c>
      <c r="K511" s="138">
        <f t="shared" si="13"/>
        <v>0</v>
      </c>
      <c r="L511" s="9"/>
    </row>
    <row r="512" spans="2:12" ht="52.15" customHeight="1" x14ac:dyDescent="0.4">
      <c r="B512" s="140"/>
      <c r="C512" s="141"/>
      <c r="D512" s="141"/>
      <c r="E512" s="141"/>
      <c r="F512" s="142"/>
      <c r="G512" s="142"/>
      <c r="H512" s="142"/>
      <c r="I512" s="143"/>
      <c r="J512" s="142"/>
      <c r="K512" s="144">
        <f>SUBTOTAL(109,Tabla1[VALOR])</f>
        <v>2775453.07</v>
      </c>
      <c r="L512" s="9"/>
    </row>
    <row r="513" spans="2:12" ht="25.5" x14ac:dyDescent="0.35">
      <c r="B513" s="24"/>
      <c r="C513" s="25"/>
      <c r="D513" s="26"/>
      <c r="E513" s="26"/>
      <c r="F513" s="26"/>
      <c r="G513" s="26"/>
      <c r="H513" s="26"/>
      <c r="I513" s="26"/>
      <c r="J513" s="26"/>
      <c r="K513" s="27"/>
      <c r="L513" s="9"/>
    </row>
    <row r="514" spans="2:12" ht="20.25" x14ac:dyDescent="0.3">
      <c r="B514" s="12"/>
      <c r="C514" s="12"/>
      <c r="D514" s="13"/>
      <c r="E514" s="13"/>
      <c r="F514" s="13"/>
      <c r="G514" s="13"/>
      <c r="H514" s="13"/>
      <c r="I514" s="13"/>
      <c r="J514" s="13"/>
      <c r="K514" s="13"/>
      <c r="L514" s="9"/>
    </row>
    <row r="515" spans="2:12" ht="20.25" x14ac:dyDescent="0.3">
      <c r="B515" s="12" t="s">
        <v>411</v>
      </c>
      <c r="C515" s="12"/>
      <c r="D515" s="13"/>
      <c r="E515" s="13"/>
      <c r="F515" s="13"/>
      <c r="G515" s="13"/>
      <c r="H515" s="13"/>
      <c r="I515" s="13"/>
      <c r="J515" s="13"/>
      <c r="K515" s="13"/>
      <c r="L515" s="9"/>
    </row>
    <row r="516" spans="2:12" ht="20.25" x14ac:dyDescent="0.3">
      <c r="B516" s="12" t="s">
        <v>364</v>
      </c>
      <c r="C516" s="12"/>
      <c r="D516" s="13"/>
      <c r="E516" s="13"/>
      <c r="F516" s="13"/>
      <c r="G516" s="13"/>
      <c r="H516" s="13"/>
      <c r="I516" s="13"/>
      <c r="J516" s="13"/>
      <c r="K516" s="13"/>
      <c r="L516" s="9"/>
    </row>
    <row r="517" spans="2:12" ht="20.25" x14ac:dyDescent="0.3"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9"/>
    </row>
    <row r="518" spans="2:12" ht="20.25" x14ac:dyDescent="0.3">
      <c r="D518" s="13"/>
      <c r="E518" s="13"/>
      <c r="F518" s="13"/>
      <c r="G518" s="13"/>
      <c r="H518" s="13"/>
      <c r="I518" s="13"/>
      <c r="J518" s="13"/>
      <c r="K518" s="13"/>
      <c r="L518" s="9"/>
    </row>
    <row r="519" spans="2:12" ht="20.25" x14ac:dyDescent="0.3">
      <c r="D519" s="13"/>
      <c r="E519" s="13"/>
      <c r="F519" s="13"/>
      <c r="G519" s="13"/>
      <c r="H519" s="13"/>
      <c r="I519" s="13"/>
      <c r="J519" s="13"/>
      <c r="K519" s="13"/>
      <c r="L519" s="9"/>
    </row>
    <row r="520" spans="2:12" ht="20.25" x14ac:dyDescent="0.3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9"/>
    </row>
    <row r="521" spans="2:12" s="22" customFormat="1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3"/>
    </row>
    <row r="522" spans="2:12" s="20" customFormat="1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1"/>
    </row>
    <row r="523" spans="2:12" s="22" customFormat="1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3"/>
    </row>
    <row r="524" spans="2:12" s="22" customFormat="1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3"/>
    </row>
    <row r="525" spans="2:12" s="20" customFormat="1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1"/>
    </row>
    <row r="526" spans="2:12" x14ac:dyDescent="0.25">
      <c r="L526" s="9"/>
    </row>
    <row r="527" spans="2:12" x14ac:dyDescent="0.25">
      <c r="L527" s="9"/>
    </row>
    <row r="528" spans="2:12" x14ac:dyDescent="0.25">
      <c r="L528" s="9"/>
    </row>
    <row r="529" spans="12:12" x14ac:dyDescent="0.25">
      <c r="L529" s="9"/>
    </row>
    <row r="530" spans="12:12" x14ac:dyDescent="0.25">
      <c r="L530" s="9"/>
    </row>
    <row r="531" spans="12:12" x14ac:dyDescent="0.25">
      <c r="L531" s="9"/>
    </row>
    <row r="532" spans="12:12" x14ac:dyDescent="0.25">
      <c r="L532" s="9"/>
    </row>
    <row r="533" spans="12:12" x14ac:dyDescent="0.25">
      <c r="L533" s="9"/>
    </row>
    <row r="534" spans="12:12" x14ac:dyDescent="0.25">
      <c r="L534" s="9"/>
    </row>
    <row r="535" spans="12:12" x14ac:dyDescent="0.25">
      <c r="L535" s="9"/>
    </row>
    <row r="536" spans="12:12" x14ac:dyDescent="0.25">
      <c r="L536" s="9"/>
    </row>
    <row r="537" spans="12:12" x14ac:dyDescent="0.25">
      <c r="L537" s="9"/>
    </row>
    <row r="538" spans="12:12" x14ac:dyDescent="0.25">
      <c r="L538" s="9"/>
    </row>
    <row r="539" spans="12:12" x14ac:dyDescent="0.25">
      <c r="L539" s="9"/>
    </row>
    <row r="540" spans="12:12" x14ac:dyDescent="0.25">
      <c r="L540" s="9"/>
    </row>
    <row r="541" spans="12:12" x14ac:dyDescent="0.25">
      <c r="L541" s="9"/>
    </row>
    <row r="542" spans="12:12" x14ac:dyDescent="0.25">
      <c r="L542" s="9"/>
    </row>
    <row r="543" spans="12:12" x14ac:dyDescent="0.25">
      <c r="L543" s="9"/>
    </row>
    <row r="544" spans="12:12" x14ac:dyDescent="0.25">
      <c r="L544" s="9"/>
    </row>
    <row r="545" spans="12:12" x14ac:dyDescent="0.25">
      <c r="L545" s="9"/>
    </row>
    <row r="546" spans="12:12" x14ac:dyDescent="0.25">
      <c r="L546" s="9"/>
    </row>
    <row r="547" spans="12:12" x14ac:dyDescent="0.25">
      <c r="L547" s="9"/>
    </row>
    <row r="548" spans="12:12" x14ac:dyDescent="0.25">
      <c r="L548" s="9"/>
    </row>
    <row r="549" spans="12:12" x14ac:dyDescent="0.25">
      <c r="L549" s="9"/>
    </row>
    <row r="550" spans="12:12" x14ac:dyDescent="0.25">
      <c r="L550" s="9"/>
    </row>
    <row r="551" spans="12:12" x14ac:dyDescent="0.25">
      <c r="L551" s="9"/>
    </row>
    <row r="552" spans="12:12" x14ac:dyDescent="0.25">
      <c r="L552" s="9"/>
    </row>
    <row r="553" spans="12:12" x14ac:dyDescent="0.25">
      <c r="L553" s="9"/>
    </row>
    <row r="554" spans="12:12" x14ac:dyDescent="0.25">
      <c r="L554" s="9"/>
    </row>
    <row r="555" spans="12:12" x14ac:dyDescent="0.25">
      <c r="L555" s="9"/>
    </row>
    <row r="556" spans="12:12" x14ac:dyDescent="0.25">
      <c r="L556" s="9"/>
    </row>
    <row r="557" spans="12:12" x14ac:dyDescent="0.25">
      <c r="L557" s="9"/>
    </row>
    <row r="558" spans="12:12" x14ac:dyDescent="0.25">
      <c r="L558" s="9"/>
    </row>
    <row r="559" spans="12:12" x14ac:dyDescent="0.25">
      <c r="L559" s="9"/>
    </row>
    <row r="560" spans="12:12" x14ac:dyDescent="0.25">
      <c r="L560" s="9"/>
    </row>
    <row r="561" spans="12:12" x14ac:dyDescent="0.25">
      <c r="L561" s="9"/>
    </row>
    <row r="562" spans="12:12" x14ac:dyDescent="0.25">
      <c r="L562" s="9"/>
    </row>
    <row r="563" spans="12:12" x14ac:dyDescent="0.25">
      <c r="L563" s="9"/>
    </row>
    <row r="564" spans="12:12" x14ac:dyDescent="0.25">
      <c r="L564" s="9"/>
    </row>
  </sheetData>
  <mergeCells count="2">
    <mergeCell ref="E3:H3"/>
    <mergeCell ref="B2:P2"/>
  </mergeCells>
  <conditionalFormatting sqref="B14:C15 C428:C429 C432 B299:C300 C298 C201:C202 C71:C73 B426 B423:C423 B418:C418 C419:C422 C301 E46 E18:E20 B64:C65 C400:C403 B399:C399 C485:C492 E300:E305 C368 C292 C258:C259 C396 C398 B404:C406 C16:C42 E113:E137 B74:C85 E74:E104 C86:C92 C407:C417 C94:C105 B260:C270 C364:C365 B293:C297 C388:C393 C59:C63 B49:C58 C44:C48 B318:C322 C323:C338 C288:C289 B375:C387 C373:C374 B69:C69 C66:C68 C160 C271:C286 C424:C425 B361:C363 C360 C240 B290:C291 B369:C372 B394:C395 B287:C287 B366:C367 B152:C153 C151 B157:C159 C154:C156 B179:C200 C178 B177:C177 C176 C11:C13 B106:C150 B241:C257 C7:C9 B302:C310 J318:J429 B339:C359 E308:E413 B433:C437 E473:E476 E416:E437 E439:E442 E445:E460 E463:E466 C438:C483 J432:J483 B161:C175 B203:C239 E139:E298 J7:J310">
    <cfRule type="expression" dxfId="218" priority="278">
      <formula>$C7=1</formula>
    </cfRule>
    <cfRule type="expression" dxfId="217" priority="279">
      <formula>#REF!="Sí"</formula>
    </cfRule>
  </conditionalFormatting>
  <conditionalFormatting sqref="C70">
    <cfRule type="expression" dxfId="216" priority="270">
      <formula>$C70=1</formula>
    </cfRule>
    <cfRule type="expression" dxfId="215" priority="271">
      <formula>#REF!="Sí"</formula>
    </cfRule>
  </conditionalFormatting>
  <conditionalFormatting sqref="B396">
    <cfRule type="expression" dxfId="214" priority="268">
      <formula>$C396=1</formula>
    </cfRule>
    <cfRule type="expression" dxfId="213" priority="269">
      <formula>#REF!="Sí"</formula>
    </cfRule>
  </conditionalFormatting>
  <conditionalFormatting sqref="B432">
    <cfRule type="expression" dxfId="212" priority="263">
      <formula>"If(blnBinNo=""True"")"</formula>
    </cfRule>
  </conditionalFormatting>
  <conditionalFormatting sqref="B416">
    <cfRule type="expression" dxfId="211" priority="262">
      <formula>"If(blnBinNo=""True"")"</formula>
    </cfRule>
  </conditionalFormatting>
  <conditionalFormatting sqref="J311:J317 B313:C317 C311:C312">
    <cfRule type="expression" dxfId="210" priority="272">
      <formula>$D311=1</formula>
    </cfRule>
    <cfRule type="expression" dxfId="209" priority="273">
      <formula>#REF!="Sí"</formula>
    </cfRule>
  </conditionalFormatting>
  <conditionalFormatting sqref="B408:B409">
    <cfRule type="expression" dxfId="208" priority="260">
      <formula>$C408=1</formula>
    </cfRule>
    <cfRule type="expression" dxfId="207" priority="261">
      <formula>#REF!="Sí"</formula>
    </cfRule>
  </conditionalFormatting>
  <conditionalFormatting sqref="B389">
    <cfRule type="expression" dxfId="206" priority="250">
      <formula>$C389=1</formula>
    </cfRule>
    <cfRule type="expression" dxfId="205" priority="251">
      <formula>#REF!="Sí"</formula>
    </cfRule>
  </conditionalFormatting>
  <conditionalFormatting sqref="B421">
    <cfRule type="expression" dxfId="204" priority="246">
      <formula>$C421=1</formula>
    </cfRule>
    <cfRule type="expression" dxfId="203" priority="247">
      <formula>#REF!="Sí"</formula>
    </cfRule>
  </conditionalFormatting>
  <conditionalFormatting sqref="B420">
    <cfRule type="expression" dxfId="202" priority="244">
      <formula>$C420=1</formula>
    </cfRule>
    <cfRule type="expression" dxfId="201" priority="245">
      <formula>#REF!="Sí"</formula>
    </cfRule>
  </conditionalFormatting>
  <conditionalFormatting sqref="B419">
    <cfRule type="expression" dxfId="200" priority="242">
      <formula>$C419=1</formula>
    </cfRule>
    <cfRule type="expression" dxfId="199" priority="243">
      <formula>#REF!="Sí"</formula>
    </cfRule>
  </conditionalFormatting>
  <conditionalFormatting sqref="B415">
    <cfRule type="expression" dxfId="198" priority="238">
      <formula>$C415=1</formula>
    </cfRule>
    <cfRule type="expression" dxfId="197" priority="239">
      <formula>#REF!="Sí"</formula>
    </cfRule>
  </conditionalFormatting>
  <conditionalFormatting sqref="B427">
    <cfRule type="expression" dxfId="196" priority="237">
      <formula>"If(blnBinNo=""True"")"</formula>
    </cfRule>
  </conditionalFormatting>
  <conditionalFormatting sqref="C430:C431">
    <cfRule type="expression" dxfId="195" priority="229">
      <formula>$C430=1</formula>
    </cfRule>
    <cfRule type="expression" dxfId="194" priority="230">
      <formula>#REF!="Sí"</formula>
    </cfRule>
  </conditionalFormatting>
  <conditionalFormatting sqref="J430:J431">
    <cfRule type="expression" dxfId="193" priority="227">
      <formula>$C430=1</formula>
    </cfRule>
    <cfRule type="expression" dxfId="192" priority="228">
      <formula>#REF!="Sí"</formula>
    </cfRule>
  </conditionalFormatting>
  <conditionalFormatting sqref="C484">
    <cfRule type="expression" dxfId="191" priority="225">
      <formula>$C484=1</formula>
    </cfRule>
    <cfRule type="expression" dxfId="190" priority="226">
      <formula>#REF!="Sí"</formula>
    </cfRule>
  </conditionalFormatting>
  <conditionalFormatting sqref="E15">
    <cfRule type="expression" dxfId="189" priority="211">
      <formula>$C15=1</formula>
    </cfRule>
    <cfRule type="expression" dxfId="188" priority="212">
      <formula>#REF!="Sí"</formula>
    </cfRule>
  </conditionalFormatting>
  <conditionalFormatting sqref="E306">
    <cfRule type="expression" dxfId="187" priority="209">
      <formula>$C306=1</formula>
    </cfRule>
    <cfRule type="expression" dxfId="186" priority="210">
      <formula>#REF!="Sí"</formula>
    </cfRule>
  </conditionalFormatting>
  <conditionalFormatting sqref="E414">
    <cfRule type="expression" dxfId="185" priority="205">
      <formula>$C414=1</formula>
    </cfRule>
    <cfRule type="expression" dxfId="184" priority="206">
      <formula>#REF!="Sí"</formula>
    </cfRule>
  </conditionalFormatting>
  <conditionalFormatting sqref="E415">
    <cfRule type="expression" dxfId="183" priority="203">
      <formula>$C415=1</formula>
    </cfRule>
    <cfRule type="expression" dxfId="182" priority="204">
      <formula>#REF!="Sí"</formula>
    </cfRule>
  </conditionalFormatting>
  <conditionalFormatting sqref="E57">
    <cfRule type="expression" dxfId="181" priority="201">
      <formula>$C57=1</formula>
    </cfRule>
    <cfRule type="expression" dxfId="180" priority="202">
      <formula>#REF!="Sí"</formula>
    </cfRule>
  </conditionalFormatting>
  <conditionalFormatting sqref="B401">
    <cfRule type="expression" dxfId="179" priority="199">
      <formula>$C401=1</formula>
    </cfRule>
    <cfRule type="expression" dxfId="178" priority="200">
      <formula>#REF!="Sí"</formula>
    </cfRule>
  </conditionalFormatting>
  <conditionalFormatting sqref="B281">
    <cfRule type="expression" dxfId="177" priority="197">
      <formula>$C281=1</formula>
    </cfRule>
    <cfRule type="expression" dxfId="176" priority="198">
      <formula>#REF!="Sí"</formula>
    </cfRule>
  </conditionalFormatting>
  <conditionalFormatting sqref="B278">
    <cfRule type="expression" dxfId="175" priority="195">
      <formula>$C278=1</formula>
    </cfRule>
    <cfRule type="expression" dxfId="174" priority="196">
      <formula>#REF!="Sí"</formula>
    </cfRule>
  </conditionalFormatting>
  <conditionalFormatting sqref="B280">
    <cfRule type="expression" dxfId="173" priority="193">
      <formula>$C280=1</formula>
    </cfRule>
    <cfRule type="expression" dxfId="172" priority="194">
      <formula>#REF!="Sí"</formula>
    </cfRule>
  </conditionalFormatting>
  <conditionalFormatting sqref="E37">
    <cfRule type="expression" dxfId="171" priority="187">
      <formula>$C37=1</formula>
    </cfRule>
    <cfRule type="expression" dxfId="170" priority="188">
      <formula>#REF!="Sí"</formula>
    </cfRule>
  </conditionalFormatting>
  <conditionalFormatting sqref="E38">
    <cfRule type="expression" dxfId="169" priority="185">
      <formula>$C38=1</formula>
    </cfRule>
    <cfRule type="expression" dxfId="168" priority="186">
      <formula>#REF!="Sí"</formula>
    </cfRule>
  </conditionalFormatting>
  <conditionalFormatting sqref="E39">
    <cfRule type="expression" dxfId="167" priority="183">
      <formula>$C39=1</formula>
    </cfRule>
    <cfRule type="expression" dxfId="166" priority="184">
      <formula>#REF!="Sí"</formula>
    </cfRule>
  </conditionalFormatting>
  <conditionalFormatting sqref="B39">
    <cfRule type="expression" dxfId="165" priority="181">
      <formula>$C39=1</formula>
    </cfRule>
    <cfRule type="expression" dxfId="164" priority="182">
      <formula>#REF!="Sí"</formula>
    </cfRule>
  </conditionalFormatting>
  <conditionalFormatting sqref="B38">
    <cfRule type="expression" dxfId="163" priority="179">
      <formula>$C38=1</formula>
    </cfRule>
    <cfRule type="expression" dxfId="162" priority="180">
      <formula>#REF!="Sí"</formula>
    </cfRule>
  </conditionalFormatting>
  <conditionalFormatting sqref="B37">
    <cfRule type="expression" dxfId="161" priority="177">
      <formula>$C37=1</formula>
    </cfRule>
    <cfRule type="expression" dxfId="160" priority="178">
      <formula>#REF!="Sí"</formula>
    </cfRule>
  </conditionalFormatting>
  <conditionalFormatting sqref="B62:B63">
    <cfRule type="expression" dxfId="159" priority="175">
      <formula>$C62=1</formula>
    </cfRule>
    <cfRule type="expression" dxfId="158" priority="176">
      <formula>#REF!="Sí"</formula>
    </cfRule>
  </conditionalFormatting>
  <conditionalFormatting sqref="B403">
    <cfRule type="expression" dxfId="157" priority="171">
      <formula>$C403=1</formula>
    </cfRule>
    <cfRule type="expression" dxfId="156" priority="172">
      <formula>#REF!="Sí"</formula>
    </cfRule>
  </conditionalFormatting>
  <conditionalFormatting sqref="B402">
    <cfRule type="expression" dxfId="155" priority="169">
      <formula>$C402=1</formula>
    </cfRule>
    <cfRule type="expression" dxfId="154" priority="170">
      <formula>#REF!="Sí"</formula>
    </cfRule>
  </conditionalFormatting>
  <conditionalFormatting sqref="E489">
    <cfRule type="expression" dxfId="153" priority="157">
      <formula>$C489=1</formula>
    </cfRule>
    <cfRule type="expression" dxfId="152" priority="158">
      <formula>#REF!="Sí"</formula>
    </cfRule>
  </conditionalFormatting>
  <conditionalFormatting sqref="E461:E462">
    <cfRule type="expression" dxfId="151" priority="165">
      <formula>$C461=1</formula>
    </cfRule>
    <cfRule type="expression" dxfId="150" priority="166">
      <formula>#REF!="Sí"</formula>
    </cfRule>
  </conditionalFormatting>
  <conditionalFormatting sqref="E486:E487">
    <cfRule type="expression" dxfId="149" priority="159">
      <formula>$C486=1</formula>
    </cfRule>
    <cfRule type="expression" dxfId="148" priority="160">
      <formula>#REF!="Sí"</formula>
    </cfRule>
  </conditionalFormatting>
  <conditionalFormatting sqref="E485">
    <cfRule type="expression" dxfId="147" priority="155">
      <formula>$C485=1</formula>
    </cfRule>
    <cfRule type="expression" dxfId="146" priority="156">
      <formula>#REF!="Sí"</formula>
    </cfRule>
  </conditionalFormatting>
  <conditionalFormatting sqref="E299">
    <cfRule type="expression" dxfId="145" priority="153">
      <formula>$B299=1</formula>
    </cfRule>
    <cfRule type="expression" dxfId="144" priority="154">
      <formula>#REF!="Sí"</formula>
    </cfRule>
  </conditionalFormatting>
  <conditionalFormatting sqref="E438">
    <cfRule type="expression" dxfId="143" priority="151">
      <formula>$B438=1</formula>
    </cfRule>
    <cfRule type="expression" dxfId="142" priority="152">
      <formula>#REF!="Sí"</formula>
    </cfRule>
  </conditionalFormatting>
  <conditionalFormatting sqref="B422">
    <cfRule type="expression" dxfId="141" priority="149">
      <formula>$C422=1</formula>
    </cfRule>
    <cfRule type="expression" dxfId="140" priority="150">
      <formula>#REF!="Sí"</formula>
    </cfRule>
  </conditionalFormatting>
  <conditionalFormatting sqref="B491:B492">
    <cfRule type="expression" dxfId="139" priority="145">
      <formula>$C491=1</formula>
    </cfRule>
    <cfRule type="expression" dxfId="138" priority="146">
      <formula>#REF!="Sí"</formula>
    </cfRule>
  </conditionalFormatting>
  <conditionalFormatting sqref="B365">
    <cfRule type="expression" dxfId="137" priority="141">
      <formula>$C365=1</formula>
    </cfRule>
    <cfRule type="expression" dxfId="136" priority="142">
      <formula>#REF!="Sí"</formula>
    </cfRule>
  </conditionalFormatting>
  <conditionalFormatting sqref="B292">
    <cfRule type="expression" dxfId="135" priority="139">
      <formula>$C292=1</formula>
    </cfRule>
    <cfRule type="expression" dxfId="134" priority="140">
      <formula>#REF!="Sí"</formula>
    </cfRule>
  </conditionalFormatting>
  <conditionalFormatting sqref="B279">
    <cfRule type="expression" dxfId="133" priority="135">
      <formula>$C279=1</formula>
    </cfRule>
    <cfRule type="expression" dxfId="132" priority="136">
      <formula>#REF!="Sí"</formula>
    </cfRule>
  </conditionalFormatting>
  <conditionalFormatting sqref="C397">
    <cfRule type="expression" dxfId="131" priority="131">
      <formula>$C397=1</formula>
    </cfRule>
    <cfRule type="expression" dxfId="130" priority="132">
      <formula>#REF!="Sí"</formula>
    </cfRule>
  </conditionalFormatting>
  <conditionalFormatting sqref="C43">
    <cfRule type="expression" dxfId="129" priority="127">
      <formula>$C43=1</formula>
    </cfRule>
    <cfRule type="expression" dxfId="128" priority="128">
      <formula>#REF!="Sí"</formula>
    </cfRule>
  </conditionalFormatting>
  <conditionalFormatting sqref="C10">
    <cfRule type="expression" dxfId="127" priority="119">
      <formula>$C10=1</formula>
    </cfRule>
    <cfRule type="expression" dxfId="126" priority="120">
      <formula>#REF!="Sí"</formula>
    </cfRule>
  </conditionalFormatting>
  <conditionalFormatting sqref="C93">
    <cfRule type="expression" dxfId="125" priority="117">
      <formula>$C93=1</formula>
    </cfRule>
    <cfRule type="expression" dxfId="124" priority="118">
      <formula>#REF!="Sí"</formula>
    </cfRule>
  </conditionalFormatting>
  <conditionalFormatting sqref="F94">
    <cfRule type="expression" dxfId="123" priority="115">
      <formula>$C94=1</formula>
    </cfRule>
    <cfRule type="expression" dxfId="122" priority="116">
      <formula>#REF!="Sí"</formula>
    </cfRule>
  </conditionalFormatting>
  <conditionalFormatting sqref="E110">
    <cfRule type="expression" dxfId="121" priority="103">
      <formula>$C110=1</formula>
    </cfRule>
    <cfRule type="expression" dxfId="120" priority="104">
      <formula>#REF!="Sí"</formula>
    </cfRule>
  </conditionalFormatting>
  <conditionalFormatting sqref="E105">
    <cfRule type="expression" dxfId="119" priority="113">
      <formula>$C105=1</formula>
    </cfRule>
    <cfRule type="expression" dxfId="118" priority="114">
      <formula>#REF!="Sí"</formula>
    </cfRule>
  </conditionalFormatting>
  <conditionalFormatting sqref="E106">
    <cfRule type="expression" dxfId="117" priority="111">
      <formula>$C106=1</formula>
    </cfRule>
    <cfRule type="expression" dxfId="116" priority="112">
      <formula>#REF!="Sí"</formula>
    </cfRule>
  </conditionalFormatting>
  <conditionalFormatting sqref="E107">
    <cfRule type="expression" dxfId="115" priority="109">
      <formula>$C107=1</formula>
    </cfRule>
    <cfRule type="expression" dxfId="114" priority="110">
      <formula>#REF!="Sí"</formula>
    </cfRule>
  </conditionalFormatting>
  <conditionalFormatting sqref="E108">
    <cfRule type="expression" dxfId="113" priority="107">
      <formula>$C108=1</formula>
    </cfRule>
    <cfRule type="expression" dxfId="112" priority="108">
      <formula>#REF!="Sí"</formula>
    </cfRule>
  </conditionalFormatting>
  <conditionalFormatting sqref="E109">
    <cfRule type="expression" dxfId="111" priority="105">
      <formula>$C109=1</formula>
    </cfRule>
    <cfRule type="expression" dxfId="110" priority="106">
      <formula>#REF!="Sí"</formula>
    </cfRule>
  </conditionalFormatting>
  <conditionalFormatting sqref="E111">
    <cfRule type="expression" dxfId="109" priority="101">
      <formula>$C111=1</formula>
    </cfRule>
    <cfRule type="expression" dxfId="108" priority="102">
      <formula>#REF!="Sí"</formula>
    </cfRule>
  </conditionalFormatting>
  <conditionalFormatting sqref="E112">
    <cfRule type="expression" dxfId="107" priority="99">
      <formula>$C112=1</formula>
    </cfRule>
    <cfRule type="expression" dxfId="106" priority="100">
      <formula>#REF!="Sí"</formula>
    </cfRule>
  </conditionalFormatting>
  <conditionalFormatting sqref="E138">
    <cfRule type="expression" dxfId="105" priority="93">
      <formula>$C138=1</formula>
    </cfRule>
    <cfRule type="expression" dxfId="104" priority="94">
      <formula>#REF!="Sí"</formula>
    </cfRule>
  </conditionalFormatting>
  <conditionalFormatting sqref="F162">
    <cfRule type="expression" dxfId="103" priority="91">
      <formula>$C162=1</formula>
    </cfRule>
    <cfRule type="expression" dxfId="102" priority="92">
      <formula>#REF!="Sí"</formula>
    </cfRule>
  </conditionalFormatting>
  <conditionalFormatting sqref="E471:E472">
    <cfRule type="expression" dxfId="101" priority="87">
      <formula>$C471=1</formula>
    </cfRule>
    <cfRule type="expression" dxfId="100" priority="88">
      <formula>#REF!="Sí"</formula>
    </cfRule>
  </conditionalFormatting>
  <conditionalFormatting sqref="E469">
    <cfRule type="expression" dxfId="99" priority="85">
      <formula>$C469=1</formula>
    </cfRule>
    <cfRule type="expression" dxfId="98" priority="86">
      <formula>#REF!="Sí"</formula>
    </cfRule>
  </conditionalFormatting>
  <conditionalFormatting sqref="E479">
    <cfRule type="expression" dxfId="97" priority="81">
      <formula>$C479=1</formula>
    </cfRule>
    <cfRule type="expression" dxfId="96" priority="82">
      <formula>#REF!="Sí"</formula>
    </cfRule>
  </conditionalFormatting>
  <conditionalFormatting sqref="E480">
    <cfRule type="expression" dxfId="95" priority="79">
      <formula>$C480=1</formula>
    </cfRule>
    <cfRule type="expression" dxfId="94" priority="80">
      <formula>#REF!="Sí"</formula>
    </cfRule>
  </conditionalFormatting>
  <conditionalFormatting sqref="B95:B96">
    <cfRule type="expression" dxfId="93" priority="73">
      <formula>$C95=1</formula>
    </cfRule>
    <cfRule type="expression" dxfId="92" priority="74">
      <formula>#REF!="Sí"</formula>
    </cfRule>
  </conditionalFormatting>
  <conditionalFormatting sqref="B89:B94">
    <cfRule type="expression" dxfId="91" priority="71">
      <formula>$C89=1</formula>
    </cfRule>
    <cfRule type="expression" dxfId="90" priority="72">
      <formula>#REF!="Sí"</formula>
    </cfRule>
  </conditionalFormatting>
  <conditionalFormatting sqref="B86:B88">
    <cfRule type="expression" dxfId="89" priority="69">
      <formula>$C86=1</formula>
    </cfRule>
    <cfRule type="expression" dxfId="88" priority="70">
      <formula>#REF!="Sí"</formula>
    </cfRule>
  </conditionalFormatting>
  <conditionalFormatting sqref="B400">
    <cfRule type="expression" dxfId="87" priority="67">
      <formula>$C400=1</formula>
    </cfRule>
    <cfRule type="expression" dxfId="86" priority="68">
      <formula>#REF!="Sí"</formula>
    </cfRule>
  </conditionalFormatting>
  <conditionalFormatting sqref="B398">
    <cfRule type="expression" dxfId="85" priority="65">
      <formula>$C398=1</formula>
    </cfRule>
    <cfRule type="expression" dxfId="84" priority="66">
      <formula>#REF!="Sí"</formula>
    </cfRule>
  </conditionalFormatting>
  <conditionalFormatting sqref="B397">
    <cfRule type="expression" dxfId="83" priority="63">
      <formula>$C397=1</formula>
    </cfRule>
    <cfRule type="expression" dxfId="82" priority="64">
      <formula>#REF!="Sí"</formula>
    </cfRule>
  </conditionalFormatting>
  <conditionalFormatting sqref="B334:B337">
    <cfRule type="expression" dxfId="81" priority="61">
      <formula>$C334=1</formula>
    </cfRule>
    <cfRule type="expression" dxfId="80" priority="62">
      <formula>#REF!="Sí"</formula>
    </cfRule>
  </conditionalFormatting>
  <conditionalFormatting sqref="B407">
    <cfRule type="expression" dxfId="79" priority="59">
      <formula>$C407=1</formula>
    </cfRule>
    <cfRule type="expression" dxfId="78" priority="60">
      <formula>#REF!="Sí"</formula>
    </cfRule>
  </conditionalFormatting>
  <conditionalFormatting sqref="B97:B104">
    <cfRule type="expression" dxfId="77" priority="57">
      <formula>$C97=1</formula>
    </cfRule>
    <cfRule type="expression" dxfId="76" priority="58">
      <formula>#REF!="Sí"</formula>
    </cfRule>
  </conditionalFormatting>
  <conditionalFormatting sqref="B364">
    <cfRule type="expression" dxfId="75" priority="55">
      <formula>$C364=1</formula>
    </cfRule>
    <cfRule type="expression" dxfId="74" priority="56">
      <formula>#REF!="Sí"</formula>
    </cfRule>
  </conditionalFormatting>
  <conditionalFormatting sqref="B391">
    <cfRule type="expression" dxfId="73" priority="53">
      <formula>$C391=1</formula>
    </cfRule>
    <cfRule type="expression" dxfId="72" priority="54">
      <formula>#REF!="Sí"</formula>
    </cfRule>
  </conditionalFormatting>
  <conditionalFormatting sqref="B388">
    <cfRule type="expression" dxfId="71" priority="51">
      <formula>$C388=1</formula>
    </cfRule>
    <cfRule type="expression" dxfId="70" priority="52">
      <formula>#REF!="Sí"</formula>
    </cfRule>
  </conditionalFormatting>
  <conditionalFormatting sqref="B390">
    <cfRule type="expression" dxfId="69" priority="49">
      <formula>$C390=1</formula>
    </cfRule>
    <cfRule type="expression" dxfId="68" priority="50">
      <formula>#REF!="Sí"</formula>
    </cfRule>
  </conditionalFormatting>
  <conditionalFormatting sqref="B333">
    <cfRule type="expression" dxfId="67" priority="47">
      <formula>$C333=1</formula>
    </cfRule>
    <cfRule type="expression" dxfId="66" priority="48">
      <formula>#REF!="Sí"</formula>
    </cfRule>
  </conditionalFormatting>
  <conditionalFormatting sqref="B311">
    <cfRule type="expression" dxfId="65" priority="45">
      <formula>$C311=1</formula>
    </cfRule>
    <cfRule type="expression" dxfId="64" priority="46">
      <formula>#REF!="Sí"</formula>
    </cfRule>
  </conditionalFormatting>
  <conditionalFormatting sqref="B338">
    <cfRule type="expression" dxfId="63" priority="43">
      <formula>$C338=1</formula>
    </cfRule>
    <cfRule type="expression" dxfId="62" priority="44">
      <formula>#REF!="Sí"</formula>
    </cfRule>
  </conditionalFormatting>
  <conditionalFormatting sqref="B327">
    <cfRule type="expression" dxfId="61" priority="41">
      <formula>$C327=1</formula>
    </cfRule>
    <cfRule type="expression" dxfId="60" priority="42">
      <formula>#REF!="Sí"</formula>
    </cfRule>
  </conditionalFormatting>
  <conditionalFormatting sqref="B288:B289">
    <cfRule type="expression" dxfId="59" priority="39">
      <formula>$C288=1</formula>
    </cfRule>
    <cfRule type="expression" dxfId="58" priority="40">
      <formula>#REF!="Sí"</formula>
    </cfRule>
  </conditionalFormatting>
  <conditionalFormatting sqref="B282">
    <cfRule type="expression" dxfId="57" priority="37">
      <formula>$C282=1</formula>
    </cfRule>
    <cfRule type="expression" dxfId="56" priority="38">
      <formula>#REF!="Sí"</formula>
    </cfRule>
  </conditionalFormatting>
  <conditionalFormatting sqref="B274">
    <cfRule type="expression" dxfId="55" priority="35">
      <formula>$C274=1</formula>
    </cfRule>
    <cfRule type="expression" dxfId="54" priority="36">
      <formula>#REF!="Sí"</formula>
    </cfRule>
  </conditionalFormatting>
  <conditionalFormatting sqref="B275">
    <cfRule type="expression" dxfId="53" priority="33">
      <formula>$C275=1</formula>
    </cfRule>
    <cfRule type="expression" dxfId="52" priority="34">
      <formula>#REF!="Sí"</formula>
    </cfRule>
  </conditionalFormatting>
  <conditionalFormatting sqref="B276">
    <cfRule type="expression" dxfId="51" priority="31">
      <formula>$C276=1</formula>
    </cfRule>
    <cfRule type="expression" dxfId="50" priority="32">
      <formula>#REF!="Sí"</formula>
    </cfRule>
  </conditionalFormatting>
  <conditionalFormatting sqref="B277">
    <cfRule type="expression" dxfId="49" priority="29">
      <formula>$C277=1</formula>
    </cfRule>
    <cfRule type="expression" dxfId="48" priority="30">
      <formula>#REF!="Sí"</formula>
    </cfRule>
  </conditionalFormatting>
  <conditionalFormatting sqref="B495">
    <cfRule type="expression" dxfId="47" priority="23">
      <formula>$C495=1</formula>
    </cfRule>
    <cfRule type="expression" dxfId="46" priority="24">
      <formula>#REF!="Sí"</formula>
    </cfRule>
  </conditionalFormatting>
  <conditionalFormatting sqref="B273">
    <cfRule type="expression" dxfId="45" priority="21">
      <formula>$C273=1</formula>
    </cfRule>
    <cfRule type="expression" dxfId="44" priority="22">
      <formula>#REF!="Sí"</formula>
    </cfRule>
  </conditionalFormatting>
  <conditionalFormatting sqref="B60">
    <cfRule type="expression" dxfId="43" priority="19">
      <formula>$C60=1</formula>
    </cfRule>
    <cfRule type="expression" dxfId="42" priority="20">
      <formula>#REF!="Sí"</formula>
    </cfRule>
  </conditionalFormatting>
  <conditionalFormatting sqref="B8">
    <cfRule type="expression" dxfId="41" priority="17">
      <formula>$C8=1</formula>
    </cfRule>
    <cfRule type="expression" dxfId="40" priority="18">
      <formula>#REF!="Sí"</formula>
    </cfRule>
  </conditionalFormatting>
  <conditionalFormatting sqref="B258">
    <cfRule type="expression" dxfId="39" priority="15">
      <formula>$C258=1</formula>
    </cfRule>
    <cfRule type="expression" dxfId="38" priority="16">
      <formula>#REF!="Sí"</formula>
    </cfRule>
  </conditionalFormatting>
  <conditionalFormatting sqref="B326">
    <cfRule type="expression" dxfId="37" priority="13">
      <formula>$C326=1</formula>
    </cfRule>
    <cfRule type="expression" dxfId="36" priority="14">
      <formula>#REF!="Sí"</formula>
    </cfRule>
  </conditionalFormatting>
  <conditionalFormatting sqref="B392">
    <cfRule type="expression" dxfId="35" priority="11">
      <formula>$C392=1</formula>
    </cfRule>
    <cfRule type="expression" dxfId="34" priority="12">
      <formula>#REF!="Sí"</formula>
    </cfRule>
  </conditionalFormatting>
  <conditionalFormatting sqref="B393">
    <cfRule type="expression" dxfId="33" priority="9">
      <formula>$C393=1</formula>
    </cfRule>
    <cfRule type="expression" dxfId="32" priority="10">
      <formula>#REF!="Sí"</formula>
    </cfRule>
  </conditionalFormatting>
  <conditionalFormatting sqref="B368">
    <cfRule type="expression" dxfId="31" priority="7">
      <formula>$C368=1</formula>
    </cfRule>
    <cfRule type="expression" dxfId="30" priority="8">
      <formula>#REF!="Sí"</formula>
    </cfRule>
  </conditionalFormatting>
  <conditionalFormatting sqref="B12">
    <cfRule type="expression" dxfId="29" priority="5">
      <formula>$C12=1</formula>
    </cfRule>
    <cfRule type="expression" dxfId="28" priority="6">
      <formula>#REF!="Sí"</formula>
    </cfRule>
  </conditionalFormatting>
  <conditionalFormatting sqref="B13">
    <cfRule type="expression" dxfId="27" priority="3">
      <formula>$C13=1</formula>
    </cfRule>
    <cfRule type="expression" dxfId="26" priority="4">
      <formula>#REF!="Sí"</formula>
    </cfRule>
  </conditionalFormatting>
  <conditionalFormatting sqref="B286">
    <cfRule type="expression" dxfId="25" priority="1">
      <formula>$C286=1</formula>
    </cfRule>
    <cfRule type="expression" dxfId="24" priority="2">
      <formula>#REF!="Sí"</formula>
    </cfRule>
  </conditionalFormatting>
  <dataValidations xWindow="737" yWindow="459" count="6">
    <dataValidation allowBlank="1" showInputMessage="1" showErrorMessage="1" prompt="Escribe la descripción del elemento en esta columna" sqref="C5:C6 E17 E21:E32 E35:E36 E443:E444 E40:E45 E467 E468 E58:E73 E47:E56 E4:E14"/>
    <dataValidation allowBlank="1" showInputMessage="1" showErrorMessage="1" prompt="Escribe el precio unitario de cada elemento en esta columna" sqref="J5:J6"/>
    <dataValidation allowBlank="1" showInputMessage="1" showErrorMessage="1" promptTitle="PACC" prompt="Digite la cantidad requerida en este período._x000a_" sqref="F95:F161 G5:H139 F5:F93 G140:G212 F163:F211 F213:G493 H140:H511"/>
    <dataValidation allowBlank="1" showInputMessage="1" showErrorMessage="1" promptTitle="PACC" prompt="Digite la unidad de medida._x000a__x000a_" sqref="E488 E307 E33:E34 E470 E477:E478 E481:E484 D5:D493 E490:E511"/>
    <dataValidation allowBlank="1" showInputMessage="1" showErrorMessage="1" promptTitle="PACC" prompt="Este valor se calculará automáticamente, resultado de la multiplicación de la cantidad total por el precio unitario estimado." sqref="K5:K511"/>
    <dataValidation allowBlank="1" showInputMessage="1" showErrorMessage="1" promptTitle="PACC" prompt="La cantidad total resultará de la suma de las cantidades requeridas en cada trimestre. " sqref="I5:I511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5" scale="10" orientation="landscape" r:id="rId1"/>
  <rowBreaks count="1" manualBreakCount="1">
    <brk id="310" max="27" man="1"/>
  </rowBreaks>
  <colBreaks count="1" manualBreakCount="1">
    <brk id="12" max="582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Inventario de Almacen Enero-mar</vt:lpstr>
      <vt:lpstr>Gráfico1</vt:lpstr>
      <vt:lpstr>'Inventario de Almacen Enero-mar'!Área_de_impresión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Usuario</cp:lastModifiedBy>
  <cp:lastPrinted>2023-01-10T13:41:36Z</cp:lastPrinted>
  <dcterms:created xsi:type="dcterms:W3CDTF">2010-12-13T15:49:00Z</dcterms:created>
  <dcterms:modified xsi:type="dcterms:W3CDTF">2023-04-25T13:34:03Z</dcterms:modified>
</cp:coreProperties>
</file>