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80" windowWidth="15600" windowHeight="7752"/>
  </bookViews>
  <sheets>
    <sheet name="PACC - SNCC.F.053" sheetId="1" r:id="rId1"/>
  </sheets>
  <definedNames>
    <definedName name="_xlnm.Print_Area" localSheetId="0">'PACC - SNCC.F.053'!$A$1:$AB$362</definedName>
  </definedNames>
  <calcPr calcId="145621"/>
</workbook>
</file>

<file path=xl/calcChain.xml><?xml version="1.0" encoding="utf-8"?>
<calcChain xmlns="http://schemas.openxmlformats.org/spreadsheetml/2006/main">
  <c r="I328" i="1" l="1"/>
  <c r="K328" i="1" s="1"/>
  <c r="I23" i="1" l="1"/>
  <c r="K23" i="1"/>
  <c r="I106" i="1"/>
  <c r="K106" i="1"/>
  <c r="I105" i="1"/>
  <c r="K105" i="1"/>
  <c r="I225" i="1"/>
  <c r="K225" i="1"/>
  <c r="I348" i="1"/>
  <c r="K348" i="1"/>
  <c r="I214" i="1"/>
  <c r="K214" i="1"/>
  <c r="I140" i="1"/>
  <c r="K140" i="1"/>
  <c r="K211" i="1"/>
  <c r="I324" i="1"/>
  <c r="K324" i="1"/>
  <c r="I325" i="1"/>
  <c r="K325" i="1"/>
  <c r="I123" i="1" l="1"/>
  <c r="K123" i="1"/>
  <c r="I183" i="1"/>
  <c r="K183" i="1"/>
  <c r="I221" i="1"/>
  <c r="K221" i="1"/>
  <c r="I154" i="1"/>
  <c r="K154" i="1"/>
  <c r="I236" i="1"/>
  <c r="K236" i="1"/>
  <c r="I284" i="1"/>
  <c r="K284" i="1"/>
  <c r="I45" i="1"/>
  <c r="K45" i="1"/>
  <c r="I122" i="1"/>
  <c r="K122" i="1"/>
  <c r="I148" i="1"/>
  <c r="K148" i="1"/>
  <c r="I251" i="1"/>
  <c r="K251" i="1"/>
  <c r="I6" i="1"/>
  <c r="K6" i="1"/>
  <c r="I283" i="1"/>
  <c r="K283" i="1"/>
  <c r="I107" i="1"/>
  <c r="K107" i="1"/>
  <c r="I247" i="1"/>
  <c r="K247" i="1"/>
  <c r="I254" i="1"/>
  <c r="K254" i="1"/>
  <c r="I332" i="1"/>
  <c r="K332" i="1"/>
  <c r="I152" i="1"/>
  <c r="K152" i="1"/>
  <c r="I46" i="1"/>
  <c r="K46" i="1"/>
  <c r="I9" i="1"/>
  <c r="K9" i="1"/>
  <c r="I143" i="1"/>
  <c r="K143" i="1"/>
  <c r="I267" i="1"/>
  <c r="K267" i="1"/>
  <c r="I347" i="1" l="1"/>
  <c r="K347" i="1"/>
  <c r="I182" i="1"/>
  <c r="K182" i="1"/>
  <c r="K227" i="1"/>
  <c r="I268" i="1"/>
  <c r="K268" i="1"/>
  <c r="I269" i="1"/>
  <c r="K269" i="1"/>
  <c r="I341" i="1"/>
  <c r="K341" i="1"/>
  <c r="I155" i="1"/>
  <c r="K155" i="1"/>
  <c r="I250" i="1"/>
  <c r="K250" i="1"/>
  <c r="I15" i="1" l="1"/>
  <c r="K15" i="1"/>
  <c r="I13" i="1"/>
  <c r="K13" i="1"/>
  <c r="I14" i="1"/>
  <c r="K14" i="1"/>
  <c r="I16" i="1"/>
  <c r="K16" i="1"/>
  <c r="I49" i="1"/>
  <c r="K49" i="1"/>
  <c r="I346" i="1" l="1"/>
  <c r="K346" i="1" s="1"/>
  <c r="I345" i="1"/>
  <c r="K345" i="1" s="1"/>
  <c r="I344" i="1"/>
  <c r="K344" i="1" s="1"/>
  <c r="I343" i="1"/>
  <c r="K343" i="1" s="1"/>
  <c r="I342" i="1"/>
  <c r="K342" i="1" s="1"/>
  <c r="I340" i="1"/>
  <c r="K340" i="1" s="1"/>
  <c r="I339" i="1"/>
  <c r="K339" i="1" s="1"/>
  <c r="I338" i="1"/>
  <c r="K338" i="1" s="1"/>
  <c r="I337" i="1"/>
  <c r="K337" i="1" s="1"/>
  <c r="I336" i="1"/>
  <c r="K336" i="1" s="1"/>
  <c r="I335" i="1"/>
  <c r="K335" i="1" s="1"/>
  <c r="I334" i="1"/>
  <c r="K334" i="1" s="1"/>
  <c r="I333" i="1"/>
  <c r="K333" i="1" s="1"/>
  <c r="I331" i="1"/>
  <c r="K331" i="1" s="1"/>
  <c r="I330" i="1"/>
  <c r="K330" i="1" s="1"/>
  <c r="K329" i="1"/>
  <c r="I329" i="1"/>
  <c r="I327" i="1"/>
  <c r="K327" i="1" s="1"/>
  <c r="I326" i="1"/>
  <c r="K326" i="1" s="1"/>
  <c r="I294" i="1"/>
  <c r="K294" i="1" s="1"/>
  <c r="I292" i="1"/>
  <c r="K292" i="1" s="1"/>
  <c r="I293" i="1"/>
  <c r="K293" i="1" s="1"/>
  <c r="I295" i="1"/>
  <c r="K295" i="1" s="1"/>
  <c r="I323" i="1"/>
  <c r="K323" i="1" s="1"/>
  <c r="I322" i="1"/>
  <c r="K322" i="1" s="1"/>
  <c r="I321" i="1"/>
  <c r="K321" i="1" s="1"/>
  <c r="I320" i="1"/>
  <c r="K320" i="1" s="1"/>
  <c r="I319" i="1"/>
  <c r="K319" i="1" s="1"/>
  <c r="I318" i="1"/>
  <c r="K318" i="1" s="1"/>
  <c r="I317" i="1"/>
  <c r="K317" i="1" s="1"/>
  <c r="I316" i="1"/>
  <c r="K316" i="1" s="1"/>
  <c r="I315" i="1"/>
  <c r="K315" i="1" s="1"/>
  <c r="I314" i="1"/>
  <c r="K314" i="1" s="1"/>
  <c r="I313" i="1"/>
  <c r="K313" i="1" s="1"/>
  <c r="I312" i="1"/>
  <c r="K312" i="1" s="1"/>
  <c r="I311" i="1"/>
  <c r="K311" i="1" s="1"/>
  <c r="I310" i="1"/>
  <c r="K310" i="1" s="1"/>
  <c r="I309" i="1"/>
  <c r="K309" i="1" s="1"/>
  <c r="I308" i="1"/>
  <c r="K308" i="1" s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I300" i="1"/>
  <c r="K300" i="1" s="1"/>
  <c r="I299" i="1"/>
  <c r="K299" i="1" s="1"/>
  <c r="I298" i="1"/>
  <c r="K298" i="1" s="1"/>
  <c r="I297" i="1"/>
  <c r="K297" i="1" s="1"/>
  <c r="I296" i="1"/>
  <c r="K296" i="1" s="1"/>
  <c r="I291" i="1"/>
  <c r="K291" i="1" s="1"/>
  <c r="I290" i="1"/>
  <c r="K290" i="1" s="1"/>
  <c r="I289" i="1"/>
  <c r="K289" i="1" s="1"/>
  <c r="I288" i="1"/>
  <c r="K288" i="1" s="1"/>
  <c r="I287" i="1"/>
  <c r="K287" i="1" s="1"/>
  <c r="I286" i="1"/>
  <c r="K286" i="1" s="1"/>
  <c r="I285" i="1"/>
  <c r="K285" i="1" s="1"/>
  <c r="I282" i="1"/>
  <c r="K282" i="1" s="1"/>
  <c r="I281" i="1"/>
  <c r="K281" i="1" s="1"/>
  <c r="I280" i="1"/>
  <c r="K280" i="1" s="1"/>
  <c r="I279" i="1"/>
  <c r="K279" i="1" s="1"/>
  <c r="I278" i="1"/>
  <c r="K278" i="1" s="1"/>
  <c r="I277" i="1"/>
  <c r="K277" i="1" s="1"/>
  <c r="I276" i="1"/>
  <c r="K276" i="1" s="1"/>
  <c r="I275" i="1"/>
  <c r="K275" i="1" s="1"/>
  <c r="I274" i="1"/>
  <c r="K274" i="1" s="1"/>
  <c r="I273" i="1"/>
  <c r="K273" i="1" s="1"/>
  <c r="I272" i="1"/>
  <c r="K272" i="1" s="1"/>
  <c r="I271" i="1"/>
  <c r="K271" i="1" s="1"/>
  <c r="I270" i="1"/>
  <c r="K270" i="1" s="1"/>
  <c r="I266" i="1"/>
  <c r="K266" i="1" s="1"/>
  <c r="I265" i="1"/>
  <c r="K265" i="1" s="1"/>
  <c r="I264" i="1"/>
  <c r="K264" i="1" s="1"/>
  <c r="I263" i="1"/>
  <c r="K263" i="1" s="1"/>
  <c r="I262" i="1"/>
  <c r="K262" i="1" s="1"/>
  <c r="I261" i="1"/>
  <c r="K261" i="1" s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3" i="1"/>
  <c r="K253" i="1" s="1"/>
  <c r="I252" i="1"/>
  <c r="K252" i="1" s="1"/>
  <c r="I249" i="1"/>
  <c r="K249" i="1" s="1"/>
  <c r="I248" i="1"/>
  <c r="K248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238" i="1"/>
  <c r="K238" i="1" s="1"/>
  <c r="I237" i="1"/>
  <c r="K237" i="1" s="1"/>
  <c r="I235" i="1"/>
  <c r="K235" i="1" s="1"/>
  <c r="I232" i="1"/>
  <c r="K232" i="1" s="1"/>
  <c r="I234" i="1"/>
  <c r="K234" i="1" s="1"/>
  <c r="I233" i="1"/>
  <c r="K233" i="1" s="1"/>
  <c r="I231" i="1"/>
  <c r="K231" i="1" s="1"/>
  <c r="I230" i="1"/>
  <c r="K230" i="1" s="1"/>
  <c r="I229" i="1"/>
  <c r="K229" i="1" s="1"/>
  <c r="I228" i="1"/>
  <c r="K228" i="1" s="1"/>
  <c r="I226" i="1"/>
  <c r="K226" i="1" s="1"/>
  <c r="I224" i="1"/>
  <c r="K224" i="1" s="1"/>
  <c r="I223" i="1"/>
  <c r="K223" i="1" s="1"/>
  <c r="I222" i="1"/>
  <c r="K222" i="1" s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3" i="1"/>
  <c r="K213" i="1" s="1"/>
  <c r="I212" i="1"/>
  <c r="K212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I190" i="1"/>
  <c r="K190" i="1" s="1"/>
  <c r="I189" i="1"/>
  <c r="K189" i="1" s="1"/>
  <c r="I188" i="1"/>
  <c r="K188" i="1" s="1"/>
  <c r="I187" i="1"/>
  <c r="K187" i="1" s="1"/>
  <c r="I186" i="1"/>
  <c r="K186" i="1" s="1"/>
  <c r="I185" i="1"/>
  <c r="K185" i="1" s="1"/>
  <c r="I184" i="1"/>
  <c r="K184" i="1" s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K174" i="1" s="1"/>
  <c r="I173" i="1"/>
  <c r="K173" i="1" s="1"/>
  <c r="I172" i="1"/>
  <c r="K172" i="1" s="1"/>
  <c r="I171" i="1"/>
  <c r="K171" i="1" s="1"/>
  <c r="I170" i="1"/>
  <c r="K170" i="1" s="1"/>
  <c r="I169" i="1"/>
  <c r="K169" i="1" s="1"/>
  <c r="I168" i="1"/>
  <c r="K168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K162" i="1" s="1"/>
  <c r="K161" i="1"/>
  <c r="I161" i="1"/>
  <c r="I160" i="1"/>
  <c r="K160" i="1" s="1"/>
  <c r="I159" i="1"/>
  <c r="K159" i="1" s="1"/>
  <c r="I158" i="1"/>
  <c r="K158" i="1" s="1"/>
  <c r="I157" i="1"/>
  <c r="K157" i="1" s="1"/>
  <c r="I156" i="1"/>
  <c r="K156" i="1" s="1"/>
  <c r="I153" i="1"/>
  <c r="K153" i="1" s="1"/>
  <c r="I151" i="1"/>
  <c r="K151" i="1" s="1"/>
  <c r="I150" i="1"/>
  <c r="K150" i="1" s="1"/>
  <c r="I149" i="1"/>
  <c r="K149" i="1" s="1"/>
  <c r="I147" i="1"/>
  <c r="K147" i="1" s="1"/>
  <c r="I146" i="1"/>
  <c r="K146" i="1" s="1"/>
  <c r="I145" i="1"/>
  <c r="K145" i="1" s="1"/>
  <c r="I144" i="1"/>
  <c r="K144" i="1" s="1"/>
  <c r="I142" i="1"/>
  <c r="K142" i="1" s="1"/>
  <c r="I141" i="1"/>
  <c r="K141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57" i="1"/>
  <c r="K57" i="1" s="1"/>
  <c r="I58" i="1"/>
  <c r="K58" i="1" s="1"/>
  <c r="I59" i="1"/>
  <c r="K59" i="1" s="1"/>
  <c r="I72" i="1"/>
  <c r="K72" i="1" s="1"/>
  <c r="I75" i="1"/>
  <c r="I76" i="1"/>
  <c r="K76" i="1" s="1"/>
  <c r="I77" i="1"/>
  <c r="K77" i="1" s="1"/>
  <c r="I78" i="1"/>
  <c r="K78" i="1" s="1"/>
  <c r="I74" i="1"/>
  <c r="K74" i="1" s="1"/>
  <c r="I73" i="1"/>
  <c r="K73" i="1" s="1"/>
  <c r="I71" i="1"/>
  <c r="K71" i="1" s="1"/>
  <c r="I70" i="1"/>
  <c r="K70" i="1" s="1"/>
  <c r="I69" i="1"/>
  <c r="K69" i="1" s="1"/>
  <c r="I68" i="1"/>
  <c r="K68" i="1" s="1"/>
  <c r="I63" i="1"/>
  <c r="K63" i="1" s="1"/>
  <c r="I62" i="1"/>
  <c r="K62" i="1" s="1"/>
  <c r="I61" i="1"/>
  <c r="K61" i="1" s="1"/>
  <c r="I60" i="1"/>
  <c r="K60" i="1" s="1"/>
  <c r="I67" i="1"/>
  <c r="K67" i="1" s="1"/>
  <c r="I66" i="1"/>
  <c r="K66" i="1" s="1"/>
  <c r="I64" i="1"/>
  <c r="K64" i="1" s="1"/>
  <c r="I65" i="1"/>
  <c r="K65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8" i="1"/>
  <c r="K48" i="1" s="1"/>
  <c r="I47" i="1"/>
  <c r="K47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2" i="1"/>
  <c r="K12" i="1" s="1"/>
  <c r="I11" i="1"/>
  <c r="K11" i="1" s="1"/>
  <c r="I10" i="1"/>
  <c r="K10" i="1" s="1"/>
  <c r="I8" i="1"/>
  <c r="K8" i="1" s="1"/>
  <c r="I7" i="1"/>
  <c r="K7" i="1" s="1"/>
  <c r="I5" i="1"/>
  <c r="K5" i="1" s="1"/>
  <c r="K349" i="1" s="1"/>
</calcChain>
</file>

<file path=xl/sharedStrings.xml><?xml version="1.0" encoding="utf-8"?>
<sst xmlns="http://schemas.openxmlformats.org/spreadsheetml/2006/main" count="1593" uniqueCount="700">
  <si>
    <t>UNIDAD DE MEDIDA</t>
  </si>
  <si>
    <t>70140000 Producción, gestión y protección de cultivos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</si>
  <si>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</si>
  <si>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</si>
  <si>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</si>
  <si>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</si>
  <si>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</si>
  <si>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</si>
  <si>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</si>
  <si>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</si>
  <si>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</si>
  <si>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</si>
  <si>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</si>
  <si>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</si>
  <si>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</si>
  <si>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</si>
  <si>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</si>
  <si>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</si>
  <si>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</si>
  <si>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</si>
  <si>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</si>
  <si>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</si>
  <si>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</si>
  <si>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</si>
  <si>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</si>
  <si>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</si>
  <si>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</si>
  <si>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</si>
  <si>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</si>
  <si>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</si>
  <si>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</si>
  <si>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</si>
  <si>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</si>
  <si>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</si>
  <si>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</si>
  <si>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</si>
  <si>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</si>
  <si>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</si>
  <si>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</si>
  <si>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</si>
  <si>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</si>
  <si>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</si>
  <si>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</si>
  <si>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</si>
  <si>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</si>
  <si>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</si>
  <si>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</si>
  <si>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</si>
  <si>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</si>
  <si>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</si>
  <si>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</si>
  <si>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</si>
  <si>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</si>
  <si>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</si>
  <si>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</si>
  <si>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</si>
  <si>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</si>
  <si>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</si>
  <si>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</si>
  <si>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</si>
  <si>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</si>
  <si>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</si>
  <si>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</si>
  <si>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</si>
  <si>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</si>
  <si>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</si>
  <si>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</si>
  <si>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</si>
  <si>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</si>
  <si>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</si>
  <si>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</si>
  <si>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</si>
  <si>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</si>
  <si>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</si>
  <si>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</si>
  <si>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</si>
  <si>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</si>
  <si>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</si>
  <si>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</si>
  <si>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</si>
  <si>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</si>
  <si>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</si>
  <si>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</si>
  <si>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</si>
  <si>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</si>
  <si>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</si>
  <si>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</si>
  <si>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</si>
  <si>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</si>
  <si>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</si>
  <si>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</si>
  <si>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</si>
  <si>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</si>
  <si>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</si>
  <si>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</si>
  <si>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</si>
  <si>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</si>
  <si>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</si>
  <si>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</si>
  <si>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</si>
  <si>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</si>
  <si>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</si>
  <si>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</si>
  <si>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</si>
  <si>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</si>
  <si>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</si>
  <si>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</si>
  <si>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</si>
  <si>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</si>
  <si>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</si>
  <si>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</si>
  <si>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</si>
  <si>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</si>
  <si>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</si>
  <si>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</si>
  <si>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</si>
  <si>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</si>
  <si>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</si>
  <si>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</si>
  <si>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</si>
  <si>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</si>
  <si>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</si>
  <si>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</si>
  <si>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</si>
  <si>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</si>
  <si>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</si>
  <si>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</si>
  <si>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</si>
  <si>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</si>
  <si>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</si>
  <si>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</si>
  <si>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</si>
  <si>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</si>
  <si>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</si>
  <si>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</si>
  <si>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</si>
  <si>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</si>
  <si>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</si>
  <si>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</si>
  <si>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</si>
  <si>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</si>
  <si>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</si>
  <si>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</si>
  <si>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</si>
  <si>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</si>
  <si>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</si>
  <si>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</si>
  <si>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</si>
  <si>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</si>
  <si>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</si>
  <si>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</si>
  <si>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</si>
  <si>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</si>
  <si>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</si>
  <si>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</si>
  <si>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</si>
  <si>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</si>
  <si>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</si>
  <si>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</si>
  <si>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</si>
  <si>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</si>
  <si>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</si>
  <si>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</si>
  <si>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</si>
  <si>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</si>
  <si>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</si>
  <si>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</si>
  <si>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</si>
  <si>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</si>
  <si>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</si>
  <si>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</si>
  <si>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</si>
  <si>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</si>
  <si>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</si>
  <si>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</si>
  <si>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</si>
  <si>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</si>
  <si>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</si>
  <si>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</si>
  <si>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</si>
  <si>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</si>
  <si>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</si>
  <si>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</si>
  <si>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</si>
  <si>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</si>
  <si>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</si>
  <si>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</si>
  <si>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</si>
  <si>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</si>
  <si>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</si>
  <si>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</si>
  <si>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</si>
  <si>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</si>
  <si>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</si>
  <si>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</si>
  <si>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</si>
  <si>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</si>
  <si>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</si>
  <si>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</si>
  <si>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</si>
  <si>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</si>
  <si>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</si>
  <si>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</si>
  <si>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</si>
  <si>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</si>
  <si>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</si>
  <si>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</si>
  <si>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</si>
  <si>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</si>
  <si>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</si>
  <si>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</si>
  <si>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</si>
  <si>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</si>
  <si>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</si>
  <si>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</si>
  <si>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</si>
  <si>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</si>
  <si>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 xml:space="preserve">CÓDIGO  </t>
  </si>
  <si>
    <t>DESCRIPCIÓN ARTICULO</t>
  </si>
  <si>
    <t>ENTRADA</t>
  </si>
  <si>
    <t>INICIO</t>
  </si>
  <si>
    <t>EXISTENCIA</t>
  </si>
  <si>
    <t>VALOR</t>
  </si>
  <si>
    <t xml:space="preserve">PRECIO UNITARIO </t>
  </si>
  <si>
    <t>2.3.9.1.01</t>
  </si>
  <si>
    <t>Ambientador p/inodoro</t>
  </si>
  <si>
    <t>Ambientador spray Glade</t>
  </si>
  <si>
    <t>Und</t>
  </si>
  <si>
    <t>2.3.3.2.01</t>
  </si>
  <si>
    <t>Papel higienico Jumbo p/dispensador</t>
  </si>
  <si>
    <t>Papel toalla p/dispensador</t>
  </si>
  <si>
    <t>Servilletas Jumbo</t>
  </si>
  <si>
    <t>Jabón liquido p/manos/Almendra</t>
  </si>
  <si>
    <t>2.3.5.5.01</t>
  </si>
  <si>
    <t>Gel Sanitizante</t>
  </si>
  <si>
    <t>Desinfectante</t>
  </si>
  <si>
    <t>Cera p/piso</t>
  </si>
  <si>
    <t>Cloro</t>
  </si>
  <si>
    <t>Escobas de techo c/palo</t>
  </si>
  <si>
    <t>Escobas plasticas c/palo</t>
  </si>
  <si>
    <t>Suaper</t>
  </si>
  <si>
    <t>Recogedor p/basura</t>
  </si>
  <si>
    <t>Desgrasante</t>
  </si>
  <si>
    <t>Vasos plast. 7 oz paq. 50/1</t>
  </si>
  <si>
    <t>Vasos plast. 10 oz paq. 50/1</t>
  </si>
  <si>
    <t>Vasos plast. 5 oz paq. 50/1</t>
  </si>
  <si>
    <t>Platos desechables #7 , paq. 25/1</t>
  </si>
  <si>
    <t>Cucharas desechables /Paq. 25/1</t>
  </si>
  <si>
    <t>Jabón en pasta p/fregar</t>
  </si>
  <si>
    <t>Jabón Lava platos</t>
  </si>
  <si>
    <t>Jabón antibacterial Scott p/dispensador 13 oz 400ML</t>
  </si>
  <si>
    <t>Jabón de cuaba</t>
  </si>
  <si>
    <t>2.3.4.1.01</t>
  </si>
  <si>
    <t>Detergente en polvo</t>
  </si>
  <si>
    <t>2.3.7.2.99</t>
  </si>
  <si>
    <t>Limpiador p/cristales</t>
  </si>
  <si>
    <t>Zafacón  plast./negr/ Med. p/oficina</t>
  </si>
  <si>
    <t>Zafacón bco. p/baño/15 litr./c/tapa vaiven</t>
  </si>
  <si>
    <t>Zafacón crema Rimax 12 litr./c/tapa Vaiven</t>
  </si>
  <si>
    <t>Cubetas  Duralon gris/ plast. 15lits./ 3 gls.</t>
  </si>
  <si>
    <t xml:space="preserve">Cubetas Plast. negra/ 15 lits. </t>
  </si>
  <si>
    <t>Tanque plastico p/ 55 gls.</t>
  </si>
  <si>
    <t>2.3.5.4.01</t>
  </si>
  <si>
    <t>Guantes goma p/limpiar</t>
  </si>
  <si>
    <t>Esponja doble cara p/fregar</t>
  </si>
  <si>
    <t>Brillo La maquina( gris)</t>
  </si>
  <si>
    <t>Brillo verde</t>
  </si>
  <si>
    <t>2.3.7.2.05</t>
  </si>
  <si>
    <t>Insecticida p/mosquitos y cucarachas 400ML</t>
  </si>
  <si>
    <t>Insecticida p/mosquitos y cucarachas 250ML</t>
  </si>
  <si>
    <t xml:space="preserve">Limpiador p/Ceramica </t>
  </si>
  <si>
    <t>2.3.2.2.01</t>
  </si>
  <si>
    <t>Lanilla</t>
  </si>
  <si>
    <t>Cepillo p/inodoro</t>
  </si>
  <si>
    <t>Cepillo de mano</t>
  </si>
  <si>
    <t>Agenda p/ecritorio</t>
  </si>
  <si>
    <t>Papel bond 8 1/2x11 Paq. 500/1</t>
  </si>
  <si>
    <t>Papel bond 8 1/2x13 Paq. 500/1</t>
  </si>
  <si>
    <t>Papel bond 8 1/2x14 Paq. 500/1</t>
  </si>
  <si>
    <t>Papel rollo p/sumadora electronica</t>
  </si>
  <si>
    <t>Folder Pendaflex 8/1x11 p/archivo cja. 25/1</t>
  </si>
  <si>
    <t>Folder Pendaflex 8/1x14 p/archivo cja. 25/1</t>
  </si>
  <si>
    <t>Folder amarillo 8 1/2x11</t>
  </si>
  <si>
    <t>Folder amar. 8 1/2x13</t>
  </si>
  <si>
    <t>Folder amar. 8 1/2x14</t>
  </si>
  <si>
    <t>Folder color surtido 8 1/2x11</t>
  </si>
  <si>
    <t>Sobres blancos #10</t>
  </si>
  <si>
    <t>Sobres manila 8 1/2x11</t>
  </si>
  <si>
    <t>Sobres manila 9/2x12</t>
  </si>
  <si>
    <t>Sobres manila 3x7</t>
  </si>
  <si>
    <t>2.3.9.2.01</t>
  </si>
  <si>
    <t>Boligrafo tinta azul/Caja 12/1</t>
  </si>
  <si>
    <t>Boligrafo tinta negra/Caja 12/1</t>
  </si>
  <si>
    <t>Boligrafo tinta roja</t>
  </si>
  <si>
    <t>Felpa azul</t>
  </si>
  <si>
    <t>Marcador permanente negro</t>
  </si>
  <si>
    <t>Marcador permanente azul</t>
  </si>
  <si>
    <t>Marcador p/pizarra negro</t>
  </si>
  <si>
    <t>Marcador p/pizarra rojo</t>
  </si>
  <si>
    <t>Resaltador surtido</t>
  </si>
  <si>
    <t>2.3.9.2.02</t>
  </si>
  <si>
    <t xml:space="preserve">Silicon  Uhu liquido/tubo 35 ml </t>
  </si>
  <si>
    <t>Banditas de goma #18 surtido</t>
  </si>
  <si>
    <t>Cera humectante p/contar</t>
  </si>
  <si>
    <t>Tijeras Scissors 8 "</t>
  </si>
  <si>
    <t>2.3.6.3.06</t>
  </si>
  <si>
    <t>Zafacon Plateado/med./redondo/metal/ p/ofic. 13"</t>
  </si>
  <si>
    <t>Saca grapas</t>
  </si>
  <si>
    <t>Saca puntas metal</t>
  </si>
  <si>
    <t>Chincheta Printek p/mural corcho</t>
  </si>
  <si>
    <t>Goma p/borrar</t>
  </si>
  <si>
    <t>Grapadora</t>
  </si>
  <si>
    <t>Porta lapices</t>
  </si>
  <si>
    <t>Regla plastica 12"</t>
  </si>
  <si>
    <t>Porta Clip</t>
  </si>
  <si>
    <t>Tarjetero</t>
  </si>
  <si>
    <t>Perforadora  3 orificios 7 cm</t>
  </si>
  <si>
    <t>Perforadora  Artesco 2 orificios</t>
  </si>
  <si>
    <t>2.3.9.6.01</t>
  </si>
  <si>
    <t>UPS APC BE600M1, 330 WATT-600 VA, 6 S</t>
  </si>
  <si>
    <t>Impresora Mulf.Epson Ecotank L3210</t>
  </si>
  <si>
    <t>Calculadora electronica Sharp</t>
  </si>
  <si>
    <t>Dispensado cinta adhesiva</t>
  </si>
  <si>
    <t>Bandeja p/escritorio/2niveles/metal/negr.</t>
  </si>
  <si>
    <t>Bandeja Plast. p/escritorio/1 nivel/humo</t>
  </si>
  <si>
    <t>Bandeja Plast. 2 niveles/verde</t>
  </si>
  <si>
    <t>Gancho p/archivo</t>
  </si>
  <si>
    <t>Clip billtero 15 mm 1/2"</t>
  </si>
  <si>
    <t>Cinta adhesiva 1/2" p/dispensador</t>
  </si>
  <si>
    <t>Cinta adh. p/ empaque 1/2 papel</t>
  </si>
  <si>
    <t>Cinta adh. p/empaque 3cm</t>
  </si>
  <si>
    <t>Cinta adh. Doble cara 1 /2x2.08 yardas</t>
  </si>
  <si>
    <t>Libreta ray. Blanca 5x8/50 hojas</t>
  </si>
  <si>
    <t>Libreta ray. Blanca 8 1/2x11/ 50 hojas</t>
  </si>
  <si>
    <t>Libro record Ofic Nota 500 Pág.</t>
  </si>
  <si>
    <t>Talonario requerimiento</t>
  </si>
  <si>
    <t xml:space="preserve">Tinta p/sello roja </t>
  </si>
  <si>
    <t xml:space="preserve">Tinta p/sello azul </t>
  </si>
  <si>
    <t xml:space="preserve">Tinta p/sello verde </t>
  </si>
  <si>
    <t xml:space="preserve">Tinta p/sello negra </t>
  </si>
  <si>
    <t>DVD en blanco C/estuche</t>
  </si>
  <si>
    <t>CD en blanco c/estuche</t>
  </si>
  <si>
    <t>Porta documentos vertical 81/2x11</t>
  </si>
  <si>
    <t>Cart. tinta  Hp 60 neg.</t>
  </si>
  <si>
    <t>Cart. tinta  Hp 60 Color</t>
  </si>
  <si>
    <t>Cart. tinta  Hp 122 neg.</t>
  </si>
  <si>
    <t>Cart. tinta Hp 122 Color</t>
  </si>
  <si>
    <t>Cart. tinta HP 21 Negro</t>
  </si>
  <si>
    <t>Cart. tinta  Hp 22 color</t>
  </si>
  <si>
    <t>Cart. Tinta Hp 662/negra</t>
  </si>
  <si>
    <t>Cart. Canon 245 negro</t>
  </si>
  <si>
    <t>Cart. Canon 246 color</t>
  </si>
  <si>
    <t>Cart. Canon 146 color</t>
  </si>
  <si>
    <t>Cart. Canon 145 Negro</t>
  </si>
  <si>
    <t>Toner Epson L664 bk negro</t>
  </si>
  <si>
    <t>Toner Epson L664 bk yellow</t>
  </si>
  <si>
    <t>Toner Epson L664 BK Blue</t>
  </si>
  <si>
    <t>Toner Epson L664 BK Magenta</t>
  </si>
  <si>
    <t>Toner HP 35 A</t>
  </si>
  <si>
    <t>Toner HP 36 A</t>
  </si>
  <si>
    <t>Toner Hp 83 A</t>
  </si>
  <si>
    <t>Toner HP 80 A</t>
  </si>
  <si>
    <t>Toner HP 85 A</t>
  </si>
  <si>
    <t>Toner HP 49 A</t>
  </si>
  <si>
    <t>Toner HP 55 A</t>
  </si>
  <si>
    <t>Toner HP 78 A</t>
  </si>
  <si>
    <t>Toner HP Q12 A</t>
  </si>
  <si>
    <t>Toner HP 17 A</t>
  </si>
  <si>
    <t>Toner HP 201 A NEG</t>
  </si>
  <si>
    <t>Toner HP 201 A CYAN</t>
  </si>
  <si>
    <t>Toner HP 201 A MAGENTA</t>
  </si>
  <si>
    <t>Toner Canon 104</t>
  </si>
  <si>
    <t>Toner Canon 128</t>
  </si>
  <si>
    <t>Toner Canon 137</t>
  </si>
  <si>
    <t>Toner Canon 1119</t>
  </si>
  <si>
    <t>Toner Canon GPRS IMAGE 54</t>
  </si>
  <si>
    <t>Toner Toshiba T-2021</t>
  </si>
  <si>
    <t>Toner Toshiba T-2505V</t>
  </si>
  <si>
    <t>Toner Sharp L100</t>
  </si>
  <si>
    <t>2.3.7.2.06</t>
  </si>
  <si>
    <t>Oleo Wilton#3 p/pintar</t>
  </si>
  <si>
    <t>Pint. Acrilica Paja</t>
  </si>
  <si>
    <t>Pint. Acril. Naranja positivo</t>
  </si>
  <si>
    <t>Anticorrosivo rojo GLS</t>
  </si>
  <si>
    <t>Pint. Acr. Azul cielo</t>
  </si>
  <si>
    <t xml:space="preserve">Masilla  Lanco p/paneles yeso (Sheet-Rock) </t>
  </si>
  <si>
    <t>Pegamento bco.  Lanco p/madera</t>
  </si>
  <si>
    <t>Pint. Semi gloss azul glacial</t>
  </si>
  <si>
    <t>Thinner Tropical</t>
  </si>
  <si>
    <t>2.3.6.3.04</t>
  </si>
  <si>
    <t>Barra extensión /20 pies</t>
  </si>
  <si>
    <t>Mazeta 6libs. m/madera</t>
  </si>
  <si>
    <t>Linterna recargable 11 Led truper</t>
  </si>
  <si>
    <t>2.3.6.4.06</t>
  </si>
  <si>
    <t>Lija p/disco</t>
  </si>
  <si>
    <t>Lija de agua/ #150/hoja 8 1/2x11</t>
  </si>
  <si>
    <t>Lija de agua/ #120/hoja 8 1/2x11</t>
  </si>
  <si>
    <t>Lija de agua/#220/hojas 8 1/2x11</t>
  </si>
  <si>
    <t>Lija de agua #100/hoja 8 1/2x11</t>
  </si>
  <si>
    <t>Laca natural</t>
  </si>
  <si>
    <t>Lona azul 12x14</t>
  </si>
  <si>
    <t>Retardador 20 oz</t>
  </si>
  <si>
    <t>2.3.2.1.01</t>
  </si>
  <si>
    <t>Estopa</t>
  </si>
  <si>
    <t>Mota p/pintar</t>
  </si>
  <si>
    <t>Porta rolo p/pintar</t>
  </si>
  <si>
    <t>Brocha p/pintar #3</t>
  </si>
  <si>
    <t>Brocha p/pintar #2</t>
  </si>
  <si>
    <t>Espatula Atlas/  Metal #3</t>
  </si>
  <si>
    <t>Espatula Atlas/metal #6</t>
  </si>
  <si>
    <t>Espatula  Atlas/Metal #8</t>
  </si>
  <si>
    <t>2.3.3.1.01</t>
  </si>
  <si>
    <t>Masking Tape ¾ verde p/señalización</t>
  </si>
  <si>
    <t>Cinta Ductape gris 2x50"</t>
  </si>
  <si>
    <t>Tape de Goma  23</t>
  </si>
  <si>
    <t>Candados 50mm 110-50</t>
  </si>
  <si>
    <t>Llavin doble puño/bronceado</t>
  </si>
  <si>
    <t>Tomacorriente doble c/tapa 15 A/125V Blanca</t>
  </si>
  <si>
    <t>Llave p/fregadero</t>
  </si>
  <si>
    <t>LLave p/lavamano</t>
  </si>
  <si>
    <t>Lentes de seguridad</t>
  </si>
  <si>
    <t>Segueta roja 18Tx12"Nicholson</t>
  </si>
  <si>
    <t>Teflon/rollo 3/4</t>
  </si>
  <si>
    <t>Guantes p/electricista/Vikingo</t>
  </si>
  <si>
    <t>Guante suave</t>
  </si>
  <si>
    <t>2.3.6.3.01</t>
  </si>
  <si>
    <t>Baterias p/inodoro GP-LIHIUM, CR-P2 6V</t>
  </si>
  <si>
    <t>Llave d/paso 3" pvc gris sch 80 (Llave de bola)</t>
  </si>
  <si>
    <t>Llave d/paso 2" pvc gris sch80 ( Llave de bola)</t>
  </si>
  <si>
    <t>Coupling 4"/gris PVC SCH80</t>
  </si>
  <si>
    <t>Coupling 3"/ PVC gris SCH 80</t>
  </si>
  <si>
    <t>Coupling PVC 2"</t>
  </si>
  <si>
    <t>Coupling PVC 1/2"</t>
  </si>
  <si>
    <t>Tee de 4"</t>
  </si>
  <si>
    <t>Tee de  2"SCH 80 /GRIS</t>
  </si>
  <si>
    <t>Tee de 3/4 SCH 80 /GRIS</t>
  </si>
  <si>
    <t>Tee de 3" SCH80 /GRIS</t>
  </si>
  <si>
    <t>Reduccion PVC gris 3"x2</t>
  </si>
  <si>
    <t>Vascogel p/aire 7/8</t>
  </si>
  <si>
    <t>Reduccion PVC gris 2"x1</t>
  </si>
  <si>
    <t>Reduccion PVC gris 1"x3/4</t>
  </si>
  <si>
    <t>Reducción PVC gris 4"x2</t>
  </si>
  <si>
    <t>Codo PVC 4"</t>
  </si>
  <si>
    <t>Codo PVC 3"x90 Gris sch 80</t>
  </si>
  <si>
    <t>Codo PVC 3X45</t>
  </si>
  <si>
    <t>Codo PVC 1"1/2</t>
  </si>
  <si>
    <t>Codo PVC 1"</t>
  </si>
  <si>
    <t>Codo PVC 3/4</t>
  </si>
  <si>
    <t>Codo PVC 1/2</t>
  </si>
  <si>
    <t xml:space="preserve">Union Dresser pvc (bca)#3 </t>
  </si>
  <si>
    <t>SALIDA</t>
  </si>
  <si>
    <t>Toner  Hp 202 negro</t>
  </si>
  <si>
    <t>Pintura Epoxica gris 1/8 gls.</t>
  </si>
  <si>
    <t>Cadena galvanizada 6mm</t>
  </si>
  <si>
    <t>Cadena galvanizada 5mm</t>
  </si>
  <si>
    <t xml:space="preserve">Union Dresser pvc (bca)#2 </t>
  </si>
  <si>
    <t>Toner HP 125 A negro</t>
  </si>
  <si>
    <t>Toner Hp 125 A azul</t>
  </si>
  <si>
    <t>Toner Hp 125 A Magenta</t>
  </si>
  <si>
    <t>Carpetas plast. p/documentos 1/2</t>
  </si>
  <si>
    <t>Carpetas plast. p/documentos 2"</t>
  </si>
  <si>
    <t>Borrador p/pizarra magnetica</t>
  </si>
  <si>
    <t>Label p/folder paq.</t>
  </si>
  <si>
    <t>Rollo</t>
  </si>
  <si>
    <t>Paquete</t>
  </si>
  <si>
    <t>Gl</t>
  </si>
  <si>
    <t>Libra</t>
  </si>
  <si>
    <t>Par</t>
  </si>
  <si>
    <t>Yarda</t>
  </si>
  <si>
    <t>Resma</t>
  </si>
  <si>
    <t>Caja</t>
  </si>
  <si>
    <t>Postit surtido 3x3 100 hojas paq 100 hojas</t>
  </si>
  <si>
    <t>Postit memo amar. 2x3 paq. 100 hojas</t>
  </si>
  <si>
    <t>caja</t>
  </si>
  <si>
    <t>Grapas/caja 5000 unds</t>
  </si>
  <si>
    <t>gl</t>
  </si>
  <si>
    <t>cubeta 5gl</t>
  </si>
  <si>
    <t>litro</t>
  </si>
  <si>
    <t>par</t>
  </si>
  <si>
    <t>Alcohol Sanitizante Scott p/dispensador 13 oz</t>
  </si>
  <si>
    <t>funda</t>
  </si>
  <si>
    <t xml:space="preserve">Paquete </t>
  </si>
  <si>
    <t>Sobres manila 8 1/2x13</t>
  </si>
  <si>
    <t>Pint. Esmalte blanco 66 galon</t>
  </si>
  <si>
    <t>Pintura acril. BLANCO 00 cubetas</t>
  </si>
  <si>
    <t>3.1.1.6.2.40</t>
  </si>
  <si>
    <t>und</t>
  </si>
  <si>
    <t>Toner HP 201 A yellow (Defae)</t>
  </si>
  <si>
    <t>Toner Hp 202 magenta (Div. Legal)</t>
  </si>
  <si>
    <t>Toner Hp 202 azul (Div. Legal)</t>
  </si>
  <si>
    <t>Toner Hp 202 Amarillo (Div. Legal)</t>
  </si>
  <si>
    <t>Silicon Uhu stic/ barra 21 gr</t>
  </si>
  <si>
    <t>Zafacón negro/redondo/metal p/oficina 11.4 L 3 gls.</t>
  </si>
  <si>
    <t>Fundas p/basura 55gls/100/1</t>
  </si>
  <si>
    <t>Fundas p/basura 30gls/100/1</t>
  </si>
  <si>
    <t>Tubo fluorescente T8 F32W caja 25/1</t>
  </si>
  <si>
    <t>Caja 25/1</t>
  </si>
  <si>
    <t>Tubo fluorescente Tipo U F36W caja 12/1</t>
  </si>
  <si>
    <t>Tubo fl. F17 Caja 25/1</t>
  </si>
  <si>
    <t>Tubo Led T8 18 w</t>
  </si>
  <si>
    <t>Unds.</t>
  </si>
  <si>
    <t>Bombillo led 20W/Unds.</t>
  </si>
  <si>
    <t>Lampara flood ligth led ip66 30W</t>
  </si>
  <si>
    <t>Bombillo bajo consumo 15W/unds</t>
  </si>
  <si>
    <t>Cubeta 5gl</t>
  </si>
  <si>
    <t>Oct.2017</t>
  </si>
  <si>
    <t>Marzo 17/2020-00011</t>
  </si>
  <si>
    <t>21/11/2021-00031</t>
  </si>
  <si>
    <t>17/03/2020-00011</t>
  </si>
  <si>
    <t>Feb. 14/20-0007</t>
  </si>
  <si>
    <t>abril del 2021</t>
  </si>
  <si>
    <t>Junio 19/2020-00018</t>
  </si>
  <si>
    <t>Nov. 25/2019-00073</t>
  </si>
  <si>
    <t>19/11/2021-00031</t>
  </si>
  <si>
    <t>nov. 25/2019-00074</t>
  </si>
  <si>
    <t>30/11/2021-00037</t>
  </si>
  <si>
    <t>Mayo 20-0008</t>
  </si>
  <si>
    <t>02/12/2021-00032</t>
  </si>
  <si>
    <t>Mayo 13/ 2019</t>
  </si>
  <si>
    <t>Julio 05/2019-00039</t>
  </si>
  <si>
    <t xml:space="preserve"> 16/1/2021-00032</t>
  </si>
  <si>
    <t>16/11/2021-00032</t>
  </si>
  <si>
    <t xml:space="preserve"> 11/11/2021-00031</t>
  </si>
  <si>
    <t>11/2021-000311</t>
  </si>
  <si>
    <t>Feb. 3/2020-00002</t>
  </si>
  <si>
    <t>Oct. 2017</t>
  </si>
  <si>
    <t>Feb. 14/2021-0007</t>
  </si>
  <si>
    <t>30/11/2021-0037</t>
  </si>
  <si>
    <t>No. 22/2019-00075</t>
  </si>
  <si>
    <t>22/12/2021-00038</t>
  </si>
  <si>
    <t>Feb. 14/20- Ord0007</t>
  </si>
  <si>
    <t>Feb. 14/20- Ord. 0007</t>
  </si>
  <si>
    <t>Feb. 14/20-Ord. 0007</t>
  </si>
  <si>
    <t>Mayo 15/2019</t>
  </si>
  <si>
    <t>Mayo 13/2019</t>
  </si>
  <si>
    <t>mayo 13 2019</t>
  </si>
  <si>
    <t>02/12/2021-00039</t>
  </si>
  <si>
    <t>julio 14/2020-00021</t>
  </si>
  <si>
    <t>Interruptor sencillo c/tapa bco. Leviton</t>
  </si>
  <si>
    <t>Cisco switch SF300-24PP 24-PORT 10/100 POE GIGABIT UPLINKS</t>
  </si>
  <si>
    <t>UND</t>
  </si>
  <si>
    <t>Ventiladores torre Tcnomaster 30"</t>
  </si>
  <si>
    <t>junio 2022-0029</t>
  </si>
  <si>
    <t>Rotulo alum. Anon. 8.5"x11 dorado c/letr. Negra</t>
  </si>
  <si>
    <t>Rec. Acril. 26A Gota 8"3/4 GR.</t>
  </si>
  <si>
    <t>Let. Acrl. 1/4 de grosor 18"x32"</t>
  </si>
  <si>
    <t>Buzon p/sugerencias</t>
  </si>
  <si>
    <t>mayo 2022-0002</t>
  </si>
  <si>
    <t>Disco Duro 5TB HDD Seagate Expansion USB 3.0 /2.5"</t>
  </si>
  <si>
    <t>Bombillas BTN 750 W 120 V</t>
  </si>
  <si>
    <t>Bombillas BTR 1000 W 120 V</t>
  </si>
  <si>
    <t>Bombillas FEL 1000 W 120 V</t>
  </si>
  <si>
    <t>Bombillas HPL W 120 W 575 W 120V</t>
  </si>
  <si>
    <t>Bombillas BVT 2000 W 120 V</t>
  </si>
  <si>
    <t>Bombillas FFP 1000 W 120 V</t>
  </si>
  <si>
    <t xml:space="preserve">Und </t>
  </si>
  <si>
    <t>Bombillas FDN 500 W 120 V</t>
  </si>
  <si>
    <t>Bombillas FFT 1000 W 120 V</t>
  </si>
  <si>
    <t>Laptop Dell Inspiron 15 3000 Intel Core 15-1135g7 Quad-core 2.40ghz) anti reflejo full 15.6 /16 gb ddr4 c/bulto y mause optico usb wireless</t>
  </si>
  <si>
    <t>junio 2022-0018</t>
  </si>
  <si>
    <t>junio2022-0016</t>
  </si>
  <si>
    <t xml:space="preserve">Aire acondicionado tipo techo lennox 60,000BTU INVERTER EFIC 18R-410A 220V </t>
  </si>
  <si>
    <t>Caja de cable UTP AGILER 1000 PIES CAT-5E</t>
  </si>
  <si>
    <t>Inodoro bco elite c/tanque a presion</t>
  </si>
  <si>
    <t>Mezcladora elite monomando p/lavamanos</t>
  </si>
  <si>
    <t>Mezcladora elite monomando p/ducha</t>
  </si>
  <si>
    <t>Fluxometro p/inodoro zurin</t>
  </si>
  <si>
    <t>Transformador electronico osram 3x32w 120v</t>
  </si>
  <si>
    <t>Bombillo mercurio luz directa lithing 160w 120v</t>
  </si>
  <si>
    <t>Transformador led elite 12 a 18 w</t>
  </si>
  <si>
    <t>Bombillo reflector clear sylvania 120w 120v</t>
  </si>
  <si>
    <t>mayo 2022-0006</t>
  </si>
  <si>
    <t>Tanque hidroneumatico 120 gls fibra vidrio</t>
  </si>
  <si>
    <t>Preparado por:</t>
  </si>
  <si>
    <t>Caja de tiza 12/1</t>
  </si>
  <si>
    <t>Caja 12/1</t>
  </si>
  <si>
    <t>junio 22-0010</t>
  </si>
  <si>
    <t>Escalera T/Tijera 12/FV</t>
  </si>
  <si>
    <t>Pulidora Truper 7 Prof. 2100W</t>
  </si>
  <si>
    <t>Pint. Trop. Contr. Gris Grafito gls</t>
  </si>
  <si>
    <t xml:space="preserve">Clip metal #2 </t>
  </si>
  <si>
    <t xml:space="preserve">Clip metal #1 </t>
  </si>
  <si>
    <t xml:space="preserve">Clip billtero 19 mm 3/4" </t>
  </si>
  <si>
    <t xml:space="preserve">Clip billetero 51 mm 2" </t>
  </si>
  <si>
    <t xml:space="preserve">Clip billetero 25  mm 1" </t>
  </si>
  <si>
    <t>Cart. Tinta HP 662/color</t>
  </si>
  <si>
    <t>Junio 2022-0018</t>
  </si>
  <si>
    <t>Junio 29/2022-00018</t>
  </si>
  <si>
    <t>Julio 05/2022-00039</t>
  </si>
  <si>
    <t>Cart. Hp 954 Cyan</t>
  </si>
  <si>
    <t>12/7-2022-0017</t>
  </si>
  <si>
    <t>Cart. Hp 954 amarillo</t>
  </si>
  <si>
    <t>12/7/2022-0017</t>
  </si>
  <si>
    <t>Cart. Hp 954 Fucsia</t>
  </si>
  <si>
    <t>Cart. Hp 954 Negro</t>
  </si>
  <si>
    <t>Cart. Tinta HP 667-NEGRO</t>
  </si>
  <si>
    <t>Cart. Tinta HP 667-COLOR</t>
  </si>
  <si>
    <t>Cart. Tinta Canon pg 40 negro</t>
  </si>
  <si>
    <t>Cart Tinta Canon pg 41 color</t>
  </si>
  <si>
    <t>Toner epson 544</t>
  </si>
  <si>
    <t>TONER EPSON 544 NEG</t>
  </si>
  <si>
    <t>TONER EPSON 544 AZUL</t>
  </si>
  <si>
    <t>TONER EPSON 544 AMARILLO</t>
  </si>
  <si>
    <t>TONER EPSON 544 FUCSIA</t>
  </si>
  <si>
    <t>Cart Tinta Canon CL 211 color</t>
  </si>
  <si>
    <t>Cart Tinta Canon CL 210 Negro</t>
  </si>
  <si>
    <t>Toner Hp 30 A</t>
  </si>
  <si>
    <t>Postit 3x5 paquete 100/1</t>
  </si>
  <si>
    <t>Café Santo Domingo</t>
  </si>
  <si>
    <t>Paq. 1 libra</t>
  </si>
  <si>
    <t>Paq. 5 libras</t>
  </si>
  <si>
    <t>Azúcar Crema funda 2250 gr</t>
  </si>
  <si>
    <t>Azúcar Blanca funda 2225 gr</t>
  </si>
  <si>
    <t>Azúcar Crema /sobres 1 gramo</t>
  </si>
  <si>
    <t>Sobres 1 gr</t>
  </si>
  <si>
    <t>Azúcar Blanca /sobres 1 gramo</t>
  </si>
  <si>
    <t>Sept.2022-0043/00122</t>
  </si>
  <si>
    <t>Sept.2022-0043/00123</t>
  </si>
  <si>
    <t>Se[pt.2022-0043/00123</t>
  </si>
  <si>
    <t xml:space="preserve">   DIRECCION GENERAL DE BELLAS ARTES</t>
  </si>
  <si>
    <t>2.3.1.1.01</t>
  </si>
  <si>
    <t>Junio 2022-0019</t>
  </si>
  <si>
    <t>Junio 2022-0014</t>
  </si>
  <si>
    <t>Carpetas plast. p/doc. 1" blanca</t>
  </si>
  <si>
    <t>Scaner Escasnap IX1600</t>
  </si>
  <si>
    <t>Julio 2022-0018/00062</t>
  </si>
  <si>
    <t>Impresora Mulf.E Canon IR 16431</t>
  </si>
  <si>
    <t>agosto 2022-0039/0010</t>
  </si>
  <si>
    <t>Tarjetas de proximidad MIFARE 1K</t>
  </si>
  <si>
    <t>Unds</t>
  </si>
  <si>
    <t>Agosto 2022-0026/00089</t>
  </si>
  <si>
    <t>Yoyo redondo personalizado c/clip vinil -domo azul</t>
  </si>
  <si>
    <t>Porta carnet plast. Vertical Mod6 color transp.</t>
  </si>
  <si>
    <t>Paq.</t>
  </si>
  <si>
    <t>Tarjeta PVC-CR80 0.30 MIL Bco. paq. 100 unds</t>
  </si>
  <si>
    <t>Zebra 800300 Cinta a color YMCKOK 200 IMPR P/ZC100/ZC300</t>
  </si>
  <si>
    <t>Gaffer tape electrio 0.13mm 25 MT bco.</t>
  </si>
  <si>
    <t>agosto 2022-0013/00083</t>
  </si>
  <si>
    <t>Tape gaffer Duck/rollo</t>
  </si>
  <si>
    <t>Limpiador de contacto</t>
  </si>
  <si>
    <t>Alcohol/gl.</t>
  </si>
  <si>
    <t>Galon</t>
  </si>
  <si>
    <t>Enc. Almacén y Suministro, DGBA</t>
  </si>
  <si>
    <t>Set cubos 40 piezas</t>
  </si>
  <si>
    <t>Tubos PVC 4" Diametro19 largo/semi presion</t>
  </si>
  <si>
    <t>Guantes p/electricista/pares</t>
  </si>
  <si>
    <t>Cable electrico de 3 hilos de 10/1000 pies</t>
  </si>
  <si>
    <t>Pies</t>
  </si>
  <si>
    <t>Enchufe industrial c/tierra</t>
  </si>
  <si>
    <t>Toma corriente c/tapa</t>
  </si>
  <si>
    <t>Cable 12/3 engomado/pies</t>
  </si>
  <si>
    <t>Grapadora de presión neumatica 5/8 A</t>
  </si>
  <si>
    <t>Segueta c/marco 300MM 12"</t>
  </si>
  <si>
    <t>Agua oxigenada/gls</t>
  </si>
  <si>
    <t xml:space="preserve">Toalla microfibras/paq.12/1 </t>
  </si>
  <si>
    <t>Paq. 12/1</t>
  </si>
  <si>
    <t>Conectores XLR 3 pin (50 macho/50hembra)/pares</t>
  </si>
  <si>
    <t>Ruedas giratorias (paq. 24 unds)</t>
  </si>
  <si>
    <t>Paquetes</t>
  </si>
  <si>
    <t>Limpiador de plástico BRP</t>
  </si>
  <si>
    <t>galón</t>
  </si>
  <si>
    <t>Escalera T/tijera 12 F.V. Escalumex</t>
  </si>
  <si>
    <t>Agosto 23022-0024/00087</t>
  </si>
  <si>
    <t>Pint. Trop. Gris grafito gls</t>
  </si>
  <si>
    <t>Galón</t>
  </si>
  <si>
    <t>Herramientas 26 Truper 19882/Caja</t>
  </si>
  <si>
    <t>Pintura semigloss Sol celestial Popular</t>
  </si>
  <si>
    <t>Protector lamina plastica p/documentos 8 1/2x11</t>
  </si>
  <si>
    <t>Cubetas con exprimidor/ 36 lts</t>
  </si>
  <si>
    <t>Num. proceso/orden de compras</t>
  </si>
  <si>
    <t>agosto 8/2022-0024/00087</t>
  </si>
  <si>
    <t>Agosto 2022-0024/00087</t>
  </si>
  <si>
    <t>Diciembre 2021-0010</t>
  </si>
  <si>
    <t>Sept.2022-0028/00101</t>
  </si>
  <si>
    <t>Zocalos de goma 4x2 de ancho</t>
  </si>
  <si>
    <t>Pin 1 c/arandela</t>
  </si>
  <si>
    <t>Fulminante Calibre 22</t>
  </si>
  <si>
    <t>Perfiles metalicos 2 1/2x10</t>
  </si>
  <si>
    <t>Tornillo p/plancha No. 6x1-1/4 Pur</t>
  </si>
  <si>
    <t>Tornillos p/estructura No.7-7/16 punta fina</t>
  </si>
  <si>
    <t>Computadora Dell SFF Procesador Intel 15/memoria RAM 8/Disco duro 500GB/monitor/Wide screen 19"/teclado y mause/Usb/sistema operativo Windows 10</t>
  </si>
  <si>
    <t>Sept.2022-0018/00063</t>
  </si>
  <si>
    <t>Baterias rectagulares p/UPS 12V/7 AMP</t>
  </si>
  <si>
    <t>Conectores RJ45 P/Cable red Cat 5</t>
  </si>
  <si>
    <t>Jul-2022-0017/00071</t>
  </si>
  <si>
    <t>#000002019</t>
  </si>
  <si>
    <t>Abril2022-0006/00018</t>
  </si>
  <si>
    <t>Agosto 2022-0013/00083</t>
  </si>
  <si>
    <t>Mayo 2022-0011/00027</t>
  </si>
  <si>
    <t>Toalla microfibras 16x16</t>
  </si>
  <si>
    <t>junio 2022-0016/00057</t>
  </si>
  <si>
    <t>Lapiz de carbón/Caja 12/1</t>
  </si>
  <si>
    <t>Junio 2022-0010-00055</t>
  </si>
  <si>
    <t>unds</t>
  </si>
  <si>
    <t>2.3.6.3.07</t>
  </si>
  <si>
    <t>2.3.6.3.03</t>
  </si>
  <si>
    <t>Yeso/ planchas 4x8x1/2</t>
  </si>
  <si>
    <t>2.3.6.1.04</t>
  </si>
  <si>
    <t>Lic. kirsy C. Moreta De La Rosa</t>
  </si>
  <si>
    <t xml:space="preserve">                                                                                    INVENTARIO BIENES DE CONSUMO TRIMESTRE JULIO/AGOSTO/SEPTIEMBRE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</si>
</sst>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[$RD$-1C0A]* #,##0.00_);_([$RD$-1C0A]* \(#,##0.00\);_([$RD$-1C0A]* &quot;-&quot;??_);_(@_)"/>
    <numFmt numFmtId="165" formatCode="[$$-80A]#,##0.00;\-[$$-80A]#,##0.0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3" tint="0.14993743705557422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color theme="1" tint="0.14999847407452621"/>
      <name val="Arial Narrow"/>
      <family val="2"/>
    </font>
    <font>
      <b/>
      <sz val="16"/>
      <color theme="1" tint="0.14999847407452621"/>
      <name val="Arial Narrow"/>
      <family val="2"/>
    </font>
    <font>
      <sz val="14"/>
      <color theme="1" tint="0.14999847407452621"/>
      <name val="Arial Narrow"/>
      <family val="2"/>
    </font>
    <font>
      <sz val="22"/>
      <color theme="1"/>
      <name val="Arial Narrow"/>
      <family val="2"/>
    </font>
    <font>
      <sz val="26"/>
      <color theme="1"/>
      <name val="Arial Narrow"/>
      <family val="2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5" fillId="0" borderId="0" applyProtection="0">
      <alignment horizontal="left" vertical="center" wrapText="1" indent="1"/>
    </xf>
    <xf numFmtId="0" fontId="6" fillId="0" borderId="0">
      <alignment horizontal="left" vertical="center" wrapText="1" indent="1"/>
    </xf>
    <xf numFmtId="165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5" fillId="4" borderId="0" applyNumberFormat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quotePrefix="1" applyNumberFormat="1" applyFont="1" applyFill="1" applyAlignment="1">
      <alignment horizontal="left"/>
    </xf>
    <xf numFmtId="0" fontId="3" fillId="0" borderId="0" xfId="0" quotePrefix="1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4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38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/>
    <xf numFmtId="44" fontId="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0" fillId="5" borderId="2" xfId="2" applyFont="1" applyFill="1" applyBorder="1" applyAlignment="1">
      <alignment horizontal="center" vertical="center" wrapText="1"/>
    </xf>
    <xf numFmtId="0" fontId="0" fillId="5" borderId="2" xfId="2" applyFont="1" applyFill="1" applyBorder="1" applyAlignment="1">
      <alignment horizontal="left" vertical="center" wrapText="1"/>
    </xf>
    <xf numFmtId="0" fontId="0" fillId="5" borderId="2" xfId="0" applyFont="1" applyFill="1" applyBorder="1"/>
    <xf numFmtId="0" fontId="0" fillId="5" borderId="2" xfId="0" applyFont="1" applyFill="1" applyBorder="1" applyAlignment="1">
      <alignment horizontal="center"/>
    </xf>
    <xf numFmtId="0" fontId="0" fillId="5" borderId="2" xfId="0" applyNumberFormat="1" applyFont="1" applyFill="1" applyBorder="1" applyAlignment="1">
      <alignment horizontal="center"/>
    </xf>
    <xf numFmtId="164" fontId="0" fillId="5" borderId="2" xfId="1" applyNumberFormat="1" applyFont="1" applyFill="1" applyBorder="1" applyAlignment="1">
      <alignment horizontal="right" vertical="center" indent="1"/>
    </xf>
    <xf numFmtId="44" fontId="0" fillId="5" borderId="2" xfId="0" applyNumberFormat="1" applyFont="1" applyFill="1" applyBorder="1" applyAlignment="1">
      <alignment horizontal="left"/>
    </xf>
    <xf numFmtId="0" fontId="10" fillId="2" borderId="0" xfId="0" applyFont="1" applyFill="1" applyBorder="1"/>
    <xf numFmtId="0" fontId="8" fillId="2" borderId="0" xfId="0" applyFont="1" applyFill="1" applyBorder="1"/>
    <xf numFmtId="0" fontId="13" fillId="3" borderId="0" xfId="0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5" fillId="4" borderId="1" xfId="6" applyBorder="1" applyAlignment="1">
      <alignment horizontal="center" vertical="center" wrapText="1"/>
    </xf>
    <xf numFmtId="0" fontId="5" fillId="4" borderId="1" xfId="6" applyBorder="1" applyAlignment="1">
      <alignment horizontal="left"/>
    </xf>
    <xf numFmtId="0" fontId="5" fillId="4" borderId="1" xfId="6" applyBorder="1"/>
    <xf numFmtId="0" fontId="5" fillId="4" borderId="1" xfId="6" applyBorder="1" applyAlignment="1">
      <alignment horizontal="left" vertical="center" wrapText="1"/>
    </xf>
    <xf numFmtId="0" fontId="5" fillId="4" borderId="1" xfId="6" applyBorder="1" applyAlignment="1">
      <alignment horizontal="center"/>
    </xf>
    <xf numFmtId="0" fontId="5" fillId="4" borderId="1" xfId="6" applyNumberFormat="1" applyBorder="1" applyAlignment="1">
      <alignment horizontal="center"/>
    </xf>
    <xf numFmtId="44" fontId="5" fillId="4" borderId="1" xfId="6" applyNumberFormat="1" applyBorder="1"/>
    <xf numFmtId="44" fontId="5" fillId="4" borderId="1" xfId="6" applyNumberFormat="1" applyBorder="1" applyAlignment="1">
      <alignment horizontal="left" vertical="center" indent="1"/>
    </xf>
    <xf numFmtId="14" fontId="5" fillId="4" borderId="1" xfId="6" applyNumberFormat="1" applyBorder="1" applyAlignment="1">
      <alignment horizontal="left" vertical="center" wrapText="1"/>
    </xf>
    <xf numFmtId="164" fontId="5" fillId="4" borderId="1" xfId="6" applyNumberFormat="1" applyBorder="1" applyAlignment="1">
      <alignment horizontal="right" vertical="center" indent="1"/>
    </xf>
    <xf numFmtId="44" fontId="5" fillId="4" borderId="1" xfId="6" applyNumberFormat="1" applyBorder="1" applyAlignment="1">
      <alignment horizontal="left"/>
    </xf>
    <xf numFmtId="0" fontId="5" fillId="4" borderId="1" xfId="6" applyBorder="1" applyAlignment="1">
      <alignment horizontal="center" vertical="center"/>
    </xf>
    <xf numFmtId="0" fontId="5" fillId="4" borderId="1" xfId="6" applyBorder="1" applyAlignment="1">
      <alignment vertical="center" wrapText="1"/>
    </xf>
    <xf numFmtId="17" fontId="5" fillId="4" borderId="1" xfId="6" applyNumberFormat="1" applyBorder="1" applyAlignment="1">
      <alignment horizontal="left" vertical="center" wrapText="1"/>
    </xf>
    <xf numFmtId="164" fontId="5" fillId="4" borderId="1" xfId="6" applyNumberFormat="1" applyBorder="1" applyAlignment="1">
      <alignment vertical="center"/>
    </xf>
    <xf numFmtId="164" fontId="5" fillId="4" borderId="1" xfId="6" applyNumberFormat="1" applyBorder="1" applyAlignment="1">
      <alignment horizontal="center" vertical="center"/>
    </xf>
    <xf numFmtId="0" fontId="5" fillId="4" borderId="1" xfId="6" applyBorder="1" applyAlignment="1">
      <alignment horizontal="left" vertical="center"/>
    </xf>
    <xf numFmtId="0" fontId="5" fillId="4" borderId="1" xfId="6" applyBorder="1" applyAlignment="1">
      <alignment horizontal="left" vertical="center" wrapText="1" indent="1"/>
    </xf>
    <xf numFmtId="164" fontId="5" fillId="4" borderId="1" xfId="6" applyNumberFormat="1" applyBorder="1" applyAlignment="1">
      <alignment horizontal="left" vertical="center"/>
    </xf>
    <xf numFmtId="164" fontId="5" fillId="4" borderId="1" xfId="6" applyNumberFormat="1" applyBorder="1" applyAlignment="1">
      <alignment horizontal="right" vertical="center"/>
    </xf>
    <xf numFmtId="16" fontId="5" fillId="4" borderId="1" xfId="6" applyNumberFormat="1" applyBorder="1"/>
    <xf numFmtId="164" fontId="5" fillId="4" borderId="1" xfId="6" applyNumberFormat="1" applyBorder="1"/>
    <xf numFmtId="0" fontId="5" fillId="4" borderId="3" xfId="6" applyBorder="1"/>
    <xf numFmtId="0" fontId="5" fillId="4" borderId="2" xfId="6" applyBorder="1"/>
    <xf numFmtId="0" fontId="5" fillId="4" borderId="2" xfId="6" applyBorder="1" applyAlignment="1">
      <alignment horizontal="center"/>
    </xf>
    <xf numFmtId="0" fontId="5" fillId="4" borderId="2" xfId="6" applyNumberFormat="1" applyBorder="1" applyAlignment="1">
      <alignment horizontal="center"/>
    </xf>
    <xf numFmtId="44" fontId="5" fillId="4" borderId="0" xfId="6" applyNumberFormat="1" applyBorder="1" applyAlignment="1">
      <alignment horizontal="left" vertical="center" indent="1"/>
    </xf>
    <xf numFmtId="0" fontId="5" fillId="6" borderId="1" xfId="6" applyFill="1" applyBorder="1" applyAlignment="1">
      <alignment horizontal="center" vertical="center" wrapText="1"/>
    </xf>
    <xf numFmtId="0" fontId="5" fillId="6" borderId="1" xfId="6" applyFill="1" applyBorder="1" applyAlignment="1">
      <alignment horizontal="left" vertical="center" wrapText="1"/>
    </xf>
    <xf numFmtId="0" fontId="5" fillId="6" borderId="1" xfId="6" applyFill="1" applyBorder="1"/>
    <xf numFmtId="14" fontId="5" fillId="6" borderId="1" xfId="6" applyNumberFormat="1" applyFill="1" applyBorder="1" applyAlignment="1">
      <alignment horizontal="left" vertical="center" wrapText="1"/>
    </xf>
    <xf numFmtId="0" fontId="5" fillId="6" borderId="1" xfId="6" applyFill="1" applyBorder="1" applyAlignment="1">
      <alignment horizontal="center"/>
    </xf>
    <xf numFmtId="0" fontId="5" fillId="6" borderId="1" xfId="6" applyNumberFormat="1" applyFill="1" applyBorder="1" applyAlignment="1">
      <alignment horizontal="center"/>
    </xf>
    <xf numFmtId="164" fontId="5" fillId="6" borderId="1" xfId="6" applyNumberFormat="1" applyFill="1" applyBorder="1" applyAlignment="1">
      <alignment horizontal="right" vertical="center" indent="1"/>
    </xf>
    <xf numFmtId="44" fontId="5" fillId="6" borderId="1" xfId="6" applyNumberFormat="1" applyFill="1" applyBorder="1" applyAlignment="1">
      <alignment horizontal="left"/>
    </xf>
    <xf numFmtId="0" fontId="5" fillId="6" borderId="1" xfId="6" applyFill="1" applyBorder="1" applyAlignment="1">
      <alignment horizontal="left"/>
    </xf>
    <xf numFmtId="44" fontId="5" fillId="6" borderId="1" xfId="6" applyNumberFormat="1" applyFill="1" applyBorder="1"/>
    <xf numFmtId="44" fontId="5" fillId="6" borderId="1" xfId="6" applyNumberFormat="1" applyFill="1" applyBorder="1" applyAlignment="1">
      <alignment horizontal="left" vertical="center" indent="1"/>
    </xf>
    <xf numFmtId="0" fontId="5" fillId="6" borderId="1" xfId="6" applyFill="1" applyBorder="1" applyAlignment="1">
      <alignment horizontal="center" vertical="center"/>
    </xf>
    <xf numFmtId="0" fontId="5" fillId="6" borderId="1" xfId="6" applyFill="1" applyBorder="1" applyAlignment="1">
      <alignment vertical="center" wrapText="1"/>
    </xf>
    <xf numFmtId="164" fontId="5" fillId="6" borderId="1" xfId="6" applyNumberFormat="1" applyFill="1" applyBorder="1" applyAlignment="1">
      <alignment vertical="center"/>
    </xf>
    <xf numFmtId="164" fontId="5" fillId="6" borderId="1" xfId="6" applyNumberFormat="1" applyFill="1" applyBorder="1" applyAlignment="1">
      <alignment horizontal="center" vertical="center"/>
    </xf>
    <xf numFmtId="17" fontId="5" fillId="6" borderId="1" xfId="6" applyNumberFormat="1" applyFill="1" applyBorder="1" applyAlignment="1">
      <alignment horizontal="left" vertical="center" wrapText="1"/>
    </xf>
    <xf numFmtId="0" fontId="5" fillId="6" borderId="1" xfId="6" applyFill="1" applyBorder="1" applyAlignment="1">
      <alignment horizontal="left" vertical="center" wrapText="1" indent="1"/>
    </xf>
  </cellXfs>
  <cellStyles count="7">
    <cellStyle name="20% - Énfasis1" xfId="6" builtinId="30"/>
    <cellStyle name="Detalles de la tabla, derecha" xfId="5"/>
    <cellStyle name="Detalles de la tabla, izquierda" xfId="2"/>
    <cellStyle name="Los detalles de tabla se alinean la izquierda." xfId="3"/>
    <cellStyle name="Millares" xfId="1" builtinId="3"/>
    <cellStyle name="Moneda de tabla" xfId="4"/>
    <cellStyle name="Normal" xfId="0" builtinId="0"/>
  </cellStyles>
  <dxfs count="134">
    <dxf>
      <numFmt numFmtId="34" formatCode="_(&quot;RD$&quot;* #,##0.00_);_(&quot;RD$&quot;* \(#,##0.00\);_(&quot;RD$&quot;* &quot;-&quot;??_);_(@_)"/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theme="1" tint="0.499984740745262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965200</xdr:colOff>
      <xdr:row>0</xdr:row>
      <xdr:rowOff>0</xdr:rowOff>
    </xdr:from>
    <xdr:to>
      <xdr:col>9</xdr:col>
      <xdr:colOff>596900</xdr:colOff>
      <xdr:row>1</xdr:row>
      <xdr:rowOff>292100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5100" y="0"/>
          <a:ext cx="1143000" cy="774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4:K349" totalsRowCount="1" headerRowDxfId="131" dataDxfId="133" tableBorderDxfId="132">
  <autoFilter ref="B4:K348"/>
  <sortState ref="B5:L348">
    <sortCondition ref="C4:C348"/>
  </sortState>
  <tableColumns count="10">
    <tableColumn id="1" name="CÓDIGO  " totalsRowDxfId="9" dataCellStyle="20% - Énfasis1"/>
    <tableColumn id="2" name="DESCRIPCIÓN ARTICULO" totalsRowDxfId="8" dataCellStyle="20% - Énfasis1"/>
    <tableColumn id="18" name="UNIDAD DE MEDIDA" totalsRowDxfId="7" dataCellStyle="20% - Énfasis1"/>
    <tableColumn id="5" name="Num. proceso/orden de compras" totalsRowDxfId="6" dataCellStyle="20% - Énfasis1"/>
    <tableColumn id="3" name="INICIO" totalsRowDxfId="5" dataCellStyle="20% - Énfasis1"/>
    <tableColumn id="4" name="ENTRADA" totalsRowDxfId="4" dataCellStyle="20% - Énfasis1"/>
    <tableColumn id="12" name="SALIDA" totalsRowDxfId="3" dataCellStyle="20% - Énfasis1"/>
    <tableColumn id="7" name="EXISTENCIA" totalsRowDxfId="2" dataCellStyle="20% - Énfasis1">
      <calculatedColumnFormula>SUM(Tabla1[[#This Row],[INICIO]:[SALIDA]])</calculatedColumnFormula>
    </tableColumn>
    <tableColumn id="20" name="PRECIO UNITARIO " totalsRowDxfId="1" dataCellStyle="20% - Énfasis1"/>
    <tableColumn id="6" name="VALOR" totalsRowFunction="custom" totalsRowDxfId="0" dataCellStyle="20% - Énfasis1">
      <calculatedColumnFormula>+I5*J5</calculatedColumnFormula>
      <totalsRowFormula>SUM(K5:K348)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X447"/>
  <sheetViews>
    <sheetView tabSelected="1" view="pageBreakPreview" topLeftCell="A202" zoomScale="60" zoomScaleNormal="50" workbookViewId="0">
      <selection activeCell="J229" sqref="J229"/>
    </sheetView>
  </sheetViews>
  <sheetFormatPr baseColWidth="10" defaultColWidth="11.44140625" defaultRowHeight="18" x14ac:dyDescent="0.35"/>
  <cols>
    <col min="1" max="1" width="11.44140625" style="10"/>
    <col min="2" max="2" width="18.88671875" style="1" customWidth="1"/>
    <col min="3" max="3" width="53.21875" style="1" customWidth="1"/>
    <col min="4" max="4" width="32.21875" style="1" customWidth="1"/>
    <col min="5" max="5" width="40" style="1" customWidth="1"/>
    <col min="6" max="6" width="20.21875" style="1" customWidth="1"/>
    <col min="7" max="7" width="22.77734375" style="1" customWidth="1"/>
    <col min="8" max="8" width="19.44140625" style="1" customWidth="1"/>
    <col min="9" max="9" width="22" style="1" customWidth="1"/>
    <col min="10" max="10" width="22.33203125" style="1" customWidth="1"/>
    <col min="11" max="11" width="27.21875" style="1" customWidth="1"/>
    <col min="12" max="12" width="25.21875" style="1" customWidth="1"/>
    <col min="13" max="13" width="46.6640625" style="1" customWidth="1"/>
    <col min="14" max="14" width="33.88671875" style="1" customWidth="1"/>
    <col min="15" max="15" width="39.33203125" style="1" customWidth="1"/>
    <col min="16" max="16" width="37.6640625" style="1" customWidth="1"/>
    <col min="17" max="17" width="19.44140625" style="1" customWidth="1"/>
    <col min="18" max="18" width="18.88671875" style="1" customWidth="1"/>
    <col min="19" max="19" width="17.109375" style="1" customWidth="1"/>
    <col min="20" max="20" width="21.44140625" style="1" customWidth="1"/>
    <col min="21" max="21" width="64.5546875" style="1" hidden="1" customWidth="1"/>
    <col min="22" max="22" width="20.88671875" style="1" customWidth="1"/>
    <col min="23" max="23" width="0" style="1" hidden="1" customWidth="1"/>
    <col min="24" max="24" width="52.33203125" style="1" hidden="1" customWidth="1"/>
    <col min="25" max="25" width="17.6640625" style="1" customWidth="1"/>
    <col min="26" max="16384" width="11.44140625" style="1"/>
  </cols>
  <sheetData>
    <row r="1" spans="1:18" s="10" customFormat="1" ht="38.4" customHeight="1" x14ac:dyDescent="0.5">
      <c r="B1" s="12"/>
      <c r="C1" s="15"/>
      <c r="D1" s="16" t="s">
        <v>619</v>
      </c>
      <c r="E1" s="16"/>
      <c r="F1" s="16"/>
      <c r="G1" s="16"/>
      <c r="H1" s="16"/>
      <c r="I1" s="6"/>
      <c r="J1" s="6"/>
      <c r="K1" s="6"/>
      <c r="L1" s="6"/>
      <c r="M1" s="12"/>
      <c r="N1" s="12"/>
      <c r="O1" s="13"/>
      <c r="P1" s="14"/>
    </row>
    <row r="2" spans="1:18" ht="29.25" customHeight="1" x14ac:dyDescent="0.3">
      <c r="B2" s="21" t="s">
        <v>699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23.25" customHeight="1" x14ac:dyDescent="0.25">
      <c r="B3" s="29"/>
      <c r="C3" s="30"/>
      <c r="D3" s="18"/>
      <c r="E3" s="19"/>
      <c r="F3" s="20"/>
      <c r="G3" s="20"/>
      <c r="H3" s="20"/>
      <c r="I3" s="18"/>
      <c r="J3" s="18"/>
      <c r="K3" s="18"/>
      <c r="L3" s="18"/>
      <c r="M3" s="29"/>
      <c r="N3" s="29"/>
      <c r="O3" s="29"/>
      <c r="P3" s="29"/>
    </row>
    <row r="4" spans="1:18" ht="29.4" customHeight="1" x14ac:dyDescent="0.35">
      <c r="B4" s="35" t="s">
        <v>217</v>
      </c>
      <c r="C4" s="35" t="s">
        <v>218</v>
      </c>
      <c r="D4" s="31" t="s">
        <v>0</v>
      </c>
      <c r="E4" s="31" t="s">
        <v>669</v>
      </c>
      <c r="F4" s="32" t="s">
        <v>220</v>
      </c>
      <c r="G4" s="33" t="s">
        <v>219</v>
      </c>
      <c r="H4" s="33" t="s">
        <v>450</v>
      </c>
      <c r="I4" s="33" t="s">
        <v>221</v>
      </c>
      <c r="J4" s="31" t="s">
        <v>223</v>
      </c>
      <c r="K4" s="33" t="s">
        <v>222</v>
      </c>
      <c r="L4" s="34"/>
      <c r="M4" s="34"/>
      <c r="N4" s="34"/>
      <c r="O4" s="34"/>
      <c r="P4" s="5"/>
    </row>
    <row r="5" spans="1:18" s="9" customFormat="1" ht="22.8" customHeight="1" x14ac:dyDescent="0.35">
      <c r="A5" s="10"/>
      <c r="B5" s="22" t="s">
        <v>228</v>
      </c>
      <c r="C5" s="23" t="s">
        <v>275</v>
      </c>
      <c r="D5" s="24" t="s">
        <v>227</v>
      </c>
      <c r="E5" s="23" t="s">
        <v>505</v>
      </c>
      <c r="F5" s="25">
        <v>12</v>
      </c>
      <c r="G5" s="25">
        <v>0</v>
      </c>
      <c r="H5" s="25">
        <v>-2</v>
      </c>
      <c r="I5" s="26">
        <f>SUM(Tabla1[[#This Row],[INICIO]:[SALIDA]])</f>
        <v>10</v>
      </c>
      <c r="J5" s="27">
        <v>35</v>
      </c>
      <c r="K5" s="28">
        <f t="shared" ref="K5:K36" si="0">+I5*J5</f>
        <v>350</v>
      </c>
      <c r="L5" s="5"/>
      <c r="M5" s="5"/>
      <c r="N5" s="5"/>
      <c r="O5" s="5"/>
      <c r="P5" s="5"/>
    </row>
    <row r="6" spans="1:18" ht="19.2" customHeight="1" x14ac:dyDescent="0.35">
      <c r="B6" s="37" t="s">
        <v>379</v>
      </c>
      <c r="C6" s="38" t="s">
        <v>653</v>
      </c>
      <c r="D6" s="39" t="s">
        <v>641</v>
      </c>
      <c r="E6" s="40" t="s">
        <v>637</v>
      </c>
      <c r="F6" s="41">
        <v>0</v>
      </c>
      <c r="G6" s="41">
        <v>2</v>
      </c>
      <c r="H6" s="41">
        <v>-2</v>
      </c>
      <c r="I6" s="42">
        <f>SUM(Tabla1[[#This Row],[INICIO]:[SALIDA]])</f>
        <v>0</v>
      </c>
      <c r="J6" s="43">
        <v>554</v>
      </c>
      <c r="K6" s="44">
        <f t="shared" si="0"/>
        <v>0</v>
      </c>
      <c r="O6" s="4"/>
      <c r="R6" s="7"/>
    </row>
    <row r="7" spans="1:18" ht="31.8" customHeight="1" x14ac:dyDescent="0.35">
      <c r="B7" s="64" t="s">
        <v>318</v>
      </c>
      <c r="C7" s="65" t="s">
        <v>561</v>
      </c>
      <c r="D7" s="66" t="s">
        <v>500</v>
      </c>
      <c r="E7" s="67" t="s">
        <v>621</v>
      </c>
      <c r="F7" s="68">
        <v>0</v>
      </c>
      <c r="G7" s="68">
        <v>2</v>
      </c>
      <c r="H7" s="68">
        <v>-2</v>
      </c>
      <c r="I7" s="69">
        <f>SUM(Tabla1[[#This Row],[INICIO]:[SALIDA]])</f>
        <v>0</v>
      </c>
      <c r="J7" s="70">
        <v>168019.07</v>
      </c>
      <c r="K7" s="71">
        <f t="shared" si="0"/>
        <v>0</v>
      </c>
      <c r="O7" s="4"/>
      <c r="R7" s="7"/>
    </row>
    <row r="8" spans="1:18" ht="21" customHeight="1" x14ac:dyDescent="0.35">
      <c r="B8" s="48" t="s">
        <v>252</v>
      </c>
      <c r="C8" s="40" t="s">
        <v>479</v>
      </c>
      <c r="D8" s="39" t="s">
        <v>227</v>
      </c>
      <c r="E8" s="45" t="s">
        <v>506</v>
      </c>
      <c r="F8" s="41">
        <v>38</v>
      </c>
      <c r="G8" s="41">
        <v>0</v>
      </c>
      <c r="H8" s="41">
        <v>-29</v>
      </c>
      <c r="I8" s="42">
        <f>SUM(Tabla1[[#This Row],[INICIO]:[SALIDA]])</f>
        <v>9</v>
      </c>
      <c r="J8" s="46">
        <v>291.25</v>
      </c>
      <c r="K8" s="47">
        <f t="shared" si="0"/>
        <v>2621.25</v>
      </c>
      <c r="O8" s="4"/>
      <c r="R8" s="7"/>
    </row>
    <row r="9" spans="1:18" ht="17.399999999999999" customHeight="1" x14ac:dyDescent="0.35">
      <c r="B9" s="64" t="s">
        <v>379</v>
      </c>
      <c r="C9" s="72" t="s">
        <v>640</v>
      </c>
      <c r="D9" s="66" t="s">
        <v>641</v>
      </c>
      <c r="E9" s="65" t="s">
        <v>637</v>
      </c>
      <c r="F9" s="68">
        <v>0</v>
      </c>
      <c r="G9" s="68">
        <v>2</v>
      </c>
      <c r="H9" s="68">
        <v>-2</v>
      </c>
      <c r="I9" s="69">
        <f>SUM(Tabla1[[#This Row],[INICIO]:[SALIDA]])</f>
        <v>0</v>
      </c>
      <c r="J9" s="73">
        <v>1138</v>
      </c>
      <c r="K9" s="74">
        <f t="shared" si="0"/>
        <v>0</v>
      </c>
      <c r="O9" s="4"/>
      <c r="R9" s="7"/>
    </row>
    <row r="10" spans="1:18" x14ac:dyDescent="0.35">
      <c r="B10" s="75" t="s">
        <v>224</v>
      </c>
      <c r="C10" s="65" t="s">
        <v>225</v>
      </c>
      <c r="D10" s="66" t="s">
        <v>227</v>
      </c>
      <c r="E10" s="67" t="s">
        <v>507</v>
      </c>
      <c r="F10" s="68">
        <v>78</v>
      </c>
      <c r="G10" s="68">
        <v>100</v>
      </c>
      <c r="H10" s="68">
        <v>-174</v>
      </c>
      <c r="I10" s="69">
        <f>SUM(Tabla1[[#This Row],[INICIO]:[SALIDA]])</f>
        <v>4</v>
      </c>
      <c r="J10" s="70">
        <v>50</v>
      </c>
      <c r="K10" s="71">
        <f t="shared" si="0"/>
        <v>200</v>
      </c>
      <c r="O10" s="4"/>
      <c r="R10" s="7"/>
    </row>
    <row r="11" spans="1:18" x14ac:dyDescent="0.35">
      <c r="B11" s="48" t="s">
        <v>224</v>
      </c>
      <c r="C11" s="40" t="s">
        <v>226</v>
      </c>
      <c r="D11" s="39" t="s">
        <v>227</v>
      </c>
      <c r="E11" s="45" t="s">
        <v>508</v>
      </c>
      <c r="F11" s="41">
        <v>0</v>
      </c>
      <c r="G11" s="41">
        <v>0</v>
      </c>
      <c r="H11" s="41">
        <v>0</v>
      </c>
      <c r="I11" s="42">
        <f>SUM(Tabla1[[#This Row],[INICIO]:[SALIDA]])</f>
        <v>0</v>
      </c>
      <c r="J11" s="46">
        <v>120</v>
      </c>
      <c r="K11" s="47">
        <f t="shared" si="0"/>
        <v>0</v>
      </c>
      <c r="O11" s="4"/>
      <c r="R11" s="7"/>
    </row>
    <row r="12" spans="1:18" x14ac:dyDescent="0.35">
      <c r="B12" s="37" t="s">
        <v>379</v>
      </c>
      <c r="C12" s="49" t="s">
        <v>383</v>
      </c>
      <c r="D12" s="39" t="s">
        <v>465</v>
      </c>
      <c r="E12" s="50">
        <v>41030</v>
      </c>
      <c r="F12" s="41">
        <v>2</v>
      </c>
      <c r="G12" s="41">
        <v>0</v>
      </c>
      <c r="H12" s="41">
        <v>0</v>
      </c>
      <c r="I12" s="42">
        <f>SUM(Tabla1[[#This Row],[INICIO]:[SALIDA]])</f>
        <v>2</v>
      </c>
      <c r="J12" s="51">
        <v>1554</v>
      </c>
      <c r="K12" s="47">
        <f t="shared" si="0"/>
        <v>3108</v>
      </c>
      <c r="O12" s="4"/>
      <c r="R12" s="7"/>
    </row>
    <row r="13" spans="1:18" x14ac:dyDescent="0.35">
      <c r="B13" s="75" t="s">
        <v>620</v>
      </c>
      <c r="C13" s="65" t="s">
        <v>615</v>
      </c>
      <c r="D13" s="66" t="s">
        <v>614</v>
      </c>
      <c r="E13" s="67" t="s">
        <v>616</v>
      </c>
      <c r="F13" s="68">
        <v>0</v>
      </c>
      <c r="G13" s="68">
        <v>15500</v>
      </c>
      <c r="H13" s="68">
        <v>-600</v>
      </c>
      <c r="I13" s="69">
        <f>SUM(Tabla1[[#This Row],[INICIO]:[SALIDA]])</f>
        <v>14900</v>
      </c>
      <c r="J13" s="70">
        <v>0.81</v>
      </c>
      <c r="K13" s="74">
        <f t="shared" si="0"/>
        <v>12069</v>
      </c>
      <c r="O13" s="4"/>
    </row>
    <row r="14" spans="1:18" ht="24" customHeight="1" x14ac:dyDescent="0.35">
      <c r="B14" s="75" t="s">
        <v>620</v>
      </c>
      <c r="C14" s="65" t="s">
        <v>612</v>
      </c>
      <c r="D14" s="66" t="s">
        <v>610</v>
      </c>
      <c r="E14" s="67" t="s">
        <v>617</v>
      </c>
      <c r="F14" s="68">
        <v>0</v>
      </c>
      <c r="G14" s="68">
        <v>30</v>
      </c>
      <c r="H14" s="68">
        <v>-3</v>
      </c>
      <c r="I14" s="69">
        <f>SUM(Tabla1[[#This Row],[INICIO]:[SALIDA]])</f>
        <v>27</v>
      </c>
      <c r="J14" s="70">
        <v>144</v>
      </c>
      <c r="K14" s="74">
        <f t="shared" si="0"/>
        <v>3888</v>
      </c>
      <c r="O14" s="4"/>
    </row>
    <row r="15" spans="1:18" ht="21" customHeight="1" x14ac:dyDescent="0.35">
      <c r="B15" s="48" t="s">
        <v>620</v>
      </c>
      <c r="C15" s="40" t="s">
        <v>613</v>
      </c>
      <c r="D15" s="39" t="s">
        <v>614</v>
      </c>
      <c r="E15" s="45" t="s">
        <v>616</v>
      </c>
      <c r="F15" s="41">
        <v>0</v>
      </c>
      <c r="G15" s="41">
        <v>15500</v>
      </c>
      <c r="H15" s="41">
        <v>-100</v>
      </c>
      <c r="I15" s="42">
        <f>SUM(Tabla1[[#This Row],[INICIO]:[SALIDA]])</f>
        <v>15400</v>
      </c>
      <c r="J15" s="46">
        <v>0.79</v>
      </c>
      <c r="K15" s="44">
        <f t="shared" si="0"/>
        <v>12166</v>
      </c>
      <c r="O15" s="4"/>
    </row>
    <row r="16" spans="1:18" x14ac:dyDescent="0.35">
      <c r="B16" s="48" t="s">
        <v>620</v>
      </c>
      <c r="C16" s="40" t="s">
        <v>611</v>
      </c>
      <c r="D16" s="39" t="s">
        <v>610</v>
      </c>
      <c r="E16" s="45" t="s">
        <v>618</v>
      </c>
      <c r="F16" s="41">
        <v>0</v>
      </c>
      <c r="G16" s="41">
        <v>30</v>
      </c>
      <c r="H16" s="41">
        <v>-12</v>
      </c>
      <c r="I16" s="42">
        <f>SUM(Tabla1[[#This Row],[INICIO]:[SALIDA]])</f>
        <v>18</v>
      </c>
      <c r="J16" s="46">
        <v>123.6</v>
      </c>
      <c r="K16" s="44">
        <f t="shared" si="0"/>
        <v>2224.7999999999997</v>
      </c>
      <c r="O16" s="4"/>
    </row>
    <row r="17" spans="2:15" x14ac:dyDescent="0.35">
      <c r="B17" s="64" t="s">
        <v>290</v>
      </c>
      <c r="C17" s="76" t="s">
        <v>323</v>
      </c>
      <c r="D17" s="66" t="s">
        <v>227</v>
      </c>
      <c r="E17" s="65" t="s">
        <v>509</v>
      </c>
      <c r="F17" s="68">
        <v>7</v>
      </c>
      <c r="G17" s="68">
        <v>12</v>
      </c>
      <c r="H17" s="68">
        <v>-15</v>
      </c>
      <c r="I17" s="69">
        <f>SUM(Tabla1[[#This Row],[INICIO]:[SALIDA]])</f>
        <v>4</v>
      </c>
      <c r="J17" s="77">
        <v>431.36</v>
      </c>
      <c r="K17" s="71">
        <f t="shared" si="0"/>
        <v>1725.44</v>
      </c>
      <c r="O17" s="4"/>
    </row>
    <row r="18" spans="2:15" x14ac:dyDescent="0.35">
      <c r="B18" s="64" t="s">
        <v>233</v>
      </c>
      <c r="C18" s="76" t="s">
        <v>325</v>
      </c>
      <c r="D18" s="66" t="s">
        <v>227</v>
      </c>
      <c r="E18" s="65" t="s">
        <v>510</v>
      </c>
      <c r="F18" s="68">
        <v>1</v>
      </c>
      <c r="G18" s="68">
        <v>0</v>
      </c>
      <c r="H18" s="68">
        <v>0</v>
      </c>
      <c r="I18" s="69">
        <f>SUM(Tabla1[[#This Row],[INICIO]:[SALIDA]])</f>
        <v>1</v>
      </c>
      <c r="J18" s="78">
        <v>599</v>
      </c>
      <c r="K18" s="71">
        <f t="shared" si="0"/>
        <v>599</v>
      </c>
      <c r="O18" s="4"/>
    </row>
    <row r="19" spans="2:15" x14ac:dyDescent="0.35">
      <c r="B19" s="37" t="s">
        <v>233</v>
      </c>
      <c r="C19" s="49" t="s">
        <v>324</v>
      </c>
      <c r="D19" s="39" t="s">
        <v>227</v>
      </c>
      <c r="E19" s="40" t="s">
        <v>510</v>
      </c>
      <c r="F19" s="41">
        <v>8</v>
      </c>
      <c r="G19" s="41">
        <v>5</v>
      </c>
      <c r="H19" s="41">
        <v>-12</v>
      </c>
      <c r="I19" s="42">
        <f>SUM(Tabla1[[#This Row],[INICIO]:[SALIDA]])</f>
        <v>1</v>
      </c>
      <c r="J19" s="52">
        <v>425</v>
      </c>
      <c r="K19" s="47">
        <f t="shared" si="0"/>
        <v>425</v>
      </c>
      <c r="O19" s="4"/>
    </row>
    <row r="20" spans="2:15" x14ac:dyDescent="0.35">
      <c r="B20" s="37" t="s">
        <v>300</v>
      </c>
      <c r="C20" s="40" t="s">
        <v>302</v>
      </c>
      <c r="D20" s="39" t="s">
        <v>470</v>
      </c>
      <c r="E20" s="40" t="s">
        <v>509</v>
      </c>
      <c r="F20" s="41">
        <v>20</v>
      </c>
      <c r="G20" s="41">
        <v>50</v>
      </c>
      <c r="H20" s="41">
        <v>-32</v>
      </c>
      <c r="I20" s="42">
        <f>SUM(Tabla1[[#This Row],[INICIO]:[SALIDA]])</f>
        <v>38</v>
      </c>
      <c r="J20" s="46">
        <v>50</v>
      </c>
      <c r="K20" s="47">
        <f t="shared" si="0"/>
        <v>1900</v>
      </c>
      <c r="O20" s="4"/>
    </row>
    <row r="21" spans="2:15" ht="19.2" customHeight="1" x14ac:dyDescent="0.35">
      <c r="B21" s="64" t="s">
        <v>389</v>
      </c>
      <c r="C21" s="65" t="s">
        <v>390</v>
      </c>
      <c r="D21" s="66" t="s">
        <v>227</v>
      </c>
      <c r="E21" s="65" t="s">
        <v>511</v>
      </c>
      <c r="F21" s="68">
        <v>2</v>
      </c>
      <c r="G21" s="68">
        <v>0</v>
      </c>
      <c r="H21" s="68">
        <v>0</v>
      </c>
      <c r="I21" s="69">
        <f>SUM(Tabla1[[#This Row],[INICIO]:[SALIDA]])</f>
        <v>2</v>
      </c>
      <c r="J21" s="77">
        <v>165.26</v>
      </c>
      <c r="K21" s="71">
        <f t="shared" si="0"/>
        <v>330.52</v>
      </c>
      <c r="O21" s="4"/>
    </row>
    <row r="22" spans="2:15" x14ac:dyDescent="0.35">
      <c r="B22" s="64" t="s">
        <v>425</v>
      </c>
      <c r="C22" s="65" t="s">
        <v>426</v>
      </c>
      <c r="D22" s="66" t="s">
        <v>227</v>
      </c>
      <c r="E22" s="65" t="s">
        <v>512</v>
      </c>
      <c r="F22" s="68">
        <v>40</v>
      </c>
      <c r="G22" s="68">
        <v>0</v>
      </c>
      <c r="H22" s="68">
        <v>-23</v>
      </c>
      <c r="I22" s="69">
        <f>SUM(Tabla1[[#This Row],[INICIO]:[SALIDA]])</f>
        <v>17</v>
      </c>
      <c r="J22" s="77">
        <v>533</v>
      </c>
      <c r="K22" s="71">
        <f t="shared" si="0"/>
        <v>9061</v>
      </c>
      <c r="O22" s="4"/>
    </row>
    <row r="23" spans="2:15" x14ac:dyDescent="0.35">
      <c r="B23" s="37" t="s">
        <v>290</v>
      </c>
      <c r="C23" s="40" t="s">
        <v>682</v>
      </c>
      <c r="D23" s="39" t="s">
        <v>629</v>
      </c>
      <c r="E23" s="50" t="s">
        <v>681</v>
      </c>
      <c r="F23" s="41">
        <v>0</v>
      </c>
      <c r="G23" s="41">
        <v>36</v>
      </c>
      <c r="H23" s="41">
        <v>-36</v>
      </c>
      <c r="I23" s="42">
        <f>SUM(Tabla1[[#This Row],[INICIO]:[SALIDA]])</f>
        <v>0</v>
      </c>
      <c r="J23" s="46">
        <v>41760</v>
      </c>
      <c r="K23" s="44">
        <f t="shared" si="0"/>
        <v>0</v>
      </c>
      <c r="O23" s="4"/>
    </row>
    <row r="24" spans="2:15" x14ac:dyDescent="0.35">
      <c r="B24" s="64" t="s">
        <v>290</v>
      </c>
      <c r="C24" s="65" t="s">
        <v>291</v>
      </c>
      <c r="D24" s="66" t="s">
        <v>470</v>
      </c>
      <c r="E24" s="65" t="s">
        <v>509</v>
      </c>
      <c r="F24" s="68">
        <v>160</v>
      </c>
      <c r="G24" s="68">
        <v>150</v>
      </c>
      <c r="H24" s="68">
        <v>-100</v>
      </c>
      <c r="I24" s="69">
        <f>SUM(Tabla1[[#This Row],[INICIO]:[SALIDA]])</f>
        <v>210</v>
      </c>
      <c r="J24" s="70">
        <v>85</v>
      </c>
      <c r="K24" s="71">
        <f t="shared" si="0"/>
        <v>17850</v>
      </c>
      <c r="O24" s="4"/>
    </row>
    <row r="25" spans="2:15" x14ac:dyDescent="0.35">
      <c r="B25" s="64" t="s">
        <v>290</v>
      </c>
      <c r="C25" s="65" t="s">
        <v>292</v>
      </c>
      <c r="D25" s="66" t="s">
        <v>470</v>
      </c>
      <c r="E25" s="65" t="s">
        <v>509</v>
      </c>
      <c r="F25" s="68">
        <v>39</v>
      </c>
      <c r="G25" s="68">
        <v>0</v>
      </c>
      <c r="H25" s="68">
        <v>-11</v>
      </c>
      <c r="I25" s="69">
        <f>SUM(Tabla1[[#This Row],[INICIO]:[SALIDA]])</f>
        <v>28</v>
      </c>
      <c r="J25" s="70">
        <v>85</v>
      </c>
      <c r="K25" s="71">
        <f t="shared" si="0"/>
        <v>2380</v>
      </c>
      <c r="O25" s="4"/>
    </row>
    <row r="26" spans="2:15" x14ac:dyDescent="0.35">
      <c r="B26" s="37" t="s">
        <v>290</v>
      </c>
      <c r="C26" s="40" t="s">
        <v>293</v>
      </c>
      <c r="D26" s="39" t="s">
        <v>227</v>
      </c>
      <c r="E26" s="40" t="s">
        <v>509</v>
      </c>
      <c r="F26" s="41">
        <v>403</v>
      </c>
      <c r="G26" s="41">
        <v>0</v>
      </c>
      <c r="H26" s="41">
        <v>-19</v>
      </c>
      <c r="I26" s="42">
        <f>SUM(Tabla1[[#This Row],[INICIO]:[SALIDA]])</f>
        <v>384</v>
      </c>
      <c r="J26" s="46">
        <v>6</v>
      </c>
      <c r="K26" s="47">
        <f t="shared" si="0"/>
        <v>2304</v>
      </c>
      <c r="O26" s="4"/>
    </row>
    <row r="27" spans="2:15" x14ac:dyDescent="0.35">
      <c r="B27" s="37" t="s">
        <v>318</v>
      </c>
      <c r="C27" s="40" t="s">
        <v>549</v>
      </c>
      <c r="D27" s="39" t="s">
        <v>227</v>
      </c>
      <c r="E27" s="45" t="s">
        <v>622</v>
      </c>
      <c r="F27" s="41">
        <v>0</v>
      </c>
      <c r="G27" s="41">
        <v>3</v>
      </c>
      <c r="H27" s="41">
        <v>-3</v>
      </c>
      <c r="I27" s="42">
        <f>SUM(Tabla1[[#This Row],[INICIO]:[SALIDA]])</f>
        <v>0</v>
      </c>
      <c r="J27" s="46">
        <v>4300.8500000000004</v>
      </c>
      <c r="K27" s="47">
        <f t="shared" si="0"/>
        <v>0</v>
      </c>
      <c r="O27" s="4"/>
    </row>
    <row r="28" spans="2:15" x14ac:dyDescent="0.35">
      <c r="B28" s="64" t="s">
        <v>318</v>
      </c>
      <c r="C28" s="65" t="s">
        <v>550</v>
      </c>
      <c r="D28" s="66" t="s">
        <v>227</v>
      </c>
      <c r="E28" s="67" t="s">
        <v>622</v>
      </c>
      <c r="F28" s="68">
        <v>0</v>
      </c>
      <c r="G28" s="68">
        <v>3</v>
      </c>
      <c r="H28" s="68">
        <v>-3</v>
      </c>
      <c r="I28" s="69">
        <f>SUM(Tabla1[[#This Row],[INICIO]:[SALIDA]])</f>
        <v>0</v>
      </c>
      <c r="J28" s="70">
        <v>2457.63</v>
      </c>
      <c r="K28" s="71">
        <f t="shared" si="0"/>
        <v>0</v>
      </c>
      <c r="O28" s="4"/>
    </row>
    <row r="29" spans="2:15" x14ac:dyDescent="0.35">
      <c r="B29" s="64" t="s">
        <v>318</v>
      </c>
      <c r="C29" s="65" t="s">
        <v>553</v>
      </c>
      <c r="D29" s="66" t="s">
        <v>227</v>
      </c>
      <c r="E29" s="67" t="s">
        <v>622</v>
      </c>
      <c r="F29" s="68">
        <v>0</v>
      </c>
      <c r="G29" s="68">
        <v>3</v>
      </c>
      <c r="H29" s="68">
        <v>-3</v>
      </c>
      <c r="I29" s="69">
        <f>SUM(Tabla1[[#This Row],[INICIO]:[SALIDA]])</f>
        <v>0</v>
      </c>
      <c r="J29" s="70">
        <v>5898.31</v>
      </c>
      <c r="K29" s="71">
        <f t="shared" si="0"/>
        <v>0</v>
      </c>
      <c r="O29" s="4"/>
    </row>
    <row r="30" spans="2:15" x14ac:dyDescent="0.35">
      <c r="B30" s="37" t="s">
        <v>318</v>
      </c>
      <c r="C30" s="40" t="s">
        <v>556</v>
      </c>
      <c r="D30" s="39" t="s">
        <v>227</v>
      </c>
      <c r="E30" s="45" t="s">
        <v>622</v>
      </c>
      <c r="F30" s="41">
        <v>0</v>
      </c>
      <c r="G30" s="41">
        <v>3</v>
      </c>
      <c r="H30" s="41">
        <v>-3</v>
      </c>
      <c r="I30" s="42">
        <f>SUM(Tabla1[[#This Row],[INICIO]:[SALIDA]])</f>
        <v>0</v>
      </c>
      <c r="J30" s="46">
        <v>2457.63</v>
      </c>
      <c r="K30" s="47">
        <f t="shared" si="0"/>
        <v>0</v>
      </c>
      <c r="O30" s="4"/>
    </row>
    <row r="31" spans="2:15" x14ac:dyDescent="0.35">
      <c r="B31" s="37" t="s">
        <v>318</v>
      </c>
      <c r="C31" s="40" t="s">
        <v>551</v>
      </c>
      <c r="D31" s="39" t="s">
        <v>227</v>
      </c>
      <c r="E31" s="45" t="s">
        <v>622</v>
      </c>
      <c r="F31" s="41">
        <v>0</v>
      </c>
      <c r="G31" s="41">
        <v>3</v>
      </c>
      <c r="H31" s="41">
        <v>-3</v>
      </c>
      <c r="I31" s="42">
        <f>SUM(Tabla1[[#This Row],[INICIO]:[SALIDA]])</f>
        <v>0</v>
      </c>
      <c r="J31" s="46">
        <v>2558.63</v>
      </c>
      <c r="K31" s="47">
        <f t="shared" si="0"/>
        <v>0</v>
      </c>
      <c r="O31" s="4"/>
    </row>
    <row r="32" spans="2:15" x14ac:dyDescent="0.35">
      <c r="B32" s="64" t="s">
        <v>318</v>
      </c>
      <c r="C32" s="65" t="s">
        <v>554</v>
      </c>
      <c r="D32" s="66" t="s">
        <v>555</v>
      </c>
      <c r="E32" s="67" t="s">
        <v>622</v>
      </c>
      <c r="F32" s="68">
        <v>0</v>
      </c>
      <c r="G32" s="68">
        <v>3</v>
      </c>
      <c r="H32" s="68">
        <v>-3</v>
      </c>
      <c r="I32" s="69">
        <f>SUM(Tabla1[[#This Row],[INICIO]:[SALIDA]])</f>
        <v>0</v>
      </c>
      <c r="J32" s="70">
        <v>3686.44</v>
      </c>
      <c r="K32" s="71">
        <f t="shared" si="0"/>
        <v>0</v>
      </c>
      <c r="O32" s="4"/>
    </row>
    <row r="33" spans="2:15" x14ac:dyDescent="0.35">
      <c r="B33" s="64" t="s">
        <v>318</v>
      </c>
      <c r="C33" s="65" t="s">
        <v>557</v>
      </c>
      <c r="D33" s="66" t="s">
        <v>227</v>
      </c>
      <c r="E33" s="67" t="s">
        <v>622</v>
      </c>
      <c r="F33" s="68">
        <v>0</v>
      </c>
      <c r="G33" s="68">
        <v>3</v>
      </c>
      <c r="H33" s="68">
        <v>-3</v>
      </c>
      <c r="I33" s="69">
        <f>SUM(Tabla1[[#This Row],[INICIO]:[SALIDA]])</f>
        <v>0</v>
      </c>
      <c r="J33" s="70">
        <v>1843.22</v>
      </c>
      <c r="K33" s="71">
        <f t="shared" si="0"/>
        <v>0</v>
      </c>
      <c r="O33" s="4"/>
    </row>
    <row r="34" spans="2:15" ht="25.8" customHeight="1" x14ac:dyDescent="0.35">
      <c r="B34" s="37" t="s">
        <v>318</v>
      </c>
      <c r="C34" s="40" t="s">
        <v>552</v>
      </c>
      <c r="D34" s="39" t="s">
        <v>227</v>
      </c>
      <c r="E34" s="45" t="s">
        <v>622</v>
      </c>
      <c r="F34" s="41">
        <v>0</v>
      </c>
      <c r="G34" s="41">
        <v>3</v>
      </c>
      <c r="H34" s="41">
        <v>-3</v>
      </c>
      <c r="I34" s="42">
        <f>SUM(Tabla1[[#This Row],[INICIO]:[SALIDA]])</f>
        <v>0</v>
      </c>
      <c r="J34" s="46">
        <v>3072.03</v>
      </c>
      <c r="K34" s="47">
        <f t="shared" si="0"/>
        <v>0</v>
      </c>
      <c r="O34" s="4"/>
    </row>
    <row r="35" spans="2:15" x14ac:dyDescent="0.35">
      <c r="B35" s="37" t="s">
        <v>318</v>
      </c>
      <c r="C35" s="40" t="s">
        <v>503</v>
      </c>
      <c r="D35" s="39" t="s">
        <v>500</v>
      </c>
      <c r="E35" s="50" t="s">
        <v>686</v>
      </c>
      <c r="F35" s="41">
        <v>0</v>
      </c>
      <c r="G35" s="41">
        <v>25</v>
      </c>
      <c r="H35" s="41">
        <v>-25</v>
      </c>
      <c r="I35" s="42">
        <f>SUM(Tabla1[[#This Row],[INICIO]:[SALIDA]])</f>
        <v>0</v>
      </c>
      <c r="J35" s="46">
        <v>14.93</v>
      </c>
      <c r="K35" s="47">
        <f t="shared" si="0"/>
        <v>0</v>
      </c>
      <c r="O35" s="4"/>
    </row>
    <row r="36" spans="2:15" x14ac:dyDescent="0.35">
      <c r="B36" s="64" t="s">
        <v>318</v>
      </c>
      <c r="C36" s="65" t="s">
        <v>501</v>
      </c>
      <c r="D36" s="66" t="s">
        <v>500</v>
      </c>
      <c r="E36" s="79" t="s">
        <v>686</v>
      </c>
      <c r="F36" s="68">
        <v>0</v>
      </c>
      <c r="G36" s="68">
        <v>50</v>
      </c>
      <c r="H36" s="68">
        <v>-50</v>
      </c>
      <c r="I36" s="69">
        <f>SUM(Tabla1[[#This Row],[INICIO]:[SALIDA]])</f>
        <v>0</v>
      </c>
      <c r="J36" s="70">
        <v>167.9</v>
      </c>
      <c r="K36" s="71">
        <f t="shared" si="0"/>
        <v>0</v>
      </c>
      <c r="O36" s="4"/>
    </row>
    <row r="37" spans="2:15" x14ac:dyDescent="0.35">
      <c r="B37" s="64" t="s">
        <v>318</v>
      </c>
      <c r="C37" s="65" t="s">
        <v>568</v>
      </c>
      <c r="D37" s="66" t="s">
        <v>500</v>
      </c>
      <c r="E37" s="67" t="s">
        <v>571</v>
      </c>
      <c r="F37" s="68">
        <v>0</v>
      </c>
      <c r="G37" s="68">
        <v>15</v>
      </c>
      <c r="H37" s="68">
        <v>-15</v>
      </c>
      <c r="I37" s="69">
        <f>SUM(Tabla1[[#This Row],[INICIO]:[SALIDA]])</f>
        <v>0</v>
      </c>
      <c r="J37" s="70">
        <v>215</v>
      </c>
      <c r="K37" s="71">
        <f t="shared" ref="K37:K68" si="1">+I37*J37</f>
        <v>0</v>
      </c>
      <c r="O37" s="4"/>
    </row>
    <row r="38" spans="2:15" x14ac:dyDescent="0.35">
      <c r="B38" s="37" t="s">
        <v>318</v>
      </c>
      <c r="C38" s="40" t="s">
        <v>570</v>
      </c>
      <c r="D38" s="39" t="s">
        <v>500</v>
      </c>
      <c r="E38" s="45" t="s">
        <v>571</v>
      </c>
      <c r="F38" s="41">
        <v>0</v>
      </c>
      <c r="G38" s="41">
        <v>10</v>
      </c>
      <c r="H38" s="41"/>
      <c r="I38" s="42">
        <f>SUM(Tabla1[[#This Row],[INICIO]:[SALIDA]])</f>
        <v>10</v>
      </c>
      <c r="J38" s="46">
        <v>1600</v>
      </c>
      <c r="K38" s="47">
        <f t="shared" si="1"/>
        <v>16000</v>
      </c>
      <c r="O38" s="4"/>
    </row>
    <row r="39" spans="2:15" x14ac:dyDescent="0.35">
      <c r="B39" s="37" t="s">
        <v>290</v>
      </c>
      <c r="C39" s="40" t="s">
        <v>461</v>
      </c>
      <c r="D39" s="39" t="s">
        <v>227</v>
      </c>
      <c r="E39" s="45" t="s">
        <v>506</v>
      </c>
      <c r="F39" s="41">
        <v>0</v>
      </c>
      <c r="G39" s="41">
        <v>6</v>
      </c>
      <c r="H39" s="41">
        <v>0</v>
      </c>
      <c r="I39" s="42">
        <f>SUM(Tabla1[[#This Row],[INICIO]:[SALIDA]])</f>
        <v>6</v>
      </c>
      <c r="J39" s="46">
        <v>12</v>
      </c>
      <c r="K39" s="47">
        <f t="shared" si="1"/>
        <v>72</v>
      </c>
      <c r="O39" s="4"/>
    </row>
    <row r="40" spans="2:15" x14ac:dyDescent="0.35">
      <c r="B40" s="75" t="s">
        <v>224</v>
      </c>
      <c r="C40" s="65" t="s">
        <v>265</v>
      </c>
      <c r="D40" s="66" t="s">
        <v>227</v>
      </c>
      <c r="E40" s="67" t="s">
        <v>506</v>
      </c>
      <c r="F40" s="68">
        <v>8</v>
      </c>
      <c r="G40" s="68">
        <v>0</v>
      </c>
      <c r="H40" s="68">
        <v>-8</v>
      </c>
      <c r="I40" s="69">
        <f>SUM(Tabla1[[#This Row],[INICIO]:[SALIDA]])</f>
        <v>0</v>
      </c>
      <c r="J40" s="70">
        <v>45</v>
      </c>
      <c r="K40" s="71">
        <f t="shared" si="1"/>
        <v>0</v>
      </c>
      <c r="O40" s="4"/>
    </row>
    <row r="41" spans="2:15" x14ac:dyDescent="0.35">
      <c r="B41" s="75" t="s">
        <v>224</v>
      </c>
      <c r="C41" s="65" t="s">
        <v>266</v>
      </c>
      <c r="D41" s="66" t="s">
        <v>227</v>
      </c>
      <c r="E41" s="65" t="s">
        <v>511</v>
      </c>
      <c r="F41" s="68">
        <v>3</v>
      </c>
      <c r="G41" s="68">
        <v>0</v>
      </c>
      <c r="H41" s="68">
        <v>-3</v>
      </c>
      <c r="I41" s="69">
        <f>SUM(Tabla1[[#This Row],[INICIO]:[SALIDA]])</f>
        <v>0</v>
      </c>
      <c r="J41" s="70">
        <v>12</v>
      </c>
      <c r="K41" s="71">
        <f t="shared" si="1"/>
        <v>0</v>
      </c>
      <c r="O41" s="4"/>
    </row>
    <row r="42" spans="2:15" x14ac:dyDescent="0.35">
      <c r="B42" s="37" t="s">
        <v>389</v>
      </c>
      <c r="C42" s="40" t="s">
        <v>407</v>
      </c>
      <c r="D42" s="39" t="s">
        <v>227</v>
      </c>
      <c r="E42" s="40" t="s">
        <v>511</v>
      </c>
      <c r="F42" s="41">
        <v>4</v>
      </c>
      <c r="G42" s="41">
        <v>11</v>
      </c>
      <c r="H42" s="41">
        <v>-2</v>
      </c>
      <c r="I42" s="42">
        <f>SUM(Tabla1[[#This Row],[INICIO]:[SALIDA]])</f>
        <v>13</v>
      </c>
      <c r="J42" s="51">
        <v>99.17</v>
      </c>
      <c r="K42" s="47">
        <f t="shared" si="1"/>
        <v>1289.21</v>
      </c>
      <c r="O42" s="4"/>
    </row>
    <row r="43" spans="2:15" x14ac:dyDescent="0.35">
      <c r="B43" s="37" t="s">
        <v>389</v>
      </c>
      <c r="C43" s="40" t="s">
        <v>406</v>
      </c>
      <c r="D43" s="39" t="s">
        <v>227</v>
      </c>
      <c r="E43" s="40" t="s">
        <v>509</v>
      </c>
      <c r="F43" s="41">
        <v>6</v>
      </c>
      <c r="G43" s="41">
        <v>0</v>
      </c>
      <c r="H43" s="41">
        <v>-7</v>
      </c>
      <c r="I43" s="42">
        <f>SUM(Tabla1[[#This Row],[INICIO]:[SALIDA]])</f>
        <v>-1</v>
      </c>
      <c r="J43" s="51">
        <v>193.35</v>
      </c>
      <c r="K43" s="47">
        <f t="shared" si="1"/>
        <v>-193.35</v>
      </c>
      <c r="O43" s="4"/>
    </row>
    <row r="44" spans="2:15" x14ac:dyDescent="0.35">
      <c r="B44" s="64" t="s">
        <v>233</v>
      </c>
      <c r="C44" s="65" t="s">
        <v>546</v>
      </c>
      <c r="D44" s="66" t="s">
        <v>227</v>
      </c>
      <c r="E44" s="65" t="s">
        <v>547</v>
      </c>
      <c r="F44" s="68">
        <v>0</v>
      </c>
      <c r="G44" s="68">
        <v>4</v>
      </c>
      <c r="H44" s="68">
        <v>-4</v>
      </c>
      <c r="I44" s="69">
        <f>SUM(Tabla1[[#This Row],[INICIO]:[SALIDA]])</f>
        <v>0</v>
      </c>
      <c r="J44" s="70">
        <v>3000</v>
      </c>
      <c r="K44" s="71">
        <f t="shared" si="1"/>
        <v>0</v>
      </c>
      <c r="O44" s="4"/>
    </row>
    <row r="45" spans="2:15" ht="18" customHeight="1" x14ac:dyDescent="0.35">
      <c r="B45" s="64" t="s">
        <v>318</v>
      </c>
      <c r="C45" s="72" t="s">
        <v>650</v>
      </c>
      <c r="D45" s="66" t="s">
        <v>647</v>
      </c>
      <c r="E45" s="65" t="s">
        <v>637</v>
      </c>
      <c r="F45" s="68">
        <v>0</v>
      </c>
      <c r="G45" s="68">
        <v>500</v>
      </c>
      <c r="H45" s="68">
        <v>-500</v>
      </c>
      <c r="I45" s="69">
        <f>SUM(Tabla1[[#This Row],[INICIO]:[SALIDA]])</f>
        <v>0</v>
      </c>
      <c r="J45" s="73">
        <v>49</v>
      </c>
      <c r="K45" s="74">
        <f t="shared" si="1"/>
        <v>0</v>
      </c>
      <c r="O45" s="4"/>
    </row>
    <row r="46" spans="2:15" x14ac:dyDescent="0.35">
      <c r="B46" s="37" t="s">
        <v>318</v>
      </c>
      <c r="C46" s="38" t="s">
        <v>646</v>
      </c>
      <c r="D46" s="39" t="s">
        <v>647</v>
      </c>
      <c r="E46" s="40" t="s">
        <v>637</v>
      </c>
      <c r="F46" s="41">
        <v>0</v>
      </c>
      <c r="G46" s="41">
        <v>1000</v>
      </c>
      <c r="H46" s="41">
        <v>-1000</v>
      </c>
      <c r="I46" s="42">
        <f>SUM(Tabla1[[#This Row],[INICIO]:[SALIDA]])</f>
        <v>0</v>
      </c>
      <c r="J46" s="43">
        <v>2146</v>
      </c>
      <c r="K46" s="44">
        <f t="shared" si="1"/>
        <v>0</v>
      </c>
      <c r="O46" s="4"/>
    </row>
    <row r="47" spans="2:15" x14ac:dyDescent="0.35">
      <c r="B47" s="48" t="s">
        <v>389</v>
      </c>
      <c r="C47" s="49" t="s">
        <v>454</v>
      </c>
      <c r="D47" s="39" t="s">
        <v>227</v>
      </c>
      <c r="E47" s="40" t="s">
        <v>514</v>
      </c>
      <c r="F47" s="41">
        <v>0</v>
      </c>
      <c r="G47" s="41">
        <v>0</v>
      </c>
      <c r="H47" s="41"/>
      <c r="I47" s="42">
        <f>SUM(Tabla1[[#This Row],[INICIO]:[SALIDA]])</f>
        <v>0</v>
      </c>
      <c r="J47" s="46">
        <v>23</v>
      </c>
      <c r="K47" s="47">
        <f t="shared" si="1"/>
        <v>0</v>
      </c>
      <c r="O47" s="4"/>
    </row>
    <row r="48" spans="2:15" x14ac:dyDescent="0.35">
      <c r="B48" s="75" t="s">
        <v>389</v>
      </c>
      <c r="C48" s="76" t="s">
        <v>453</v>
      </c>
      <c r="D48" s="66" t="s">
        <v>227</v>
      </c>
      <c r="E48" s="65" t="s">
        <v>515</v>
      </c>
      <c r="F48" s="68">
        <v>0</v>
      </c>
      <c r="G48" s="68">
        <v>0</v>
      </c>
      <c r="H48" s="68"/>
      <c r="I48" s="69">
        <f>SUM(Tabla1[[#This Row],[INICIO]:[SALIDA]])</f>
        <v>0</v>
      </c>
      <c r="J48" s="70">
        <v>49</v>
      </c>
      <c r="K48" s="71">
        <f t="shared" si="1"/>
        <v>0</v>
      </c>
      <c r="O48" s="4"/>
    </row>
    <row r="49" spans="2:15" x14ac:dyDescent="0.35">
      <c r="B49" s="75" t="s">
        <v>620</v>
      </c>
      <c r="C49" s="65" t="s">
        <v>608</v>
      </c>
      <c r="D49" s="66" t="s">
        <v>609</v>
      </c>
      <c r="E49" s="65" t="s">
        <v>617</v>
      </c>
      <c r="F49" s="68">
        <v>0</v>
      </c>
      <c r="G49" s="68">
        <v>405</v>
      </c>
      <c r="H49" s="68">
        <v>-64</v>
      </c>
      <c r="I49" s="69">
        <f>SUM(Tabla1[[#This Row],[INICIO]:[SALIDA]])</f>
        <v>341</v>
      </c>
      <c r="J49" s="70">
        <v>227</v>
      </c>
      <c r="K49" s="74">
        <f t="shared" si="1"/>
        <v>77407</v>
      </c>
      <c r="O49" s="4"/>
    </row>
    <row r="50" spans="2:15" ht="24.6" customHeight="1" x14ac:dyDescent="0.35">
      <c r="B50" s="37" t="s">
        <v>318</v>
      </c>
      <c r="C50" s="40" t="s">
        <v>562</v>
      </c>
      <c r="D50" s="39" t="s">
        <v>540</v>
      </c>
      <c r="E50" s="40" t="s">
        <v>559</v>
      </c>
      <c r="F50" s="41">
        <v>0</v>
      </c>
      <c r="G50" s="41">
        <v>1</v>
      </c>
      <c r="H50" s="41">
        <v>-1</v>
      </c>
      <c r="I50" s="42">
        <f>SUM(Tabla1[[#This Row],[INICIO]:[SALIDA]])</f>
        <v>0</v>
      </c>
      <c r="J50" s="51">
        <v>5323.99</v>
      </c>
      <c r="K50" s="47">
        <f t="shared" si="1"/>
        <v>0</v>
      </c>
      <c r="O50" s="4"/>
    </row>
    <row r="51" spans="2:15" ht="22.2" customHeight="1" x14ac:dyDescent="0.35">
      <c r="B51" s="37" t="s">
        <v>290</v>
      </c>
      <c r="C51" s="40" t="s">
        <v>574</v>
      </c>
      <c r="D51" s="39" t="s">
        <v>575</v>
      </c>
      <c r="E51" s="45" t="s">
        <v>576</v>
      </c>
      <c r="F51" s="41">
        <v>0</v>
      </c>
      <c r="G51" s="41">
        <v>60</v>
      </c>
      <c r="H51" s="41"/>
      <c r="I51" s="42">
        <f>SUM(Tabla1[[#This Row],[INICIO]:[SALIDA]])</f>
        <v>60</v>
      </c>
      <c r="J51" s="51">
        <v>20</v>
      </c>
      <c r="K51" s="44">
        <f t="shared" si="1"/>
        <v>1200</v>
      </c>
      <c r="O51" s="4"/>
    </row>
    <row r="52" spans="2:15" x14ac:dyDescent="0.35">
      <c r="B52" s="64" t="s">
        <v>318</v>
      </c>
      <c r="C52" s="76" t="s">
        <v>321</v>
      </c>
      <c r="D52" s="66" t="s">
        <v>227</v>
      </c>
      <c r="E52" s="65" t="s">
        <v>516</v>
      </c>
      <c r="F52" s="68">
        <v>1</v>
      </c>
      <c r="G52" s="68">
        <v>0</v>
      </c>
      <c r="H52" s="68">
        <v>-1</v>
      </c>
      <c r="I52" s="69">
        <f>SUM(Tabla1[[#This Row],[INICIO]:[SALIDA]])</f>
        <v>0</v>
      </c>
      <c r="J52" s="77">
        <v>2650</v>
      </c>
      <c r="K52" s="71">
        <f t="shared" si="1"/>
        <v>0</v>
      </c>
      <c r="O52" s="4"/>
    </row>
    <row r="53" spans="2:15" x14ac:dyDescent="0.35">
      <c r="B53" s="75" t="s">
        <v>389</v>
      </c>
      <c r="C53" s="76" t="s">
        <v>415</v>
      </c>
      <c r="D53" s="66" t="s">
        <v>227</v>
      </c>
      <c r="E53" s="65" t="s">
        <v>516</v>
      </c>
      <c r="F53" s="68">
        <v>9</v>
      </c>
      <c r="G53" s="68">
        <v>0</v>
      </c>
      <c r="H53" s="68">
        <v>-4</v>
      </c>
      <c r="I53" s="69">
        <f>SUM(Tabla1[[#This Row],[INICIO]:[SALIDA]])</f>
        <v>5</v>
      </c>
      <c r="J53" s="77">
        <v>533.89</v>
      </c>
      <c r="K53" s="71">
        <f t="shared" si="1"/>
        <v>2669.45</v>
      </c>
      <c r="O53" s="4"/>
    </row>
    <row r="54" spans="2:15" x14ac:dyDescent="0.35">
      <c r="B54" s="37" t="s">
        <v>233</v>
      </c>
      <c r="C54" s="49" t="s">
        <v>623</v>
      </c>
      <c r="D54" s="39" t="s">
        <v>227</v>
      </c>
      <c r="E54" s="40" t="s">
        <v>516</v>
      </c>
      <c r="F54" s="41">
        <v>0</v>
      </c>
      <c r="G54" s="41">
        <v>3</v>
      </c>
      <c r="H54" s="41">
        <v>-3</v>
      </c>
      <c r="I54" s="42">
        <f>SUM(Tabla1[[#This Row],[INICIO]:[SALIDA]])</f>
        <v>0</v>
      </c>
      <c r="J54" s="46">
        <v>82.42</v>
      </c>
      <c r="K54" s="47">
        <f t="shared" si="1"/>
        <v>0</v>
      </c>
      <c r="O54" s="4"/>
    </row>
    <row r="55" spans="2:15" x14ac:dyDescent="0.35">
      <c r="B55" s="37" t="s">
        <v>233</v>
      </c>
      <c r="C55" s="49" t="s">
        <v>459</v>
      </c>
      <c r="D55" s="39" t="s">
        <v>227</v>
      </c>
      <c r="E55" s="40" t="s">
        <v>516</v>
      </c>
      <c r="F55" s="41">
        <v>0</v>
      </c>
      <c r="G55" s="41">
        <v>5</v>
      </c>
      <c r="H55" s="41">
        <v>-5</v>
      </c>
      <c r="I55" s="42">
        <f>SUM(Tabla1[[#This Row],[INICIO]:[SALIDA]])</f>
        <v>0</v>
      </c>
      <c r="J55" s="46">
        <v>80.510000000000005</v>
      </c>
      <c r="K55" s="47">
        <f t="shared" si="1"/>
        <v>0</v>
      </c>
      <c r="O55" s="4"/>
    </row>
    <row r="56" spans="2:15" x14ac:dyDescent="0.35">
      <c r="B56" s="64" t="s">
        <v>233</v>
      </c>
      <c r="C56" s="76" t="s">
        <v>460</v>
      </c>
      <c r="D56" s="66" t="s">
        <v>227</v>
      </c>
      <c r="E56" s="65" t="s">
        <v>517</v>
      </c>
      <c r="F56" s="68">
        <v>50</v>
      </c>
      <c r="G56" s="68">
        <v>30</v>
      </c>
      <c r="H56" s="68">
        <v>-55</v>
      </c>
      <c r="I56" s="69">
        <f>SUM(Tabla1[[#This Row],[INICIO]:[SALIDA]])</f>
        <v>25</v>
      </c>
      <c r="J56" s="70">
        <v>139.83000000000001</v>
      </c>
      <c r="K56" s="71">
        <f t="shared" si="1"/>
        <v>3495.7500000000005</v>
      </c>
      <c r="O56" s="4"/>
    </row>
    <row r="57" spans="2:15" x14ac:dyDescent="0.35">
      <c r="B57" s="64" t="s">
        <v>290</v>
      </c>
      <c r="C57" s="65" t="s">
        <v>605</v>
      </c>
      <c r="D57" s="66" t="s">
        <v>227</v>
      </c>
      <c r="E57" s="65" t="s">
        <v>590</v>
      </c>
      <c r="F57" s="68">
        <v>0</v>
      </c>
      <c r="G57" s="68">
        <v>3</v>
      </c>
      <c r="H57" s="68"/>
      <c r="I57" s="69">
        <f>SUM(Tabla1[[#This Row],[INICIO]:[SALIDA]])</f>
        <v>3</v>
      </c>
      <c r="J57" s="70">
        <v>1100</v>
      </c>
      <c r="K57" s="74">
        <f t="shared" si="1"/>
        <v>3300</v>
      </c>
      <c r="O57" s="4"/>
    </row>
    <row r="58" spans="2:15" x14ac:dyDescent="0.35">
      <c r="B58" s="37" t="s">
        <v>290</v>
      </c>
      <c r="C58" s="40" t="s">
        <v>604</v>
      </c>
      <c r="D58" s="39" t="s">
        <v>227</v>
      </c>
      <c r="E58" s="40" t="s">
        <v>590</v>
      </c>
      <c r="F58" s="41">
        <v>0</v>
      </c>
      <c r="G58" s="41">
        <v>3</v>
      </c>
      <c r="H58" s="41"/>
      <c r="I58" s="42">
        <f>SUM(Tabla1[[#This Row],[INICIO]:[SALIDA]])</f>
        <v>3</v>
      </c>
      <c r="J58" s="46">
        <v>1650</v>
      </c>
      <c r="K58" s="44">
        <f t="shared" si="1"/>
        <v>4950</v>
      </c>
      <c r="O58" s="4"/>
    </row>
    <row r="59" spans="2:15" x14ac:dyDescent="0.35">
      <c r="B59" s="37" t="s">
        <v>290</v>
      </c>
      <c r="C59" s="40" t="s">
        <v>598</v>
      </c>
      <c r="D59" s="39" t="s">
        <v>227</v>
      </c>
      <c r="E59" s="40" t="s">
        <v>590</v>
      </c>
      <c r="F59" s="41">
        <v>0</v>
      </c>
      <c r="G59" s="41">
        <v>3</v>
      </c>
      <c r="H59" s="41"/>
      <c r="I59" s="42">
        <f>SUM(Tabla1[[#This Row],[INICIO]:[SALIDA]])</f>
        <v>3</v>
      </c>
      <c r="J59" s="46">
        <v>1050</v>
      </c>
      <c r="K59" s="44">
        <f t="shared" si="1"/>
        <v>3150</v>
      </c>
      <c r="O59" s="4"/>
    </row>
    <row r="60" spans="2:15" x14ac:dyDescent="0.35">
      <c r="B60" s="64" t="s">
        <v>290</v>
      </c>
      <c r="C60" s="76" t="s">
        <v>353</v>
      </c>
      <c r="D60" s="66" t="s">
        <v>227</v>
      </c>
      <c r="E60" s="65" t="s">
        <v>517</v>
      </c>
      <c r="F60" s="68">
        <v>20</v>
      </c>
      <c r="G60" s="68">
        <v>0</v>
      </c>
      <c r="H60" s="68">
        <v>0</v>
      </c>
      <c r="I60" s="69">
        <f>SUM(Tabla1[[#This Row],[INICIO]:[SALIDA]])</f>
        <v>20</v>
      </c>
      <c r="J60" s="77">
        <v>879.48</v>
      </c>
      <c r="K60" s="71">
        <f t="shared" si="1"/>
        <v>17589.599999999999</v>
      </c>
      <c r="O60" s="4"/>
    </row>
    <row r="61" spans="2:15" x14ac:dyDescent="0.35">
      <c r="B61" s="64" t="s">
        <v>290</v>
      </c>
      <c r="C61" s="76" t="s">
        <v>352</v>
      </c>
      <c r="D61" s="66" t="s">
        <v>227</v>
      </c>
      <c r="E61" s="65" t="s">
        <v>517</v>
      </c>
      <c r="F61" s="68">
        <v>17</v>
      </c>
      <c r="G61" s="68">
        <v>0</v>
      </c>
      <c r="H61" s="68">
        <v>0</v>
      </c>
      <c r="I61" s="69">
        <f>SUM(Tabla1[[#This Row],[INICIO]:[SALIDA]])</f>
        <v>17</v>
      </c>
      <c r="J61" s="77">
        <v>1070.46</v>
      </c>
      <c r="K61" s="71">
        <f t="shared" si="1"/>
        <v>18197.82</v>
      </c>
      <c r="O61" s="4"/>
    </row>
    <row r="62" spans="2:15" x14ac:dyDescent="0.35">
      <c r="B62" s="37" t="s">
        <v>290</v>
      </c>
      <c r="C62" s="49" t="s">
        <v>350</v>
      </c>
      <c r="D62" s="39" t="s">
        <v>227</v>
      </c>
      <c r="E62" s="40" t="s">
        <v>517</v>
      </c>
      <c r="F62" s="41">
        <v>7</v>
      </c>
      <c r="G62" s="41">
        <v>0</v>
      </c>
      <c r="H62" s="41">
        <v>0</v>
      </c>
      <c r="I62" s="42">
        <f>SUM(Tabla1[[#This Row],[INICIO]:[SALIDA]])</f>
        <v>7</v>
      </c>
      <c r="J62" s="51">
        <v>750</v>
      </c>
      <c r="K62" s="47">
        <f t="shared" si="1"/>
        <v>5250</v>
      </c>
      <c r="O62" s="4"/>
    </row>
    <row r="63" spans="2:15" x14ac:dyDescent="0.35">
      <c r="B63" s="37" t="s">
        <v>290</v>
      </c>
      <c r="C63" s="49" t="s">
        <v>351</v>
      </c>
      <c r="D63" s="39" t="s">
        <v>227</v>
      </c>
      <c r="E63" s="40" t="s">
        <v>517</v>
      </c>
      <c r="F63" s="41">
        <v>11</v>
      </c>
      <c r="G63" s="41">
        <v>0</v>
      </c>
      <c r="H63" s="41">
        <v>-2</v>
      </c>
      <c r="I63" s="42">
        <f>SUM(Tabla1[[#This Row],[INICIO]:[SALIDA]])</f>
        <v>9</v>
      </c>
      <c r="J63" s="51">
        <v>900</v>
      </c>
      <c r="K63" s="47">
        <f t="shared" si="1"/>
        <v>8100</v>
      </c>
      <c r="O63" s="4"/>
    </row>
    <row r="64" spans="2:15" x14ac:dyDescent="0.35">
      <c r="B64" s="64" t="s">
        <v>290</v>
      </c>
      <c r="C64" s="65" t="s">
        <v>591</v>
      </c>
      <c r="D64" s="66" t="s">
        <v>227</v>
      </c>
      <c r="E64" s="65" t="s">
        <v>592</v>
      </c>
      <c r="F64" s="68">
        <v>0</v>
      </c>
      <c r="G64" s="68">
        <v>3</v>
      </c>
      <c r="H64" s="68">
        <v>-1</v>
      </c>
      <c r="I64" s="69">
        <f>SUM(Tabla1[[#This Row],[INICIO]:[SALIDA]])</f>
        <v>2</v>
      </c>
      <c r="J64" s="70">
        <v>1200</v>
      </c>
      <c r="K64" s="74">
        <f t="shared" si="1"/>
        <v>2400</v>
      </c>
      <c r="O64" s="4"/>
    </row>
    <row r="65" spans="2:15" x14ac:dyDescent="0.35">
      <c r="B65" s="64" t="s">
        <v>290</v>
      </c>
      <c r="C65" s="65" t="s">
        <v>589</v>
      </c>
      <c r="D65" s="66" t="s">
        <v>227</v>
      </c>
      <c r="E65" s="65" t="s">
        <v>590</v>
      </c>
      <c r="F65" s="68">
        <v>0</v>
      </c>
      <c r="G65" s="68">
        <v>3</v>
      </c>
      <c r="H65" s="68">
        <v>-1</v>
      </c>
      <c r="I65" s="69">
        <f>SUM(Tabla1[[#This Row],[INICIO]:[SALIDA]])</f>
        <v>2</v>
      </c>
      <c r="J65" s="70">
        <v>1200</v>
      </c>
      <c r="K65" s="74">
        <f t="shared" si="1"/>
        <v>2400</v>
      </c>
      <c r="O65" s="4"/>
    </row>
    <row r="66" spans="2:15" x14ac:dyDescent="0.35">
      <c r="B66" s="37" t="s">
        <v>290</v>
      </c>
      <c r="C66" s="40" t="s">
        <v>593</v>
      </c>
      <c r="D66" s="39" t="s">
        <v>227</v>
      </c>
      <c r="E66" s="40" t="s">
        <v>592</v>
      </c>
      <c r="F66" s="41">
        <v>0</v>
      </c>
      <c r="G66" s="41">
        <v>3</v>
      </c>
      <c r="H66" s="41">
        <v>-1</v>
      </c>
      <c r="I66" s="42">
        <f>SUM(Tabla1[[#This Row],[INICIO]:[SALIDA]])</f>
        <v>2</v>
      </c>
      <c r="J66" s="46">
        <v>1200</v>
      </c>
      <c r="K66" s="44">
        <f t="shared" si="1"/>
        <v>2400</v>
      </c>
      <c r="O66" s="4"/>
    </row>
    <row r="67" spans="2:15" ht="20.399999999999999" customHeight="1" x14ac:dyDescent="0.35">
      <c r="B67" s="37" t="s">
        <v>290</v>
      </c>
      <c r="C67" s="40" t="s">
        <v>594</v>
      </c>
      <c r="D67" s="39" t="s">
        <v>227</v>
      </c>
      <c r="E67" s="40" t="s">
        <v>592</v>
      </c>
      <c r="F67" s="41">
        <v>0</v>
      </c>
      <c r="G67" s="41">
        <v>3</v>
      </c>
      <c r="H67" s="41">
        <v>-1</v>
      </c>
      <c r="I67" s="42">
        <f>SUM(Tabla1[[#This Row],[INICIO]:[SALIDA]])</f>
        <v>2</v>
      </c>
      <c r="J67" s="46">
        <v>1700</v>
      </c>
      <c r="K67" s="44">
        <f t="shared" si="1"/>
        <v>3400</v>
      </c>
      <c r="O67" s="4"/>
    </row>
    <row r="68" spans="2:15" ht="21.6" customHeight="1" x14ac:dyDescent="0.35">
      <c r="B68" s="64" t="s">
        <v>290</v>
      </c>
      <c r="C68" s="76" t="s">
        <v>345</v>
      </c>
      <c r="D68" s="66" t="s">
        <v>227</v>
      </c>
      <c r="E68" s="65" t="s">
        <v>517</v>
      </c>
      <c r="F68" s="68">
        <v>36</v>
      </c>
      <c r="G68" s="68">
        <v>10</v>
      </c>
      <c r="H68" s="68">
        <v>-6</v>
      </c>
      <c r="I68" s="69">
        <f>SUM(Tabla1[[#This Row],[INICIO]:[SALIDA]])</f>
        <v>40</v>
      </c>
      <c r="J68" s="77">
        <v>1300</v>
      </c>
      <c r="K68" s="71">
        <f t="shared" si="1"/>
        <v>52000</v>
      </c>
      <c r="O68" s="4"/>
    </row>
    <row r="69" spans="2:15" x14ac:dyDescent="0.35">
      <c r="B69" s="64" t="s">
        <v>290</v>
      </c>
      <c r="C69" s="76" t="s">
        <v>348</v>
      </c>
      <c r="D69" s="66" t="s">
        <v>227</v>
      </c>
      <c r="E69" s="65" t="s">
        <v>517</v>
      </c>
      <c r="F69" s="68">
        <v>24</v>
      </c>
      <c r="G69" s="68"/>
      <c r="H69" s="68">
        <v>-18</v>
      </c>
      <c r="I69" s="69">
        <f>SUM(Tabla1[[#This Row],[INICIO]:[SALIDA]])</f>
        <v>6</v>
      </c>
      <c r="J69" s="77">
        <v>1400</v>
      </c>
      <c r="K69" s="71">
        <f t="shared" ref="K69:K74" si="2">+I69*J69</f>
        <v>8400</v>
      </c>
      <c r="O69" s="4"/>
    </row>
    <row r="70" spans="2:15" ht="24" customHeight="1" x14ac:dyDescent="0.35">
      <c r="B70" s="37" t="s">
        <v>290</v>
      </c>
      <c r="C70" s="49" t="s">
        <v>344</v>
      </c>
      <c r="D70" s="39" t="s">
        <v>227</v>
      </c>
      <c r="E70" s="40" t="s">
        <v>517</v>
      </c>
      <c r="F70" s="41">
        <v>41</v>
      </c>
      <c r="G70" s="41">
        <v>10</v>
      </c>
      <c r="H70" s="41">
        <v>-7</v>
      </c>
      <c r="I70" s="42">
        <f>SUM(Tabla1[[#This Row],[INICIO]:[SALIDA]])</f>
        <v>44</v>
      </c>
      <c r="J70" s="51">
        <v>1250</v>
      </c>
      <c r="K70" s="47">
        <f t="shared" si="2"/>
        <v>55000</v>
      </c>
      <c r="O70" s="4"/>
    </row>
    <row r="71" spans="2:15" ht="23.4" customHeight="1" x14ac:dyDescent="0.35">
      <c r="B71" s="37" t="s">
        <v>290</v>
      </c>
      <c r="C71" s="49" t="s">
        <v>343</v>
      </c>
      <c r="D71" s="39" t="s">
        <v>227</v>
      </c>
      <c r="E71" s="40" t="s">
        <v>509</v>
      </c>
      <c r="F71" s="41">
        <v>23</v>
      </c>
      <c r="G71" s="41">
        <v>10</v>
      </c>
      <c r="H71" s="41">
        <v>-7</v>
      </c>
      <c r="I71" s="42">
        <f>SUM(Tabla1[[#This Row],[INICIO]:[SALIDA]])</f>
        <v>26</v>
      </c>
      <c r="J71" s="51">
        <v>1200</v>
      </c>
      <c r="K71" s="47">
        <f t="shared" si="2"/>
        <v>31200</v>
      </c>
      <c r="O71" s="4"/>
    </row>
    <row r="72" spans="2:15" ht="28.2" customHeight="1" x14ac:dyDescent="0.35">
      <c r="B72" s="64" t="s">
        <v>290</v>
      </c>
      <c r="C72" s="65" t="s">
        <v>597</v>
      </c>
      <c r="D72" s="66" t="s">
        <v>227</v>
      </c>
      <c r="E72" s="65" t="s">
        <v>590</v>
      </c>
      <c r="F72" s="68">
        <v>0</v>
      </c>
      <c r="G72" s="68">
        <v>3</v>
      </c>
      <c r="H72" s="68"/>
      <c r="I72" s="69">
        <f>SUM(Tabla1[[#This Row],[INICIO]:[SALIDA]])</f>
        <v>3</v>
      </c>
      <c r="J72" s="70">
        <v>770</v>
      </c>
      <c r="K72" s="74">
        <f t="shared" si="2"/>
        <v>2310</v>
      </c>
      <c r="O72" s="4"/>
    </row>
    <row r="73" spans="2:15" x14ac:dyDescent="0.35">
      <c r="B73" s="64" t="s">
        <v>290</v>
      </c>
      <c r="C73" s="76" t="s">
        <v>346</v>
      </c>
      <c r="D73" s="66" t="s">
        <v>227</v>
      </c>
      <c r="E73" s="67" t="s">
        <v>506</v>
      </c>
      <c r="F73" s="68">
        <v>21</v>
      </c>
      <c r="G73" s="68">
        <v>10</v>
      </c>
      <c r="H73" s="68">
        <v>-6</v>
      </c>
      <c r="I73" s="69">
        <f>SUM(Tabla1[[#This Row],[INICIO]:[SALIDA]])</f>
        <v>25</v>
      </c>
      <c r="J73" s="77">
        <v>1400</v>
      </c>
      <c r="K73" s="71">
        <f t="shared" si="2"/>
        <v>35000</v>
      </c>
      <c r="O73" s="4"/>
    </row>
    <row r="74" spans="2:15" x14ac:dyDescent="0.35">
      <c r="B74" s="37" t="s">
        <v>290</v>
      </c>
      <c r="C74" s="49" t="s">
        <v>347</v>
      </c>
      <c r="D74" s="39" t="s">
        <v>227</v>
      </c>
      <c r="E74" s="45" t="s">
        <v>506</v>
      </c>
      <c r="F74" s="41">
        <v>25</v>
      </c>
      <c r="G74" s="41"/>
      <c r="H74" s="41">
        <v>-10</v>
      </c>
      <c r="I74" s="42">
        <f>SUM(Tabla1[[#This Row],[INICIO]:[SALIDA]])</f>
        <v>15</v>
      </c>
      <c r="J74" s="51">
        <v>1050</v>
      </c>
      <c r="K74" s="47">
        <f t="shared" si="2"/>
        <v>15750</v>
      </c>
      <c r="O74" s="4"/>
    </row>
    <row r="75" spans="2:15" x14ac:dyDescent="0.35">
      <c r="B75" s="37" t="s">
        <v>290</v>
      </c>
      <c r="C75" s="49" t="s">
        <v>585</v>
      </c>
      <c r="D75" s="39" t="s">
        <v>227</v>
      </c>
      <c r="E75" s="40" t="s">
        <v>590</v>
      </c>
      <c r="F75" s="41">
        <v>2</v>
      </c>
      <c r="G75" s="41">
        <v>14</v>
      </c>
      <c r="H75" s="41"/>
      <c r="I75" s="42">
        <f>SUM(Tabla1[[#This Row],[INICIO]:[SALIDA]])</f>
        <v>16</v>
      </c>
      <c r="J75" s="46">
        <v>780</v>
      </c>
      <c r="K75" s="47" t="s">
        <v>599</v>
      </c>
      <c r="O75" s="4"/>
    </row>
    <row r="76" spans="2:15" x14ac:dyDescent="0.35">
      <c r="B76" s="64" t="s">
        <v>290</v>
      </c>
      <c r="C76" s="76" t="s">
        <v>349</v>
      </c>
      <c r="D76" s="66" t="s">
        <v>227</v>
      </c>
      <c r="E76" s="65" t="s">
        <v>590</v>
      </c>
      <c r="F76" s="68">
        <v>0</v>
      </c>
      <c r="G76" s="68">
        <v>14</v>
      </c>
      <c r="H76" s="68">
        <v>-12</v>
      </c>
      <c r="I76" s="69">
        <f>SUM(Tabla1[[#This Row],[INICIO]:[SALIDA]])</f>
        <v>2</v>
      </c>
      <c r="J76" s="70">
        <v>780</v>
      </c>
      <c r="K76" s="71">
        <f t="shared" ref="K76:K107" si="3">+I76*J76</f>
        <v>1560</v>
      </c>
      <c r="O76" s="4"/>
    </row>
    <row r="77" spans="2:15" x14ac:dyDescent="0.35">
      <c r="B77" s="64" t="s">
        <v>290</v>
      </c>
      <c r="C77" s="76" t="s">
        <v>596</v>
      </c>
      <c r="D77" s="66" t="s">
        <v>227</v>
      </c>
      <c r="E77" s="65" t="s">
        <v>590</v>
      </c>
      <c r="F77" s="68">
        <v>0</v>
      </c>
      <c r="G77" s="68">
        <v>3</v>
      </c>
      <c r="H77" s="68">
        <v>-1</v>
      </c>
      <c r="I77" s="69">
        <f>SUM(Tabla1[[#This Row],[INICIO]:[SALIDA]])</f>
        <v>2</v>
      </c>
      <c r="J77" s="77">
        <v>570</v>
      </c>
      <c r="K77" s="74">
        <f t="shared" si="3"/>
        <v>1140</v>
      </c>
      <c r="O77" s="4"/>
    </row>
    <row r="78" spans="2:15" ht="22.95" customHeight="1" x14ac:dyDescent="0.35">
      <c r="B78" s="37" t="s">
        <v>290</v>
      </c>
      <c r="C78" s="49" t="s">
        <v>595</v>
      </c>
      <c r="D78" s="39" t="s">
        <v>227</v>
      </c>
      <c r="E78" s="40" t="s">
        <v>590</v>
      </c>
      <c r="F78" s="41">
        <v>0</v>
      </c>
      <c r="G78" s="41">
        <v>3</v>
      </c>
      <c r="H78" s="41">
        <v>-1</v>
      </c>
      <c r="I78" s="42">
        <f>SUM(Tabla1[[#This Row],[INICIO]:[SALIDA]])</f>
        <v>2</v>
      </c>
      <c r="J78" s="51">
        <v>570</v>
      </c>
      <c r="K78" s="44">
        <f t="shared" si="3"/>
        <v>1140</v>
      </c>
      <c r="O78" s="4"/>
    </row>
    <row r="79" spans="2:15" ht="22.95" customHeight="1" x14ac:dyDescent="0.35">
      <c r="B79" s="37" t="s">
        <v>233</v>
      </c>
      <c r="C79" s="49" t="s">
        <v>341</v>
      </c>
      <c r="D79" s="39" t="s">
        <v>227</v>
      </c>
      <c r="E79" s="40" t="s">
        <v>509</v>
      </c>
      <c r="F79" s="41">
        <v>90</v>
      </c>
      <c r="G79" s="41">
        <v>0</v>
      </c>
      <c r="H79" s="41">
        <v>-41</v>
      </c>
      <c r="I79" s="42">
        <f>SUM(Tabla1[[#This Row],[INICIO]:[SALIDA]])</f>
        <v>49</v>
      </c>
      <c r="J79" s="51">
        <v>11</v>
      </c>
      <c r="K79" s="47">
        <f t="shared" si="3"/>
        <v>539</v>
      </c>
      <c r="O79" s="4"/>
    </row>
    <row r="80" spans="2:15" x14ac:dyDescent="0.35">
      <c r="B80" s="64" t="s">
        <v>233</v>
      </c>
      <c r="C80" s="65" t="s">
        <v>274</v>
      </c>
      <c r="D80" s="66" t="s">
        <v>227</v>
      </c>
      <c r="E80" s="65" t="s">
        <v>518</v>
      </c>
      <c r="F80" s="68">
        <v>10</v>
      </c>
      <c r="G80" s="68">
        <v>0</v>
      </c>
      <c r="H80" s="68">
        <v>-2</v>
      </c>
      <c r="I80" s="69">
        <f>SUM(Tabla1[[#This Row],[INICIO]:[SALIDA]])</f>
        <v>8</v>
      </c>
      <c r="J80" s="70">
        <v>65</v>
      </c>
      <c r="K80" s="71">
        <f t="shared" si="3"/>
        <v>520</v>
      </c>
      <c r="O80" s="4"/>
    </row>
    <row r="81" spans="2:15" x14ac:dyDescent="0.35">
      <c r="B81" s="64" t="s">
        <v>233</v>
      </c>
      <c r="C81" s="65" t="s">
        <v>273</v>
      </c>
      <c r="D81" s="66" t="s">
        <v>227</v>
      </c>
      <c r="E81" s="65" t="s">
        <v>509</v>
      </c>
      <c r="F81" s="68">
        <v>17</v>
      </c>
      <c r="G81" s="68">
        <v>0</v>
      </c>
      <c r="H81" s="68">
        <v>-15</v>
      </c>
      <c r="I81" s="69">
        <f>SUM(Tabla1[[#This Row],[INICIO]:[SALIDA]])</f>
        <v>2</v>
      </c>
      <c r="J81" s="70">
        <v>165</v>
      </c>
      <c r="K81" s="71">
        <f t="shared" si="3"/>
        <v>330</v>
      </c>
      <c r="O81" s="4"/>
    </row>
    <row r="82" spans="2:15" x14ac:dyDescent="0.35">
      <c r="B82" s="37" t="s">
        <v>290</v>
      </c>
      <c r="C82" s="40" t="s">
        <v>303</v>
      </c>
      <c r="D82" s="39" t="s">
        <v>227</v>
      </c>
      <c r="E82" s="40" t="s">
        <v>509</v>
      </c>
      <c r="F82" s="41">
        <v>19</v>
      </c>
      <c r="G82" s="41">
        <v>0</v>
      </c>
      <c r="H82" s="41">
        <v>-1</v>
      </c>
      <c r="I82" s="42">
        <f>SUM(Tabla1[[#This Row],[INICIO]:[SALIDA]])</f>
        <v>18</v>
      </c>
      <c r="J82" s="46">
        <v>65</v>
      </c>
      <c r="K82" s="47">
        <f t="shared" si="3"/>
        <v>1170</v>
      </c>
      <c r="O82" s="4"/>
    </row>
    <row r="83" spans="2:15" x14ac:dyDescent="0.35">
      <c r="B83" s="75" t="s">
        <v>224</v>
      </c>
      <c r="C83" s="65" t="s">
        <v>236</v>
      </c>
      <c r="D83" s="66" t="s">
        <v>465</v>
      </c>
      <c r="E83" s="65" t="s">
        <v>509</v>
      </c>
      <c r="F83" s="68">
        <v>4</v>
      </c>
      <c r="G83" s="68">
        <v>0</v>
      </c>
      <c r="H83" s="68">
        <v>-2</v>
      </c>
      <c r="I83" s="69">
        <f>SUM(Tabla1[[#This Row],[INICIO]:[SALIDA]])</f>
        <v>2</v>
      </c>
      <c r="J83" s="70">
        <v>90</v>
      </c>
      <c r="K83" s="71">
        <f t="shared" si="3"/>
        <v>180</v>
      </c>
      <c r="O83" s="4"/>
    </row>
    <row r="84" spans="2:15" x14ac:dyDescent="0.35">
      <c r="B84" s="64" t="s">
        <v>233</v>
      </c>
      <c r="C84" s="65" t="s">
        <v>309</v>
      </c>
      <c r="D84" s="66" t="s">
        <v>464</v>
      </c>
      <c r="E84" s="65" t="s">
        <v>514</v>
      </c>
      <c r="F84" s="68">
        <v>7</v>
      </c>
      <c r="G84" s="68">
        <v>0</v>
      </c>
      <c r="H84" s="68">
        <v>-3</v>
      </c>
      <c r="I84" s="69">
        <f>SUM(Tabla1[[#This Row],[INICIO]:[SALIDA]])</f>
        <v>4</v>
      </c>
      <c r="J84" s="77">
        <v>40</v>
      </c>
      <c r="K84" s="71">
        <f t="shared" si="3"/>
        <v>160</v>
      </c>
      <c r="O84" s="4"/>
    </row>
    <row r="85" spans="2:15" x14ac:dyDescent="0.35">
      <c r="B85" s="37" t="s">
        <v>233</v>
      </c>
      <c r="C85" s="40" t="s">
        <v>331</v>
      </c>
      <c r="D85" s="39" t="s">
        <v>227</v>
      </c>
      <c r="E85" s="40" t="s">
        <v>509</v>
      </c>
      <c r="F85" s="41">
        <v>5</v>
      </c>
      <c r="G85" s="41">
        <v>0</v>
      </c>
      <c r="H85" s="41">
        <v>-2</v>
      </c>
      <c r="I85" s="42">
        <f>SUM(Tabla1[[#This Row],[INICIO]:[SALIDA]])</f>
        <v>3</v>
      </c>
      <c r="J85" s="51">
        <v>140</v>
      </c>
      <c r="K85" s="47">
        <f t="shared" si="3"/>
        <v>420</v>
      </c>
      <c r="O85" s="4"/>
    </row>
    <row r="86" spans="2:15" x14ac:dyDescent="0.35">
      <c r="B86" s="37" t="s">
        <v>228</v>
      </c>
      <c r="C86" s="40" t="s">
        <v>329</v>
      </c>
      <c r="D86" s="39" t="s">
        <v>227</v>
      </c>
      <c r="E86" s="40" t="s">
        <v>509</v>
      </c>
      <c r="F86" s="41">
        <v>4</v>
      </c>
      <c r="G86" s="41">
        <v>0</v>
      </c>
      <c r="H86" s="41">
        <v>-1</v>
      </c>
      <c r="I86" s="42">
        <f>SUM(Tabla1[[#This Row],[INICIO]:[SALIDA]])</f>
        <v>3</v>
      </c>
      <c r="J86" s="51">
        <v>37.96</v>
      </c>
      <c r="K86" s="47">
        <f t="shared" si="3"/>
        <v>113.88</v>
      </c>
      <c r="O86" s="4"/>
    </row>
    <row r="87" spans="2:15" ht="22.95" customHeight="1" x14ac:dyDescent="0.35">
      <c r="B87" s="64" t="s">
        <v>233</v>
      </c>
      <c r="C87" s="65" t="s">
        <v>330</v>
      </c>
      <c r="D87" s="66" t="s">
        <v>227</v>
      </c>
      <c r="E87" s="65" t="s">
        <v>509</v>
      </c>
      <c r="F87" s="68">
        <v>30</v>
      </c>
      <c r="G87" s="68">
        <v>30</v>
      </c>
      <c r="H87" s="68">
        <v>-16</v>
      </c>
      <c r="I87" s="69">
        <f>SUM(Tabla1[[#This Row],[INICIO]:[SALIDA]])</f>
        <v>44</v>
      </c>
      <c r="J87" s="77">
        <v>94.9</v>
      </c>
      <c r="K87" s="71">
        <f t="shared" si="3"/>
        <v>4175.6000000000004</v>
      </c>
      <c r="O87" s="4"/>
    </row>
    <row r="88" spans="2:15" ht="25.2" customHeight="1" x14ac:dyDescent="0.35">
      <c r="B88" s="64" t="s">
        <v>233</v>
      </c>
      <c r="C88" s="65" t="s">
        <v>328</v>
      </c>
      <c r="D88" s="66" t="s">
        <v>227</v>
      </c>
      <c r="E88" s="65"/>
      <c r="F88" s="68">
        <v>23</v>
      </c>
      <c r="G88" s="68">
        <v>80</v>
      </c>
      <c r="H88" s="68">
        <v>-71</v>
      </c>
      <c r="I88" s="69">
        <f>SUM(Tabla1[[#This Row],[INICIO]:[SALIDA]])</f>
        <v>32</v>
      </c>
      <c r="J88" s="77">
        <v>51</v>
      </c>
      <c r="K88" s="71">
        <f t="shared" si="3"/>
        <v>1632</v>
      </c>
      <c r="O88" s="4"/>
    </row>
    <row r="89" spans="2:15" x14ac:dyDescent="0.35">
      <c r="B89" s="37" t="s">
        <v>233</v>
      </c>
      <c r="C89" s="53" t="s">
        <v>413</v>
      </c>
      <c r="D89" s="39" t="s">
        <v>227</v>
      </c>
      <c r="E89" s="54" t="s">
        <v>515</v>
      </c>
      <c r="F89" s="41">
        <v>10</v>
      </c>
      <c r="G89" s="41">
        <v>0</v>
      </c>
      <c r="H89" s="41">
        <v>-1</v>
      </c>
      <c r="I89" s="42">
        <f>SUM(Tabla1[[#This Row],[INICIO]:[SALIDA]])</f>
        <v>9</v>
      </c>
      <c r="J89" s="51">
        <v>288</v>
      </c>
      <c r="K89" s="47">
        <f t="shared" si="3"/>
        <v>2592</v>
      </c>
      <c r="O89" s="4"/>
    </row>
    <row r="90" spans="2:15" ht="27.6" customHeight="1" x14ac:dyDescent="0.35">
      <c r="B90" s="37" t="s">
        <v>318</v>
      </c>
      <c r="C90" s="40" t="s">
        <v>539</v>
      </c>
      <c r="D90" s="39" t="s">
        <v>540</v>
      </c>
      <c r="E90" s="40" t="s">
        <v>587</v>
      </c>
      <c r="F90" s="41">
        <v>0</v>
      </c>
      <c r="G90" s="41">
        <v>1</v>
      </c>
      <c r="H90" s="41">
        <v>-1</v>
      </c>
      <c r="I90" s="42">
        <f>SUM(Tabla1[[#This Row],[INICIO]:[SALIDA]])</f>
        <v>0</v>
      </c>
      <c r="J90" s="55">
        <v>19900</v>
      </c>
      <c r="K90" s="47">
        <f t="shared" si="3"/>
        <v>0</v>
      </c>
      <c r="O90" s="4"/>
    </row>
    <row r="91" spans="2:15" x14ac:dyDescent="0.35">
      <c r="B91" s="64" t="s">
        <v>290</v>
      </c>
      <c r="C91" s="65" t="s">
        <v>584</v>
      </c>
      <c r="D91" s="66" t="s">
        <v>470</v>
      </c>
      <c r="E91" s="80" t="s">
        <v>515</v>
      </c>
      <c r="F91" s="68">
        <v>46</v>
      </c>
      <c r="G91" s="68">
        <v>60</v>
      </c>
      <c r="H91" s="68">
        <v>-46</v>
      </c>
      <c r="I91" s="69">
        <f>SUM(Tabla1[[#This Row],[INICIO]:[SALIDA]])</f>
        <v>60</v>
      </c>
      <c r="J91" s="77">
        <v>28.75</v>
      </c>
      <c r="K91" s="71">
        <f t="shared" si="3"/>
        <v>1725</v>
      </c>
      <c r="O91" s="4"/>
    </row>
    <row r="92" spans="2:15" x14ac:dyDescent="0.35">
      <c r="B92" s="64" t="s">
        <v>290</v>
      </c>
      <c r="C92" s="65" t="s">
        <v>583</v>
      </c>
      <c r="D92" s="66" t="s">
        <v>470</v>
      </c>
      <c r="E92" s="79">
        <v>44197</v>
      </c>
      <c r="F92" s="68">
        <v>16</v>
      </c>
      <c r="G92" s="68">
        <v>100</v>
      </c>
      <c r="H92" s="68">
        <v>-65</v>
      </c>
      <c r="I92" s="69">
        <f>SUM(Tabla1[[#This Row],[INICIO]:[SALIDA]])</f>
        <v>51</v>
      </c>
      <c r="J92" s="77">
        <v>116.7</v>
      </c>
      <c r="K92" s="71">
        <f t="shared" si="3"/>
        <v>5951.7</v>
      </c>
      <c r="O92" s="4"/>
    </row>
    <row r="93" spans="2:15" x14ac:dyDescent="0.35">
      <c r="B93" s="37" t="s">
        <v>290</v>
      </c>
      <c r="C93" s="40" t="s">
        <v>327</v>
      </c>
      <c r="D93" s="39" t="s">
        <v>470</v>
      </c>
      <c r="E93" s="40" t="s">
        <v>519</v>
      </c>
      <c r="F93" s="41">
        <v>94</v>
      </c>
      <c r="G93" s="41">
        <v>100</v>
      </c>
      <c r="H93" s="41">
        <v>-57</v>
      </c>
      <c r="I93" s="42">
        <f>SUM(Tabla1[[#This Row],[INICIO]:[SALIDA]])</f>
        <v>137</v>
      </c>
      <c r="J93" s="51">
        <v>18.64</v>
      </c>
      <c r="K93" s="47">
        <f t="shared" si="3"/>
        <v>2553.6800000000003</v>
      </c>
      <c r="O93" s="4"/>
    </row>
    <row r="94" spans="2:15" x14ac:dyDescent="0.35">
      <c r="B94" s="37" t="s">
        <v>290</v>
      </c>
      <c r="C94" s="40" t="s">
        <v>582</v>
      </c>
      <c r="D94" s="39" t="s">
        <v>470</v>
      </c>
      <c r="E94" s="40" t="s">
        <v>519</v>
      </c>
      <c r="F94" s="41">
        <v>46</v>
      </c>
      <c r="G94" s="41">
        <v>50</v>
      </c>
      <c r="H94" s="41">
        <v>-32</v>
      </c>
      <c r="I94" s="42">
        <f>SUM(Tabla1[[#This Row],[INICIO]:[SALIDA]])</f>
        <v>64</v>
      </c>
      <c r="J94" s="51">
        <v>20.79</v>
      </c>
      <c r="K94" s="47">
        <f t="shared" si="3"/>
        <v>1330.56</v>
      </c>
      <c r="O94" s="4"/>
    </row>
    <row r="95" spans="2:15" x14ac:dyDescent="0.35">
      <c r="B95" s="64" t="s">
        <v>290</v>
      </c>
      <c r="C95" s="65" t="s">
        <v>581</v>
      </c>
      <c r="D95" s="66" t="s">
        <v>470</v>
      </c>
      <c r="E95" s="65" t="s">
        <v>519</v>
      </c>
      <c r="F95" s="68">
        <v>114</v>
      </c>
      <c r="G95" s="68">
        <v>80</v>
      </c>
      <c r="H95" s="68">
        <v>-124</v>
      </c>
      <c r="I95" s="69">
        <f>SUM(Tabla1[[#This Row],[INICIO]:[SALIDA]])</f>
        <v>70</v>
      </c>
      <c r="J95" s="77">
        <v>9</v>
      </c>
      <c r="K95" s="71">
        <f t="shared" si="3"/>
        <v>630</v>
      </c>
      <c r="O95" s="4"/>
    </row>
    <row r="96" spans="2:15" x14ac:dyDescent="0.35">
      <c r="B96" s="64" t="s">
        <v>290</v>
      </c>
      <c r="C96" s="65" t="s">
        <v>580</v>
      </c>
      <c r="D96" s="66" t="s">
        <v>470</v>
      </c>
      <c r="E96" s="65" t="s">
        <v>519</v>
      </c>
      <c r="F96" s="68">
        <v>98</v>
      </c>
      <c r="G96" s="68">
        <v>80</v>
      </c>
      <c r="H96" s="68">
        <v>-108</v>
      </c>
      <c r="I96" s="69">
        <f>SUM(Tabla1[[#This Row],[INICIO]:[SALIDA]])</f>
        <v>70</v>
      </c>
      <c r="J96" s="77">
        <v>24</v>
      </c>
      <c r="K96" s="71">
        <f t="shared" si="3"/>
        <v>1680</v>
      </c>
      <c r="O96" s="4"/>
    </row>
    <row r="97" spans="2:15" ht="26.4" customHeight="1" x14ac:dyDescent="0.35">
      <c r="B97" s="48" t="s">
        <v>224</v>
      </c>
      <c r="C97" s="40" t="s">
        <v>237</v>
      </c>
      <c r="D97" s="39" t="s">
        <v>465</v>
      </c>
      <c r="E97" s="40" t="s">
        <v>560</v>
      </c>
      <c r="F97" s="41">
        <v>126</v>
      </c>
      <c r="G97" s="41">
        <v>170</v>
      </c>
      <c r="H97" s="41">
        <v>-238</v>
      </c>
      <c r="I97" s="42">
        <f>SUM(Tabla1[[#This Row],[INICIO]:[SALIDA]])</f>
        <v>58</v>
      </c>
      <c r="J97" s="46">
        <v>51.9</v>
      </c>
      <c r="K97" s="47">
        <f t="shared" si="3"/>
        <v>3010.2</v>
      </c>
      <c r="O97" s="4"/>
    </row>
    <row r="98" spans="2:15" x14ac:dyDescent="0.35">
      <c r="B98" s="37" t="s">
        <v>233</v>
      </c>
      <c r="C98" s="40" t="s">
        <v>446</v>
      </c>
      <c r="D98" s="39" t="s">
        <v>227</v>
      </c>
      <c r="E98" s="40" t="s">
        <v>519</v>
      </c>
      <c r="F98" s="41">
        <v>5</v>
      </c>
      <c r="G98" s="41">
        <v>0</v>
      </c>
      <c r="H98" s="41">
        <v>0</v>
      </c>
      <c r="I98" s="42">
        <f>SUM(Tabla1[[#This Row],[INICIO]:[SALIDA]])</f>
        <v>5</v>
      </c>
      <c r="J98" s="51">
        <v>50</v>
      </c>
      <c r="K98" s="47">
        <f t="shared" si="3"/>
        <v>250</v>
      </c>
      <c r="O98" s="4"/>
    </row>
    <row r="99" spans="2:15" ht="23.4" customHeight="1" x14ac:dyDescent="0.35">
      <c r="B99" s="64" t="s">
        <v>233</v>
      </c>
      <c r="C99" s="65" t="s">
        <v>445</v>
      </c>
      <c r="D99" s="66" t="s">
        <v>227</v>
      </c>
      <c r="E99" s="65" t="s">
        <v>519</v>
      </c>
      <c r="F99" s="68">
        <v>7</v>
      </c>
      <c r="G99" s="68">
        <v>0</v>
      </c>
      <c r="H99" s="68">
        <v>0</v>
      </c>
      <c r="I99" s="69">
        <f>SUM(Tabla1[[#This Row],[INICIO]:[SALIDA]])</f>
        <v>7</v>
      </c>
      <c r="J99" s="77">
        <v>85</v>
      </c>
      <c r="K99" s="71">
        <f t="shared" si="3"/>
        <v>595</v>
      </c>
      <c r="O99" s="4"/>
    </row>
    <row r="100" spans="2:15" x14ac:dyDescent="0.35">
      <c r="B100" s="64" t="s">
        <v>233</v>
      </c>
      <c r="C100" s="65" t="s">
        <v>448</v>
      </c>
      <c r="D100" s="66" t="s">
        <v>227</v>
      </c>
      <c r="E100" s="65" t="s">
        <v>519</v>
      </c>
      <c r="F100" s="68">
        <v>9</v>
      </c>
      <c r="G100" s="68">
        <v>0</v>
      </c>
      <c r="H100" s="68">
        <v>0</v>
      </c>
      <c r="I100" s="69">
        <f>SUM(Tabla1[[#This Row],[INICIO]:[SALIDA]])</f>
        <v>9</v>
      </c>
      <c r="J100" s="77">
        <v>20</v>
      </c>
      <c r="K100" s="71">
        <f t="shared" si="3"/>
        <v>180</v>
      </c>
      <c r="O100" s="4"/>
    </row>
    <row r="101" spans="2:15" x14ac:dyDescent="0.35">
      <c r="B101" s="37" t="s">
        <v>233</v>
      </c>
      <c r="C101" s="40" t="s">
        <v>443</v>
      </c>
      <c r="D101" s="39" t="s">
        <v>227</v>
      </c>
      <c r="E101" s="50">
        <v>41030</v>
      </c>
      <c r="F101" s="41">
        <v>6</v>
      </c>
      <c r="G101" s="41">
        <v>0</v>
      </c>
      <c r="H101" s="41">
        <v>-1</v>
      </c>
      <c r="I101" s="42">
        <f>SUM(Tabla1[[#This Row],[INICIO]:[SALIDA]])</f>
        <v>5</v>
      </c>
      <c r="J101" s="51">
        <v>380</v>
      </c>
      <c r="K101" s="47">
        <f t="shared" si="3"/>
        <v>1900</v>
      </c>
      <c r="O101" s="4"/>
    </row>
    <row r="102" spans="2:15" x14ac:dyDescent="0.35">
      <c r="B102" s="37" t="s">
        <v>233</v>
      </c>
      <c r="C102" s="40" t="s">
        <v>447</v>
      </c>
      <c r="D102" s="39" t="s">
        <v>227</v>
      </c>
      <c r="E102" s="50">
        <v>41030</v>
      </c>
      <c r="F102" s="41">
        <v>8</v>
      </c>
      <c r="G102" s="41">
        <v>0</v>
      </c>
      <c r="H102" s="41">
        <v>0</v>
      </c>
      <c r="I102" s="42">
        <f>SUM(Tabla1[[#This Row],[INICIO]:[SALIDA]])</f>
        <v>8</v>
      </c>
      <c r="J102" s="51">
        <v>35</v>
      </c>
      <c r="K102" s="47">
        <f t="shared" si="3"/>
        <v>280</v>
      </c>
      <c r="O102" s="4"/>
    </row>
    <row r="103" spans="2:15" x14ac:dyDescent="0.35">
      <c r="B103" s="64" t="s">
        <v>233</v>
      </c>
      <c r="C103" s="65" t="s">
        <v>444</v>
      </c>
      <c r="D103" s="66" t="s">
        <v>227</v>
      </c>
      <c r="E103" s="65" t="s">
        <v>519</v>
      </c>
      <c r="F103" s="68">
        <v>11</v>
      </c>
      <c r="G103" s="68">
        <v>0</v>
      </c>
      <c r="H103" s="68">
        <v>0</v>
      </c>
      <c r="I103" s="69">
        <f>SUM(Tabla1[[#This Row],[INICIO]:[SALIDA]])</f>
        <v>11</v>
      </c>
      <c r="J103" s="77">
        <v>315</v>
      </c>
      <c r="K103" s="71">
        <f t="shared" si="3"/>
        <v>3465</v>
      </c>
      <c r="O103" s="4"/>
    </row>
    <row r="104" spans="2:15" x14ac:dyDescent="0.35">
      <c r="B104" s="64" t="s">
        <v>233</v>
      </c>
      <c r="C104" s="65" t="s">
        <v>442</v>
      </c>
      <c r="D104" s="66" t="s">
        <v>227</v>
      </c>
      <c r="E104" s="67" t="s">
        <v>520</v>
      </c>
      <c r="F104" s="68">
        <v>4</v>
      </c>
      <c r="G104" s="68">
        <v>0</v>
      </c>
      <c r="H104" s="68">
        <v>0</v>
      </c>
      <c r="I104" s="69">
        <f>SUM(Tabla1[[#This Row],[INICIO]:[SALIDA]])</f>
        <v>4</v>
      </c>
      <c r="J104" s="77">
        <v>575</v>
      </c>
      <c r="K104" s="71">
        <f t="shared" si="3"/>
        <v>2300</v>
      </c>
      <c r="O104" s="4"/>
    </row>
    <row r="105" spans="2:15" ht="43.2" x14ac:dyDescent="0.35">
      <c r="B105" s="37" t="s">
        <v>290</v>
      </c>
      <c r="C105" s="40" t="s">
        <v>680</v>
      </c>
      <c r="D105" s="39" t="s">
        <v>629</v>
      </c>
      <c r="E105" s="50" t="s">
        <v>681</v>
      </c>
      <c r="F105" s="41">
        <v>0</v>
      </c>
      <c r="G105" s="41">
        <v>15</v>
      </c>
      <c r="H105" s="41">
        <v>-15</v>
      </c>
      <c r="I105" s="42">
        <f>SUM(Tabla1[[#This Row],[INICIO]:[SALIDA]])</f>
        <v>0</v>
      </c>
      <c r="J105" s="46">
        <v>776.77499999999998</v>
      </c>
      <c r="K105" s="44">
        <f t="shared" si="3"/>
        <v>0</v>
      </c>
      <c r="O105" s="4"/>
    </row>
    <row r="106" spans="2:15" ht="28.2" customHeight="1" x14ac:dyDescent="0.35">
      <c r="B106" s="37" t="s">
        <v>290</v>
      </c>
      <c r="C106" s="40" t="s">
        <v>683</v>
      </c>
      <c r="D106" s="39" t="s">
        <v>629</v>
      </c>
      <c r="E106" s="50" t="s">
        <v>681</v>
      </c>
      <c r="F106" s="41">
        <v>0</v>
      </c>
      <c r="G106" s="41">
        <v>100</v>
      </c>
      <c r="H106" s="41">
        <v>-100</v>
      </c>
      <c r="I106" s="42">
        <f>SUM(Tabla1[[#This Row],[INICIO]:[SALIDA]])</f>
        <v>0</v>
      </c>
      <c r="J106" s="46">
        <v>661</v>
      </c>
      <c r="K106" s="44">
        <f t="shared" si="3"/>
        <v>0</v>
      </c>
      <c r="O106" s="4"/>
    </row>
    <row r="107" spans="2:15" x14ac:dyDescent="0.35">
      <c r="B107" s="64" t="s">
        <v>290</v>
      </c>
      <c r="C107" s="72" t="s">
        <v>656</v>
      </c>
      <c r="D107" s="66" t="s">
        <v>629</v>
      </c>
      <c r="E107" s="65" t="s">
        <v>637</v>
      </c>
      <c r="F107" s="68">
        <v>0</v>
      </c>
      <c r="G107" s="68">
        <v>100</v>
      </c>
      <c r="H107" s="68">
        <v>-100</v>
      </c>
      <c r="I107" s="69">
        <f>SUM(Tabla1[[#This Row],[INICIO]:[SALIDA]])</f>
        <v>0</v>
      </c>
      <c r="J107" s="73">
        <v>519</v>
      </c>
      <c r="K107" s="74">
        <f t="shared" si="3"/>
        <v>0</v>
      </c>
      <c r="O107" s="4"/>
    </row>
    <row r="108" spans="2:15" x14ac:dyDescent="0.35">
      <c r="B108" s="64" t="s">
        <v>233</v>
      </c>
      <c r="C108" s="65" t="s">
        <v>430</v>
      </c>
      <c r="D108" s="66" t="s">
        <v>227</v>
      </c>
      <c r="E108" s="65" t="s">
        <v>521</v>
      </c>
      <c r="F108" s="68">
        <v>12</v>
      </c>
      <c r="G108" s="68">
        <v>0</v>
      </c>
      <c r="H108" s="68">
        <v>0</v>
      </c>
      <c r="I108" s="69">
        <f>SUM(Tabla1[[#This Row],[INICIO]:[SALIDA]])</f>
        <v>12</v>
      </c>
      <c r="J108" s="77">
        <v>255</v>
      </c>
      <c r="K108" s="71">
        <f t="shared" ref="K108:K139" si="4">+I108*J108</f>
        <v>3060</v>
      </c>
      <c r="O108" s="4"/>
    </row>
    <row r="109" spans="2:15" x14ac:dyDescent="0.35">
      <c r="B109" s="37" t="s">
        <v>233</v>
      </c>
      <c r="C109" s="40" t="s">
        <v>429</v>
      </c>
      <c r="D109" s="39" t="s">
        <v>227</v>
      </c>
      <c r="E109" s="50">
        <v>44197</v>
      </c>
      <c r="F109" s="41">
        <v>8</v>
      </c>
      <c r="G109" s="41">
        <v>0</v>
      </c>
      <c r="H109" s="41">
        <v>0</v>
      </c>
      <c r="I109" s="42">
        <f>SUM(Tabla1[[#This Row],[INICIO]:[SALIDA]])</f>
        <v>8</v>
      </c>
      <c r="J109" s="51">
        <v>575</v>
      </c>
      <c r="K109" s="47">
        <f t="shared" si="4"/>
        <v>4600</v>
      </c>
      <c r="O109" s="4"/>
    </row>
    <row r="110" spans="2:15" x14ac:dyDescent="0.35">
      <c r="B110" s="37" t="s">
        <v>233</v>
      </c>
      <c r="C110" s="40" t="s">
        <v>432</v>
      </c>
      <c r="D110" s="39" t="s">
        <v>227</v>
      </c>
      <c r="E110" s="45" t="s">
        <v>506</v>
      </c>
      <c r="F110" s="41">
        <v>6</v>
      </c>
      <c r="G110" s="41">
        <v>0</v>
      </c>
      <c r="H110" s="41">
        <v>0</v>
      </c>
      <c r="I110" s="42">
        <f>SUM(Tabla1[[#This Row],[INICIO]:[SALIDA]])</f>
        <v>6</v>
      </c>
      <c r="J110" s="51">
        <v>105</v>
      </c>
      <c r="K110" s="47">
        <f t="shared" si="4"/>
        <v>630</v>
      </c>
      <c r="O110" s="4"/>
    </row>
    <row r="111" spans="2:15" x14ac:dyDescent="0.35">
      <c r="B111" s="64" t="s">
        <v>233</v>
      </c>
      <c r="C111" s="65" t="s">
        <v>431</v>
      </c>
      <c r="D111" s="66" t="s">
        <v>227</v>
      </c>
      <c r="E111" s="67" t="s">
        <v>506</v>
      </c>
      <c r="F111" s="68">
        <v>2</v>
      </c>
      <c r="G111" s="68">
        <v>0</v>
      </c>
      <c r="H111" s="68">
        <v>0</v>
      </c>
      <c r="I111" s="69">
        <f>SUM(Tabla1[[#This Row],[INICIO]:[SALIDA]])</f>
        <v>2</v>
      </c>
      <c r="J111" s="77">
        <v>131</v>
      </c>
      <c r="K111" s="71">
        <f t="shared" si="4"/>
        <v>262</v>
      </c>
      <c r="O111" s="4"/>
    </row>
    <row r="112" spans="2:15" ht="31.8" customHeight="1" x14ac:dyDescent="0.35">
      <c r="B112" s="64" t="s">
        <v>233</v>
      </c>
      <c r="C112" s="65" t="s">
        <v>259</v>
      </c>
      <c r="D112" s="66" t="s">
        <v>227</v>
      </c>
      <c r="E112" s="67" t="s">
        <v>522</v>
      </c>
      <c r="F112" s="68">
        <v>8</v>
      </c>
      <c r="G112" s="68">
        <v>0</v>
      </c>
      <c r="H112" s="68">
        <v>-6</v>
      </c>
      <c r="I112" s="69">
        <f>SUM(Tabla1[[#This Row],[INICIO]:[SALIDA]])</f>
        <v>2</v>
      </c>
      <c r="J112" s="70">
        <v>183.05</v>
      </c>
      <c r="K112" s="71">
        <f t="shared" si="4"/>
        <v>366.1</v>
      </c>
      <c r="O112" s="4"/>
    </row>
    <row r="113" spans="2:15" x14ac:dyDescent="0.35">
      <c r="B113" s="37" t="s">
        <v>233</v>
      </c>
      <c r="C113" s="40" t="s">
        <v>668</v>
      </c>
      <c r="D113" s="39" t="s">
        <v>227</v>
      </c>
      <c r="E113" s="45" t="s">
        <v>523</v>
      </c>
      <c r="F113" s="41">
        <v>10</v>
      </c>
      <c r="G113" s="41">
        <v>0</v>
      </c>
      <c r="H113" s="41">
        <v>-6</v>
      </c>
      <c r="I113" s="42">
        <f>SUM(Tabla1[[#This Row],[INICIO]:[SALIDA]])</f>
        <v>4</v>
      </c>
      <c r="J113" s="56">
        <v>4050</v>
      </c>
      <c r="K113" s="47">
        <f t="shared" si="4"/>
        <v>16200</v>
      </c>
      <c r="O113" s="4"/>
    </row>
    <row r="114" spans="2:15" x14ac:dyDescent="0.35">
      <c r="B114" s="37" t="s">
        <v>233</v>
      </c>
      <c r="C114" s="40" t="s">
        <v>260</v>
      </c>
      <c r="D114" s="39" t="s">
        <v>227</v>
      </c>
      <c r="E114" s="54" t="s">
        <v>515</v>
      </c>
      <c r="F114" s="41">
        <v>15</v>
      </c>
      <c r="G114" s="41"/>
      <c r="H114" s="41">
        <v>-2</v>
      </c>
      <c r="I114" s="42">
        <f>SUM(Tabla1[[#This Row],[INICIO]:[SALIDA]])</f>
        <v>13</v>
      </c>
      <c r="J114" s="46">
        <v>112.5</v>
      </c>
      <c r="K114" s="47">
        <f t="shared" si="4"/>
        <v>1462.5</v>
      </c>
      <c r="O114" s="4"/>
    </row>
    <row r="115" spans="2:15" ht="25.95" customHeight="1" x14ac:dyDescent="0.35">
      <c r="B115" s="75" t="s">
        <v>233</v>
      </c>
      <c r="C115" s="65" t="s">
        <v>247</v>
      </c>
      <c r="D115" s="66" t="s">
        <v>464</v>
      </c>
      <c r="E115" s="65" t="s">
        <v>509</v>
      </c>
      <c r="F115" s="68">
        <v>39</v>
      </c>
      <c r="G115" s="68"/>
      <c r="H115" s="68">
        <v>-39</v>
      </c>
      <c r="I115" s="69">
        <f>SUM(Tabla1[[#This Row],[INICIO]:[SALIDA]])</f>
        <v>0</v>
      </c>
      <c r="J115" s="70">
        <v>38.950000000000003</v>
      </c>
      <c r="K115" s="71">
        <f t="shared" si="4"/>
        <v>0</v>
      </c>
      <c r="O115" s="4"/>
    </row>
    <row r="116" spans="2:15" x14ac:dyDescent="0.35">
      <c r="B116" s="75" t="s">
        <v>224</v>
      </c>
      <c r="C116" s="65" t="s">
        <v>242</v>
      </c>
      <c r="D116" s="66" t="s">
        <v>465</v>
      </c>
      <c r="E116" s="65" t="s">
        <v>505</v>
      </c>
      <c r="F116" s="68">
        <v>8</v>
      </c>
      <c r="G116" s="68">
        <v>0</v>
      </c>
      <c r="H116" s="68">
        <v>-6</v>
      </c>
      <c r="I116" s="69">
        <f>SUM(Tabla1[[#This Row],[INICIO]:[SALIDA]])</f>
        <v>2</v>
      </c>
      <c r="J116" s="70">
        <v>178</v>
      </c>
      <c r="K116" s="71">
        <f t="shared" si="4"/>
        <v>356</v>
      </c>
      <c r="O116" s="4"/>
    </row>
    <row r="117" spans="2:15" x14ac:dyDescent="0.35">
      <c r="B117" s="48" t="s">
        <v>224</v>
      </c>
      <c r="C117" s="40" t="s">
        <v>235</v>
      </c>
      <c r="D117" s="39" t="s">
        <v>465</v>
      </c>
      <c r="E117" s="45" t="s">
        <v>688</v>
      </c>
      <c r="F117" s="41">
        <v>123</v>
      </c>
      <c r="G117" s="41">
        <v>150</v>
      </c>
      <c r="H117" s="41">
        <v>-258</v>
      </c>
      <c r="I117" s="42">
        <f>SUM(Tabla1[[#This Row],[INICIO]:[SALIDA]])</f>
        <v>15</v>
      </c>
      <c r="J117" s="46">
        <v>215</v>
      </c>
      <c r="K117" s="47">
        <f t="shared" si="4"/>
        <v>3225</v>
      </c>
      <c r="O117" s="4"/>
    </row>
    <row r="118" spans="2:15" x14ac:dyDescent="0.35">
      <c r="B118" s="48" t="s">
        <v>224</v>
      </c>
      <c r="C118" s="40" t="s">
        <v>253</v>
      </c>
      <c r="D118" s="39" t="s">
        <v>466</v>
      </c>
      <c r="E118" s="54" t="s">
        <v>524</v>
      </c>
      <c r="F118" s="41">
        <v>210</v>
      </c>
      <c r="G118" s="41">
        <v>240</v>
      </c>
      <c r="H118" s="41">
        <v>-315</v>
      </c>
      <c r="I118" s="42">
        <f>SUM(Tabla1[[#This Row],[INICIO]:[SALIDA]])</f>
        <v>135</v>
      </c>
      <c r="J118" s="46">
        <v>28</v>
      </c>
      <c r="K118" s="47">
        <f t="shared" si="4"/>
        <v>3780</v>
      </c>
      <c r="O118" s="4"/>
    </row>
    <row r="119" spans="2:15" x14ac:dyDescent="0.35">
      <c r="B119" s="75" t="s">
        <v>290</v>
      </c>
      <c r="C119" s="65" t="s">
        <v>548</v>
      </c>
      <c r="D119" s="66" t="s">
        <v>227</v>
      </c>
      <c r="E119" s="79">
        <v>44713</v>
      </c>
      <c r="F119" s="68">
        <v>0</v>
      </c>
      <c r="G119" s="68">
        <v>2</v>
      </c>
      <c r="H119" s="68">
        <v>-2</v>
      </c>
      <c r="I119" s="69">
        <f>SUM(Tabla1[[#This Row],[INICIO]:[SALIDA]])</f>
        <v>0</v>
      </c>
      <c r="J119" s="70">
        <v>7913.47</v>
      </c>
      <c r="K119" s="71">
        <f t="shared" si="4"/>
        <v>0</v>
      </c>
      <c r="O119" s="4"/>
    </row>
    <row r="120" spans="2:15" x14ac:dyDescent="0.35">
      <c r="B120" s="64" t="s">
        <v>300</v>
      </c>
      <c r="C120" s="65" t="s">
        <v>322</v>
      </c>
      <c r="D120" s="66" t="s">
        <v>227</v>
      </c>
      <c r="E120" s="65" t="s">
        <v>524</v>
      </c>
      <c r="F120" s="68">
        <v>25</v>
      </c>
      <c r="G120" s="68">
        <v>15</v>
      </c>
      <c r="H120" s="68">
        <v>-19</v>
      </c>
      <c r="I120" s="69">
        <f>SUM(Tabla1[[#This Row],[INICIO]:[SALIDA]])</f>
        <v>21</v>
      </c>
      <c r="J120" s="70">
        <v>106</v>
      </c>
      <c r="K120" s="71">
        <f t="shared" si="4"/>
        <v>2226</v>
      </c>
      <c r="O120" s="4"/>
    </row>
    <row r="121" spans="2:15" x14ac:dyDescent="0.35">
      <c r="B121" s="37" t="s">
        <v>233</v>
      </c>
      <c r="C121" s="40" t="s">
        <v>340</v>
      </c>
      <c r="D121" s="39" t="s">
        <v>227</v>
      </c>
      <c r="E121" s="40" t="s">
        <v>524</v>
      </c>
      <c r="F121" s="41">
        <v>100</v>
      </c>
      <c r="G121" s="41">
        <v>0</v>
      </c>
      <c r="H121" s="41">
        <v>0</v>
      </c>
      <c r="I121" s="42">
        <f>SUM(Tabla1[[#This Row],[INICIO]:[SALIDA]])</f>
        <v>100</v>
      </c>
      <c r="J121" s="51">
        <v>17</v>
      </c>
      <c r="K121" s="47">
        <f t="shared" si="4"/>
        <v>1700</v>
      </c>
      <c r="O121" s="4"/>
    </row>
    <row r="122" spans="2:15" x14ac:dyDescent="0.35">
      <c r="B122" s="41" t="s">
        <v>318</v>
      </c>
      <c r="C122" s="38" t="s">
        <v>648</v>
      </c>
      <c r="D122" s="39" t="s">
        <v>227</v>
      </c>
      <c r="E122" s="40" t="s">
        <v>637</v>
      </c>
      <c r="F122" s="41">
        <v>0</v>
      </c>
      <c r="G122" s="41">
        <v>24</v>
      </c>
      <c r="H122" s="41">
        <v>-24</v>
      </c>
      <c r="I122" s="42">
        <f>SUM(Tabla1[[#This Row],[INICIO]:[SALIDA]])</f>
        <v>0</v>
      </c>
      <c r="J122" s="43">
        <v>142</v>
      </c>
      <c r="K122" s="44">
        <f t="shared" si="4"/>
        <v>0</v>
      </c>
      <c r="O122" s="4"/>
    </row>
    <row r="123" spans="2:15" x14ac:dyDescent="0.35">
      <c r="B123" s="64" t="s">
        <v>389</v>
      </c>
      <c r="C123" s="72" t="s">
        <v>661</v>
      </c>
      <c r="D123" s="66" t="s">
        <v>227</v>
      </c>
      <c r="E123" s="65" t="s">
        <v>662</v>
      </c>
      <c r="F123" s="68">
        <v>0</v>
      </c>
      <c r="G123" s="68">
        <v>2</v>
      </c>
      <c r="H123" s="68">
        <v>-1</v>
      </c>
      <c r="I123" s="69">
        <f>SUM(Tabla1[[#This Row],[INICIO]:[SALIDA]])</f>
        <v>1</v>
      </c>
      <c r="J123" s="73">
        <v>19227.13</v>
      </c>
      <c r="K123" s="74">
        <f t="shared" si="4"/>
        <v>19227.13</v>
      </c>
      <c r="O123" s="4"/>
    </row>
    <row r="124" spans="2:15" x14ac:dyDescent="0.35">
      <c r="B124" s="64" t="s">
        <v>389</v>
      </c>
      <c r="C124" s="65" t="s">
        <v>577</v>
      </c>
      <c r="D124" s="66" t="s">
        <v>500</v>
      </c>
      <c r="E124" s="65" t="s">
        <v>670</v>
      </c>
      <c r="F124" s="68">
        <v>0</v>
      </c>
      <c r="G124" s="68">
        <v>2</v>
      </c>
      <c r="H124" s="68">
        <v>-2</v>
      </c>
      <c r="I124" s="69">
        <f>SUM(Tabla1[[#This Row],[INICIO]:[SALIDA]])</f>
        <v>0</v>
      </c>
      <c r="J124" s="70">
        <v>19227.13</v>
      </c>
      <c r="K124" s="74">
        <f t="shared" si="4"/>
        <v>0</v>
      </c>
      <c r="O124" s="4"/>
    </row>
    <row r="125" spans="2:15" x14ac:dyDescent="0.35">
      <c r="B125" s="48" t="s">
        <v>224</v>
      </c>
      <c r="C125" s="40" t="s">
        <v>238</v>
      </c>
      <c r="D125" s="39" t="s">
        <v>227</v>
      </c>
      <c r="E125" s="45" t="s">
        <v>506</v>
      </c>
      <c r="F125" s="41">
        <v>5</v>
      </c>
      <c r="G125" s="41">
        <v>0</v>
      </c>
      <c r="H125" s="41">
        <v>0</v>
      </c>
      <c r="I125" s="42">
        <f>SUM(Tabla1[[#This Row],[INICIO]:[SALIDA]])</f>
        <v>5</v>
      </c>
      <c r="J125" s="46">
        <v>115</v>
      </c>
      <c r="K125" s="47">
        <f t="shared" si="4"/>
        <v>575</v>
      </c>
      <c r="O125" s="4"/>
    </row>
    <row r="126" spans="2:15" x14ac:dyDescent="0.35">
      <c r="B126" s="48" t="s">
        <v>224</v>
      </c>
      <c r="C126" s="40" t="s">
        <v>239</v>
      </c>
      <c r="D126" s="39" t="s">
        <v>227</v>
      </c>
      <c r="E126" s="40"/>
      <c r="F126" s="41">
        <v>138</v>
      </c>
      <c r="G126" s="41">
        <v>60</v>
      </c>
      <c r="H126" s="41">
        <v>-82</v>
      </c>
      <c r="I126" s="42">
        <f>SUM(Tabla1[[#This Row],[INICIO]:[SALIDA]])</f>
        <v>116</v>
      </c>
      <c r="J126" s="46">
        <v>220</v>
      </c>
      <c r="K126" s="47">
        <f t="shared" si="4"/>
        <v>25520</v>
      </c>
      <c r="O126" s="4"/>
    </row>
    <row r="127" spans="2:15" x14ac:dyDescent="0.35">
      <c r="B127" s="64" t="s">
        <v>389</v>
      </c>
      <c r="C127" s="65" t="s">
        <v>410</v>
      </c>
      <c r="D127" s="66" t="s">
        <v>227</v>
      </c>
      <c r="E127" s="65" t="s">
        <v>509</v>
      </c>
      <c r="F127" s="68">
        <v>3</v>
      </c>
      <c r="G127" s="68">
        <v>0</v>
      </c>
      <c r="H127" s="68">
        <v>0</v>
      </c>
      <c r="I127" s="69">
        <f>SUM(Tabla1[[#This Row],[INICIO]:[SALIDA]])</f>
        <v>3</v>
      </c>
      <c r="J127" s="78">
        <v>231</v>
      </c>
      <c r="K127" s="71">
        <f t="shared" si="4"/>
        <v>693</v>
      </c>
      <c r="O127" s="4"/>
    </row>
    <row r="128" spans="2:15" x14ac:dyDescent="0.35">
      <c r="B128" s="64" t="s">
        <v>389</v>
      </c>
      <c r="C128" s="65" t="s">
        <v>408</v>
      </c>
      <c r="D128" s="66" t="s">
        <v>227</v>
      </c>
      <c r="E128" s="65" t="s">
        <v>509</v>
      </c>
      <c r="F128" s="68">
        <v>1</v>
      </c>
      <c r="G128" s="68">
        <v>0</v>
      </c>
      <c r="H128" s="68">
        <v>0</v>
      </c>
      <c r="I128" s="69">
        <f>SUM(Tabla1[[#This Row],[INICIO]:[SALIDA]])</f>
        <v>1</v>
      </c>
      <c r="J128" s="77">
        <v>160</v>
      </c>
      <c r="K128" s="71">
        <f t="shared" si="4"/>
        <v>160</v>
      </c>
      <c r="O128" s="4"/>
    </row>
    <row r="129" spans="2:20" x14ac:dyDescent="0.35">
      <c r="B129" s="37" t="s">
        <v>389</v>
      </c>
      <c r="C129" s="40" t="s">
        <v>409</v>
      </c>
      <c r="D129" s="39" t="s">
        <v>227</v>
      </c>
      <c r="E129" s="40" t="s">
        <v>509</v>
      </c>
      <c r="F129" s="41">
        <v>4</v>
      </c>
      <c r="G129" s="41">
        <v>0</v>
      </c>
      <c r="H129" s="41">
        <v>0</v>
      </c>
      <c r="I129" s="42">
        <f>SUM(Tabla1[[#This Row],[INICIO]:[SALIDA]])</f>
        <v>4</v>
      </c>
      <c r="J129" s="51">
        <v>175</v>
      </c>
      <c r="K129" s="47">
        <f t="shared" si="4"/>
        <v>700</v>
      </c>
      <c r="O129" s="4"/>
    </row>
    <row r="130" spans="2:20" x14ac:dyDescent="0.35">
      <c r="B130" s="48" t="s">
        <v>224</v>
      </c>
      <c r="C130" s="40" t="s">
        <v>264</v>
      </c>
      <c r="D130" s="39" t="s">
        <v>227</v>
      </c>
      <c r="E130" s="40" t="s">
        <v>509</v>
      </c>
      <c r="F130" s="41">
        <v>53</v>
      </c>
      <c r="G130" s="41">
        <v>0</v>
      </c>
      <c r="H130" s="41">
        <v>-44</v>
      </c>
      <c r="I130" s="42">
        <f>SUM(Tabla1[[#This Row],[INICIO]:[SALIDA]])</f>
        <v>9</v>
      </c>
      <c r="J130" s="46">
        <v>33</v>
      </c>
      <c r="K130" s="47">
        <f t="shared" si="4"/>
        <v>297</v>
      </c>
      <c r="O130" s="4"/>
    </row>
    <row r="131" spans="2:20" ht="23.4" customHeight="1" x14ac:dyDescent="0.35">
      <c r="B131" s="64" t="s">
        <v>402</v>
      </c>
      <c r="C131" s="65" t="s">
        <v>403</v>
      </c>
      <c r="D131" s="66" t="s">
        <v>227</v>
      </c>
      <c r="E131" s="65" t="s">
        <v>509</v>
      </c>
      <c r="F131" s="68">
        <v>6</v>
      </c>
      <c r="G131" s="68">
        <v>0</v>
      </c>
      <c r="H131" s="68">
        <v>0</v>
      </c>
      <c r="I131" s="69">
        <f>SUM(Tabla1[[#This Row],[INICIO]:[SALIDA]])</f>
        <v>6</v>
      </c>
      <c r="J131" s="77">
        <v>98.15</v>
      </c>
      <c r="K131" s="71">
        <f t="shared" si="4"/>
        <v>588.90000000000009</v>
      </c>
      <c r="O131" s="4"/>
    </row>
    <row r="132" spans="2:20" x14ac:dyDescent="0.35">
      <c r="B132" s="64" t="s">
        <v>290</v>
      </c>
      <c r="C132" s="65" t="s">
        <v>294</v>
      </c>
      <c r="D132" s="66" t="s">
        <v>227</v>
      </c>
      <c r="E132" s="65" t="s">
        <v>526</v>
      </c>
      <c r="F132" s="68">
        <v>33</v>
      </c>
      <c r="G132" s="68">
        <v>0</v>
      </c>
      <c r="H132" s="68">
        <v>0</v>
      </c>
      <c r="I132" s="69">
        <f>SUM(Tabla1[[#This Row],[INICIO]:[SALIDA]])</f>
        <v>33</v>
      </c>
      <c r="J132" s="70">
        <v>36.25</v>
      </c>
      <c r="K132" s="71">
        <f t="shared" si="4"/>
        <v>1196.25</v>
      </c>
      <c r="O132" s="4"/>
    </row>
    <row r="133" spans="2:20" x14ac:dyDescent="0.35">
      <c r="B133" s="37" t="s">
        <v>233</v>
      </c>
      <c r="C133" s="40" t="s">
        <v>566</v>
      </c>
      <c r="D133" s="39" t="s">
        <v>500</v>
      </c>
      <c r="E133" s="45" t="s">
        <v>571</v>
      </c>
      <c r="F133" s="41">
        <v>0</v>
      </c>
      <c r="G133" s="41">
        <v>5</v>
      </c>
      <c r="H133" s="41">
        <v>-3</v>
      </c>
      <c r="I133" s="42">
        <f>SUM(Tabla1[[#This Row],[INICIO]:[SALIDA]])</f>
        <v>2</v>
      </c>
      <c r="J133" s="46">
        <v>5988</v>
      </c>
      <c r="K133" s="47">
        <f t="shared" si="4"/>
        <v>11976</v>
      </c>
      <c r="O133" s="4"/>
    </row>
    <row r="134" spans="2:20" x14ac:dyDescent="0.35">
      <c r="B134" s="37" t="s">
        <v>228</v>
      </c>
      <c r="C134" s="40" t="s">
        <v>283</v>
      </c>
      <c r="D134" s="39" t="s">
        <v>227</v>
      </c>
      <c r="E134" s="40" t="s">
        <v>515</v>
      </c>
      <c r="F134" s="41">
        <v>500</v>
      </c>
      <c r="G134" s="41">
        <v>2000</v>
      </c>
      <c r="H134" s="41">
        <v>-200</v>
      </c>
      <c r="I134" s="42">
        <f>SUM(Tabla1[[#This Row],[INICIO]:[SALIDA]])</f>
        <v>2300</v>
      </c>
      <c r="J134" s="46">
        <v>5</v>
      </c>
      <c r="K134" s="47">
        <f t="shared" si="4"/>
        <v>11500</v>
      </c>
      <c r="O134" s="4"/>
    </row>
    <row r="135" spans="2:20" x14ac:dyDescent="0.35">
      <c r="B135" s="37" t="s">
        <v>228</v>
      </c>
      <c r="C135" s="40" t="s">
        <v>284</v>
      </c>
      <c r="D135" s="39" t="s">
        <v>227</v>
      </c>
      <c r="E135" s="40" t="s">
        <v>527</v>
      </c>
      <c r="F135" s="41">
        <v>3050</v>
      </c>
      <c r="G135" s="41">
        <v>2000</v>
      </c>
      <c r="H135" s="41">
        <v>-2050</v>
      </c>
      <c r="I135" s="42">
        <f>SUM(Tabla1[[#This Row],[INICIO]:[SALIDA]])</f>
        <v>3000</v>
      </c>
      <c r="J135" s="46">
        <v>8</v>
      </c>
      <c r="K135" s="47">
        <f t="shared" si="4"/>
        <v>24000</v>
      </c>
      <c r="O135" s="4"/>
    </row>
    <row r="136" spans="2:20" x14ac:dyDescent="0.35">
      <c r="B136" s="37" t="s">
        <v>228</v>
      </c>
      <c r="C136" s="40" t="s">
        <v>282</v>
      </c>
      <c r="D136" s="39" t="s">
        <v>227</v>
      </c>
      <c r="E136" s="45" t="s">
        <v>505</v>
      </c>
      <c r="F136" s="41">
        <v>7300</v>
      </c>
      <c r="G136" s="41">
        <v>10000</v>
      </c>
      <c r="H136" s="41">
        <v>-5755</v>
      </c>
      <c r="I136" s="42">
        <f>SUM(Tabla1[[#This Row],[INICIO]:[SALIDA]])</f>
        <v>11545</v>
      </c>
      <c r="J136" s="46">
        <v>4</v>
      </c>
      <c r="K136" s="47">
        <f t="shared" si="4"/>
        <v>46180</v>
      </c>
      <c r="O136" s="4"/>
    </row>
    <row r="137" spans="2:20" x14ac:dyDescent="0.35">
      <c r="B137" s="37" t="s">
        <v>228</v>
      </c>
      <c r="C137" s="40" t="s">
        <v>285</v>
      </c>
      <c r="D137" s="39" t="s">
        <v>227</v>
      </c>
      <c r="E137" s="40" t="s">
        <v>509</v>
      </c>
      <c r="F137" s="41">
        <v>200</v>
      </c>
      <c r="G137" s="41">
        <v>0</v>
      </c>
      <c r="H137" s="41">
        <v>-145</v>
      </c>
      <c r="I137" s="42">
        <f>SUM(Tabla1[[#This Row],[INICIO]:[SALIDA]])</f>
        <v>55</v>
      </c>
      <c r="J137" s="46">
        <v>12</v>
      </c>
      <c r="K137" s="47">
        <f t="shared" si="4"/>
        <v>660</v>
      </c>
      <c r="O137" s="4"/>
    </row>
    <row r="138" spans="2:20" x14ac:dyDescent="0.35">
      <c r="B138" s="37" t="s">
        <v>228</v>
      </c>
      <c r="C138" s="40" t="s">
        <v>280</v>
      </c>
      <c r="D138" s="39" t="s">
        <v>470</v>
      </c>
      <c r="E138" s="40" t="s">
        <v>509</v>
      </c>
      <c r="F138" s="41">
        <v>4</v>
      </c>
      <c r="G138" s="41">
        <v>0</v>
      </c>
      <c r="H138" s="41">
        <v>-2</v>
      </c>
      <c r="I138" s="42">
        <f>SUM(Tabla1[[#This Row],[INICIO]:[SALIDA]])</f>
        <v>2</v>
      </c>
      <c r="J138" s="46">
        <v>550</v>
      </c>
      <c r="K138" s="47">
        <f t="shared" si="4"/>
        <v>1100</v>
      </c>
      <c r="O138" s="4"/>
    </row>
    <row r="139" spans="2:20" x14ac:dyDescent="0.35">
      <c r="B139" s="64" t="s">
        <v>228</v>
      </c>
      <c r="C139" s="65" t="s">
        <v>281</v>
      </c>
      <c r="D139" s="66" t="s">
        <v>470</v>
      </c>
      <c r="E139" s="65" t="s">
        <v>509</v>
      </c>
      <c r="F139" s="68">
        <v>15</v>
      </c>
      <c r="G139" s="68">
        <v>0</v>
      </c>
      <c r="H139" s="68">
        <v>0</v>
      </c>
      <c r="I139" s="69">
        <f>SUM(Tabla1[[#This Row],[INICIO]:[SALIDA]])</f>
        <v>15</v>
      </c>
      <c r="J139" s="70">
        <v>471.53</v>
      </c>
      <c r="K139" s="71">
        <f t="shared" si="4"/>
        <v>7072.95</v>
      </c>
      <c r="O139" s="4"/>
    </row>
    <row r="140" spans="2:20" x14ac:dyDescent="0.35">
      <c r="B140" s="64" t="s">
        <v>694</v>
      </c>
      <c r="C140" s="65" t="s">
        <v>676</v>
      </c>
      <c r="D140" s="66" t="s">
        <v>227</v>
      </c>
      <c r="E140" s="67" t="s">
        <v>673</v>
      </c>
      <c r="F140" s="68">
        <v>0</v>
      </c>
      <c r="G140" s="68">
        <v>250</v>
      </c>
      <c r="H140" s="68">
        <v>-250</v>
      </c>
      <c r="I140" s="69">
        <f>SUM(Tabla1[[#This Row],[INICIO]:[SALIDA]])</f>
        <v>0</v>
      </c>
      <c r="J140" s="70">
        <v>9.44</v>
      </c>
      <c r="K140" s="74">
        <f t="shared" ref="K140:K160" si="5">+I140*J140</f>
        <v>0</v>
      </c>
      <c r="O140" s="4"/>
    </row>
    <row r="141" spans="2:20" ht="29.4" customHeight="1" x14ac:dyDescent="0.35">
      <c r="B141" s="37" t="s">
        <v>233</v>
      </c>
      <c r="C141" s="40" t="s">
        <v>494</v>
      </c>
      <c r="D141" s="39" t="s">
        <v>464</v>
      </c>
      <c r="E141" s="50">
        <v>44197</v>
      </c>
      <c r="F141" s="41">
        <v>15</v>
      </c>
      <c r="G141" s="41">
        <v>120</v>
      </c>
      <c r="H141" s="41">
        <v>-15</v>
      </c>
      <c r="I141" s="42">
        <f>SUM(Tabla1[[#This Row],[INICIO]:[SALIDA]])</f>
        <v>120</v>
      </c>
      <c r="J141" s="46">
        <v>280</v>
      </c>
      <c r="K141" s="47">
        <f t="shared" si="5"/>
        <v>33600</v>
      </c>
      <c r="O141" s="4"/>
    </row>
    <row r="142" spans="2:20" x14ac:dyDescent="0.35">
      <c r="B142" s="37" t="s">
        <v>233</v>
      </c>
      <c r="C142" s="40" t="s">
        <v>493</v>
      </c>
      <c r="D142" s="39" t="s">
        <v>481</v>
      </c>
      <c r="E142" s="45" t="s">
        <v>690</v>
      </c>
      <c r="F142" s="41">
        <v>70</v>
      </c>
      <c r="G142" s="41">
        <v>150</v>
      </c>
      <c r="H142" s="41">
        <v>-30</v>
      </c>
      <c r="I142" s="42">
        <f>SUM(Tabla1[[#This Row],[INICIO]:[SALIDA]])</f>
        <v>190</v>
      </c>
      <c r="J142" s="46">
        <v>550</v>
      </c>
      <c r="K142" s="47">
        <f t="shared" si="5"/>
        <v>104500</v>
      </c>
      <c r="O142" s="2"/>
      <c r="T142" s="4" t="s">
        <v>2</v>
      </c>
    </row>
    <row r="143" spans="2:20" ht="27" customHeight="1" x14ac:dyDescent="0.35">
      <c r="B143" s="64" t="s">
        <v>233</v>
      </c>
      <c r="C143" s="65" t="s">
        <v>636</v>
      </c>
      <c r="D143" s="66" t="s">
        <v>629</v>
      </c>
      <c r="E143" s="65" t="s">
        <v>637</v>
      </c>
      <c r="F143" s="68">
        <v>0</v>
      </c>
      <c r="G143" s="68">
        <v>24</v>
      </c>
      <c r="H143" s="68">
        <v>-24</v>
      </c>
      <c r="I143" s="69">
        <f>SUM(Tabla1[[#This Row],[INICIO]:[SALIDA]])</f>
        <v>0</v>
      </c>
      <c r="J143" s="70">
        <v>447</v>
      </c>
      <c r="K143" s="74">
        <f t="shared" si="5"/>
        <v>0</v>
      </c>
      <c r="O143" s="2"/>
      <c r="T143" s="4" t="s">
        <v>3</v>
      </c>
    </row>
    <row r="144" spans="2:20" x14ac:dyDescent="0.35">
      <c r="B144" s="64" t="s">
        <v>290</v>
      </c>
      <c r="C144" s="65" t="s">
        <v>326</v>
      </c>
      <c r="D144" s="66" t="s">
        <v>470</v>
      </c>
      <c r="E144" s="65" t="s">
        <v>528</v>
      </c>
      <c r="F144" s="68">
        <v>58</v>
      </c>
      <c r="G144" s="68">
        <v>0</v>
      </c>
      <c r="H144" s="68">
        <v>-36</v>
      </c>
      <c r="I144" s="69">
        <f>SUM(Tabla1[[#This Row],[INICIO]:[SALIDA]])</f>
        <v>22</v>
      </c>
      <c r="J144" s="77">
        <v>165</v>
      </c>
      <c r="K144" s="71">
        <f t="shared" si="5"/>
        <v>3630</v>
      </c>
      <c r="O144" s="2"/>
      <c r="T144" s="4" t="s">
        <v>4</v>
      </c>
    </row>
    <row r="145" spans="2:20" x14ac:dyDescent="0.35">
      <c r="B145" s="48" t="s">
        <v>224</v>
      </c>
      <c r="C145" s="40" t="s">
        <v>234</v>
      </c>
      <c r="D145" s="39" t="s">
        <v>465</v>
      </c>
      <c r="E145" s="54" t="s">
        <v>529</v>
      </c>
      <c r="F145" s="41">
        <v>0</v>
      </c>
      <c r="G145" s="41">
        <v>0</v>
      </c>
      <c r="H145" s="41">
        <v>0</v>
      </c>
      <c r="I145" s="42">
        <f>SUM(Tabla1[[#This Row],[INICIO]:[SALIDA]])</f>
        <v>0</v>
      </c>
      <c r="J145" s="46">
        <v>1200</v>
      </c>
      <c r="K145" s="47">
        <f t="shared" si="5"/>
        <v>0</v>
      </c>
      <c r="O145" s="2"/>
      <c r="T145" s="4" t="s">
        <v>5</v>
      </c>
    </row>
    <row r="146" spans="2:20" x14ac:dyDescent="0.35">
      <c r="B146" s="37" t="s">
        <v>300</v>
      </c>
      <c r="C146" s="40" t="s">
        <v>310</v>
      </c>
      <c r="D146" s="39" t="s">
        <v>227</v>
      </c>
      <c r="E146" s="45" t="s">
        <v>506</v>
      </c>
      <c r="F146" s="41">
        <v>50</v>
      </c>
      <c r="G146" s="41"/>
      <c r="H146" s="41">
        <v>0</v>
      </c>
      <c r="I146" s="42">
        <f>SUM(Tabla1[[#This Row],[INICIO]:[SALIDA]])</f>
        <v>50</v>
      </c>
      <c r="J146" s="51">
        <v>8</v>
      </c>
      <c r="K146" s="47">
        <f t="shared" si="5"/>
        <v>400</v>
      </c>
      <c r="O146" s="2"/>
      <c r="T146" s="4" t="s">
        <v>6</v>
      </c>
    </row>
    <row r="147" spans="2:20" x14ac:dyDescent="0.35">
      <c r="B147" s="64" t="s">
        <v>290</v>
      </c>
      <c r="C147" s="65" t="s">
        <v>311</v>
      </c>
      <c r="D147" s="66" t="s">
        <v>227</v>
      </c>
      <c r="E147" s="67" t="s">
        <v>506</v>
      </c>
      <c r="F147" s="68">
        <v>45</v>
      </c>
      <c r="G147" s="68">
        <v>0</v>
      </c>
      <c r="H147" s="68">
        <v>-23</v>
      </c>
      <c r="I147" s="69">
        <f>SUM(Tabla1[[#This Row],[INICIO]:[SALIDA]])</f>
        <v>22</v>
      </c>
      <c r="J147" s="77">
        <v>50</v>
      </c>
      <c r="K147" s="71">
        <f t="shared" si="5"/>
        <v>1100</v>
      </c>
      <c r="O147" s="2"/>
      <c r="T147" s="4" t="s">
        <v>7</v>
      </c>
    </row>
    <row r="148" spans="2:20" x14ac:dyDescent="0.35">
      <c r="B148" s="68" t="s">
        <v>318</v>
      </c>
      <c r="C148" s="72" t="s">
        <v>651</v>
      </c>
      <c r="D148" s="66" t="s">
        <v>227</v>
      </c>
      <c r="E148" s="65" t="s">
        <v>637</v>
      </c>
      <c r="F148" s="68">
        <v>0</v>
      </c>
      <c r="G148" s="68">
        <v>4</v>
      </c>
      <c r="H148" s="68">
        <v>-4</v>
      </c>
      <c r="I148" s="69">
        <f>SUM(Tabla1[[#This Row],[INICIO]:[SALIDA]])</f>
        <v>0</v>
      </c>
      <c r="J148" s="73">
        <v>3817</v>
      </c>
      <c r="K148" s="74">
        <f t="shared" si="5"/>
        <v>0</v>
      </c>
      <c r="O148" s="2"/>
      <c r="T148" s="4" t="s">
        <v>8</v>
      </c>
    </row>
    <row r="149" spans="2:20" x14ac:dyDescent="0.35">
      <c r="B149" s="37" t="s">
        <v>290</v>
      </c>
      <c r="C149" s="40" t="s">
        <v>474</v>
      </c>
      <c r="D149" s="39" t="s">
        <v>473</v>
      </c>
      <c r="E149" s="40" t="s">
        <v>512</v>
      </c>
      <c r="F149" s="41">
        <v>47</v>
      </c>
      <c r="G149" s="41">
        <v>50</v>
      </c>
      <c r="H149" s="41">
        <v>-45</v>
      </c>
      <c r="I149" s="42">
        <f>SUM(Tabla1[[#This Row],[INICIO]:[SALIDA]])</f>
        <v>52</v>
      </c>
      <c r="J149" s="46">
        <v>75</v>
      </c>
      <c r="K149" s="47">
        <f t="shared" si="5"/>
        <v>3900</v>
      </c>
      <c r="O149" s="2"/>
      <c r="T149" s="4" t="s">
        <v>9</v>
      </c>
    </row>
    <row r="150" spans="2:20" x14ac:dyDescent="0.35">
      <c r="B150" s="48" t="s">
        <v>271</v>
      </c>
      <c r="C150" s="40" t="s">
        <v>424</v>
      </c>
      <c r="D150" s="39" t="s">
        <v>478</v>
      </c>
      <c r="E150" s="45" t="s">
        <v>506</v>
      </c>
      <c r="F150" s="41">
        <v>14</v>
      </c>
      <c r="G150" s="41">
        <v>0</v>
      </c>
      <c r="H150" s="41">
        <v>-14</v>
      </c>
      <c r="I150" s="42">
        <f>SUM(Tabla1[[#This Row],[INICIO]:[SALIDA]])</f>
        <v>0</v>
      </c>
      <c r="J150" s="51">
        <v>65</v>
      </c>
      <c r="K150" s="47">
        <f t="shared" si="5"/>
        <v>0</v>
      </c>
      <c r="O150" s="2"/>
      <c r="T150" s="4" t="s">
        <v>10</v>
      </c>
    </row>
    <row r="151" spans="2:20" x14ac:dyDescent="0.35">
      <c r="B151" s="64" t="s">
        <v>262</v>
      </c>
      <c r="C151" s="65" t="s">
        <v>263</v>
      </c>
      <c r="D151" s="66" t="s">
        <v>467</v>
      </c>
      <c r="E151" s="79" t="s">
        <v>688</v>
      </c>
      <c r="F151" s="68">
        <v>0</v>
      </c>
      <c r="G151" s="68">
        <v>100</v>
      </c>
      <c r="H151" s="68">
        <v>-12</v>
      </c>
      <c r="I151" s="69">
        <f>SUM(Tabla1[[#This Row],[INICIO]:[SALIDA]])</f>
        <v>88</v>
      </c>
      <c r="J151" s="70">
        <v>88</v>
      </c>
      <c r="K151" s="71">
        <f t="shared" si="5"/>
        <v>7744</v>
      </c>
      <c r="O151" s="2"/>
      <c r="T151" s="4" t="s">
        <v>11</v>
      </c>
    </row>
    <row r="152" spans="2:20" x14ac:dyDescent="0.35">
      <c r="B152" s="64" t="s">
        <v>271</v>
      </c>
      <c r="C152" s="72" t="s">
        <v>645</v>
      </c>
      <c r="D152" s="66" t="s">
        <v>467</v>
      </c>
      <c r="E152" s="65" t="s">
        <v>637</v>
      </c>
      <c r="F152" s="68">
        <v>0</v>
      </c>
      <c r="G152" s="68">
        <v>4</v>
      </c>
      <c r="H152" s="68">
        <v>-4</v>
      </c>
      <c r="I152" s="69">
        <f>SUM(Tabla1[[#This Row],[INICIO]:[SALIDA]])</f>
        <v>0</v>
      </c>
      <c r="J152" s="73">
        <v>972</v>
      </c>
      <c r="K152" s="74">
        <f t="shared" si="5"/>
        <v>0</v>
      </c>
      <c r="O152" s="2"/>
      <c r="T152" s="4" t="s">
        <v>12</v>
      </c>
    </row>
    <row r="153" spans="2:20" x14ac:dyDescent="0.35">
      <c r="B153" s="48" t="s">
        <v>271</v>
      </c>
      <c r="C153" s="40" t="s">
        <v>423</v>
      </c>
      <c r="D153" s="39" t="s">
        <v>467</v>
      </c>
      <c r="E153" s="45" t="s">
        <v>506</v>
      </c>
      <c r="F153" s="41">
        <v>1</v>
      </c>
      <c r="G153" s="41">
        <v>0</v>
      </c>
      <c r="H153" s="41">
        <v>0</v>
      </c>
      <c r="I153" s="42">
        <f>SUM(Tabla1[[#This Row],[INICIO]:[SALIDA]])</f>
        <v>1</v>
      </c>
      <c r="J153" s="51">
        <v>50</v>
      </c>
      <c r="K153" s="47">
        <f t="shared" si="5"/>
        <v>50</v>
      </c>
      <c r="O153" s="2"/>
      <c r="T153" s="4" t="s">
        <v>13</v>
      </c>
    </row>
    <row r="154" spans="2:20" x14ac:dyDescent="0.35">
      <c r="B154" s="37" t="s">
        <v>233</v>
      </c>
      <c r="C154" s="38" t="s">
        <v>665</v>
      </c>
      <c r="D154" s="39" t="s">
        <v>470</v>
      </c>
      <c r="E154" s="40" t="s">
        <v>671</v>
      </c>
      <c r="F154" s="41">
        <v>0</v>
      </c>
      <c r="G154" s="41">
        <v>2</v>
      </c>
      <c r="H154" s="41">
        <v>-2</v>
      </c>
      <c r="I154" s="42">
        <f>SUM(Tabla1[[#This Row],[INICIO]:[SALIDA]])</f>
        <v>0</v>
      </c>
      <c r="J154" s="43">
        <v>1569.49</v>
      </c>
      <c r="K154" s="44">
        <f t="shared" si="5"/>
        <v>0</v>
      </c>
      <c r="O154" s="2"/>
      <c r="T154" s="4" t="s">
        <v>14</v>
      </c>
    </row>
    <row r="155" spans="2:20" x14ac:dyDescent="0.35">
      <c r="B155" s="64" t="s">
        <v>318</v>
      </c>
      <c r="C155" s="65" t="s">
        <v>626</v>
      </c>
      <c r="D155" s="66" t="s">
        <v>555</v>
      </c>
      <c r="E155" s="67" t="s">
        <v>627</v>
      </c>
      <c r="F155" s="68">
        <v>0</v>
      </c>
      <c r="G155" s="68">
        <v>1</v>
      </c>
      <c r="H155" s="68">
        <v>-1</v>
      </c>
      <c r="I155" s="69">
        <f>SUM(Tabla1[[#This Row],[INICIO]:[SALIDA]])</f>
        <v>0</v>
      </c>
      <c r="J155" s="77">
        <v>53100</v>
      </c>
      <c r="K155" s="74">
        <f t="shared" si="5"/>
        <v>0</v>
      </c>
      <c r="O155" s="2"/>
      <c r="T155" s="4" t="s">
        <v>15</v>
      </c>
    </row>
    <row r="156" spans="2:20" x14ac:dyDescent="0.35">
      <c r="B156" s="64" t="s">
        <v>318</v>
      </c>
      <c r="C156" s="65" t="s">
        <v>320</v>
      </c>
      <c r="D156" s="66" t="s">
        <v>227</v>
      </c>
      <c r="E156" s="67" t="s">
        <v>672</v>
      </c>
      <c r="F156" s="68">
        <v>0</v>
      </c>
      <c r="G156" s="68">
        <v>7</v>
      </c>
      <c r="H156" s="68">
        <v>-7</v>
      </c>
      <c r="I156" s="69">
        <f>SUM(Tabla1[[#This Row],[INICIO]:[SALIDA]])</f>
        <v>0</v>
      </c>
      <c r="J156" s="70">
        <v>12988</v>
      </c>
      <c r="K156" s="71">
        <f t="shared" si="5"/>
        <v>0</v>
      </c>
      <c r="O156" s="2"/>
      <c r="T156" s="4" t="s">
        <v>16</v>
      </c>
    </row>
    <row r="157" spans="2:20" ht="18.600000000000001" customHeight="1" x14ac:dyDescent="0.35">
      <c r="B157" s="37" t="s">
        <v>233</v>
      </c>
      <c r="C157" s="40" t="s">
        <v>563</v>
      </c>
      <c r="D157" s="39" t="s">
        <v>227</v>
      </c>
      <c r="E157" s="45" t="s">
        <v>571</v>
      </c>
      <c r="F157" s="41"/>
      <c r="G157" s="41">
        <v>1</v>
      </c>
      <c r="H157" s="41">
        <v>-1</v>
      </c>
      <c r="I157" s="42">
        <f>SUM(Tabla1[[#This Row],[INICIO]:[SALIDA]])</f>
        <v>0</v>
      </c>
      <c r="J157" s="46">
        <v>14915</v>
      </c>
      <c r="K157" s="47">
        <f t="shared" si="5"/>
        <v>0</v>
      </c>
      <c r="O157" s="2"/>
      <c r="T157" s="4" t="s">
        <v>17</v>
      </c>
    </row>
    <row r="158" spans="2:20" ht="16.2" customHeight="1" x14ac:dyDescent="0.35">
      <c r="B158" s="37" t="s">
        <v>267</v>
      </c>
      <c r="C158" s="40" t="s">
        <v>269</v>
      </c>
      <c r="D158" s="39" t="s">
        <v>227</v>
      </c>
      <c r="E158" s="45" t="s">
        <v>507</v>
      </c>
      <c r="F158" s="41">
        <v>33</v>
      </c>
      <c r="G158" s="41">
        <v>0</v>
      </c>
      <c r="H158" s="41">
        <v>-8</v>
      </c>
      <c r="I158" s="42">
        <f>SUM(Tabla1[[#This Row],[INICIO]:[SALIDA]])</f>
        <v>25</v>
      </c>
      <c r="J158" s="46">
        <v>159.94999999999999</v>
      </c>
      <c r="K158" s="47">
        <f t="shared" si="5"/>
        <v>3998.7499999999995</v>
      </c>
      <c r="O158" s="2"/>
      <c r="T158" s="4" t="s">
        <v>18</v>
      </c>
    </row>
    <row r="159" spans="2:20" x14ac:dyDescent="0.35">
      <c r="B159" s="64" t="s">
        <v>267</v>
      </c>
      <c r="C159" s="65" t="s">
        <v>268</v>
      </c>
      <c r="D159" s="66" t="s">
        <v>227</v>
      </c>
      <c r="E159" s="65" t="s">
        <v>525</v>
      </c>
      <c r="F159" s="68">
        <v>20</v>
      </c>
      <c r="G159" s="68">
        <v>0</v>
      </c>
      <c r="H159" s="68">
        <v>-8</v>
      </c>
      <c r="I159" s="69">
        <f>SUM(Tabla1[[#This Row],[INICIO]:[SALIDA]])</f>
        <v>12</v>
      </c>
      <c r="J159" s="70">
        <v>250</v>
      </c>
      <c r="K159" s="71">
        <f t="shared" si="5"/>
        <v>3000</v>
      </c>
      <c r="O159" s="2"/>
      <c r="T159" s="4" t="s">
        <v>19</v>
      </c>
    </row>
    <row r="160" spans="2:20" x14ac:dyDescent="0.35">
      <c r="B160" s="64" t="s">
        <v>318</v>
      </c>
      <c r="C160" s="65" t="s">
        <v>538</v>
      </c>
      <c r="D160" s="66" t="s">
        <v>227</v>
      </c>
      <c r="E160" s="65" t="s">
        <v>512</v>
      </c>
      <c r="F160" s="68">
        <v>45</v>
      </c>
      <c r="G160" s="68">
        <v>0</v>
      </c>
      <c r="H160" s="68">
        <v>-13</v>
      </c>
      <c r="I160" s="69">
        <f>SUM(Tabla1[[#This Row],[INICIO]:[SALIDA]])</f>
        <v>32</v>
      </c>
      <c r="J160" s="77">
        <v>78.760000000000005</v>
      </c>
      <c r="K160" s="71">
        <f t="shared" si="5"/>
        <v>2520.3200000000002</v>
      </c>
      <c r="O160" s="2"/>
      <c r="T160" s="4" t="s">
        <v>20</v>
      </c>
    </row>
    <row r="161" spans="2:20" x14ac:dyDescent="0.35">
      <c r="B161" s="48" t="s">
        <v>224</v>
      </c>
      <c r="C161" s="40" t="s">
        <v>250</v>
      </c>
      <c r="D161" s="39" t="s">
        <v>486</v>
      </c>
      <c r="E161" s="40" t="s">
        <v>509</v>
      </c>
      <c r="F161" s="41">
        <v>401</v>
      </c>
      <c r="G161" s="41">
        <v>0</v>
      </c>
      <c r="H161" s="41">
        <v>-43</v>
      </c>
      <c r="I161" s="42">
        <f>SUM(Tabla1[[#This Row],[INICIO]:[SALIDA]])</f>
        <v>358</v>
      </c>
      <c r="J161" s="46">
        <v>293.66000000000003</v>
      </c>
      <c r="K161" s="47">
        <f>293.66*395</f>
        <v>115995.70000000001</v>
      </c>
      <c r="O161" s="2"/>
      <c r="T161" s="4" t="s">
        <v>21</v>
      </c>
    </row>
    <row r="162" spans="2:20" x14ac:dyDescent="0.35">
      <c r="B162" s="48" t="s">
        <v>224</v>
      </c>
      <c r="C162" s="40" t="s">
        <v>251</v>
      </c>
      <c r="D162" s="39" t="s">
        <v>465</v>
      </c>
      <c r="E162" s="40" t="s">
        <v>519</v>
      </c>
      <c r="F162" s="41">
        <v>12</v>
      </c>
      <c r="G162" s="41">
        <v>0</v>
      </c>
      <c r="H162" s="41">
        <v>-9</v>
      </c>
      <c r="I162" s="42">
        <f>SUM(Tabla1[[#This Row],[INICIO]:[SALIDA]])</f>
        <v>3</v>
      </c>
      <c r="J162" s="46">
        <v>198</v>
      </c>
      <c r="K162" s="47">
        <f t="shared" ref="K162:K193" si="6">+I162*J162</f>
        <v>594</v>
      </c>
      <c r="O162" s="2"/>
      <c r="T162" s="4" t="s">
        <v>22</v>
      </c>
    </row>
    <row r="163" spans="2:20" ht="21" customHeight="1" x14ac:dyDescent="0.35">
      <c r="B163" s="75" t="s">
        <v>224</v>
      </c>
      <c r="C163" s="65" t="s">
        <v>248</v>
      </c>
      <c r="D163" s="66" t="s">
        <v>486</v>
      </c>
      <c r="E163" s="65" t="s">
        <v>530</v>
      </c>
      <c r="F163" s="68">
        <v>14</v>
      </c>
      <c r="G163" s="68">
        <v>0</v>
      </c>
      <c r="H163" s="68">
        <v>-4</v>
      </c>
      <c r="I163" s="69">
        <f>SUM(Tabla1[[#This Row],[INICIO]:[SALIDA]])</f>
        <v>10</v>
      </c>
      <c r="J163" s="70">
        <v>90</v>
      </c>
      <c r="K163" s="71">
        <f t="shared" si="6"/>
        <v>900</v>
      </c>
      <c r="O163" s="2"/>
      <c r="T163" s="4" t="s">
        <v>23</v>
      </c>
    </row>
    <row r="164" spans="2:20" x14ac:dyDescent="0.35">
      <c r="B164" s="75" t="s">
        <v>224</v>
      </c>
      <c r="C164" s="65" t="s">
        <v>249</v>
      </c>
      <c r="D164" s="66" t="s">
        <v>465</v>
      </c>
      <c r="E164" s="65" t="s">
        <v>531</v>
      </c>
      <c r="F164" s="68">
        <v>115</v>
      </c>
      <c r="G164" s="68"/>
      <c r="H164" s="68">
        <v>-44</v>
      </c>
      <c r="I164" s="69">
        <f>SUM(Tabla1[[#This Row],[INICIO]:[SALIDA]])</f>
        <v>71</v>
      </c>
      <c r="J164" s="70">
        <v>118</v>
      </c>
      <c r="K164" s="71">
        <f t="shared" si="6"/>
        <v>8378</v>
      </c>
      <c r="O164" s="2"/>
      <c r="T164" s="4" t="s">
        <v>24</v>
      </c>
    </row>
    <row r="165" spans="2:20" x14ac:dyDescent="0.35">
      <c r="B165" s="48" t="s">
        <v>224</v>
      </c>
      <c r="C165" s="40" t="s">
        <v>232</v>
      </c>
      <c r="D165" s="39" t="s">
        <v>465</v>
      </c>
      <c r="E165" s="40" t="s">
        <v>532</v>
      </c>
      <c r="F165" s="41">
        <v>46</v>
      </c>
      <c r="G165" s="41">
        <v>100</v>
      </c>
      <c r="H165" s="41">
        <v>-72</v>
      </c>
      <c r="I165" s="42">
        <f>SUM(Tabla1[[#This Row],[INICIO]:[SALIDA]])</f>
        <v>74</v>
      </c>
      <c r="J165" s="46">
        <v>120</v>
      </c>
      <c r="K165" s="47">
        <f t="shared" si="6"/>
        <v>8880</v>
      </c>
      <c r="O165" s="2"/>
      <c r="T165" s="4" t="s">
        <v>25</v>
      </c>
    </row>
    <row r="166" spans="2:20" x14ac:dyDescent="0.35">
      <c r="B166" s="37" t="s">
        <v>228</v>
      </c>
      <c r="C166" s="40" t="s">
        <v>462</v>
      </c>
      <c r="D166" s="39" t="s">
        <v>470</v>
      </c>
      <c r="E166" s="40" t="s">
        <v>525</v>
      </c>
      <c r="F166" s="41">
        <v>0</v>
      </c>
      <c r="G166" s="41">
        <v>40</v>
      </c>
      <c r="H166" s="41">
        <v>-4</v>
      </c>
      <c r="I166" s="42">
        <f>SUM(Tabla1[[#This Row],[INICIO]:[SALIDA]])</f>
        <v>36</v>
      </c>
      <c r="J166" s="46">
        <v>33.9</v>
      </c>
      <c r="K166" s="47">
        <f t="shared" si="6"/>
        <v>1220.3999999999999</v>
      </c>
      <c r="O166" s="2"/>
      <c r="T166" s="4" t="s">
        <v>26</v>
      </c>
    </row>
    <row r="167" spans="2:20" x14ac:dyDescent="0.35">
      <c r="B167" s="64" t="s">
        <v>379</v>
      </c>
      <c r="C167" s="65" t="s">
        <v>399</v>
      </c>
      <c r="D167" s="66" t="s">
        <v>475</v>
      </c>
      <c r="E167" s="65" t="s">
        <v>525</v>
      </c>
      <c r="F167" s="68">
        <v>23</v>
      </c>
      <c r="G167" s="68">
        <v>0</v>
      </c>
      <c r="H167" s="68">
        <v>0</v>
      </c>
      <c r="I167" s="69">
        <f>SUM(Tabla1[[#This Row],[INICIO]:[SALIDA]])</f>
        <v>23</v>
      </c>
      <c r="J167" s="77">
        <v>947.75</v>
      </c>
      <c r="K167" s="71">
        <f t="shared" si="6"/>
        <v>21798.25</v>
      </c>
      <c r="O167" s="2"/>
      <c r="T167" s="4" t="s">
        <v>27</v>
      </c>
    </row>
    <row r="168" spans="2:20" ht="25.8" customHeight="1" x14ac:dyDescent="0.35">
      <c r="B168" s="64" t="s">
        <v>318</v>
      </c>
      <c r="C168" s="65" t="s">
        <v>502</v>
      </c>
      <c r="D168" s="66" t="s">
        <v>500</v>
      </c>
      <c r="E168" s="79" t="s">
        <v>686</v>
      </c>
      <c r="F168" s="68">
        <v>0</v>
      </c>
      <c r="G168" s="68">
        <v>12</v>
      </c>
      <c r="H168" s="68">
        <v>-12</v>
      </c>
      <c r="I168" s="69">
        <f>SUM(Tabla1[[#This Row],[INICIO]:[SALIDA]])</f>
        <v>0</v>
      </c>
      <c r="J168" s="70">
        <v>575.24</v>
      </c>
      <c r="K168" s="71">
        <f t="shared" si="6"/>
        <v>0</v>
      </c>
      <c r="O168" s="2"/>
      <c r="T168" s="4" t="s">
        <v>28</v>
      </c>
    </row>
    <row r="169" spans="2:20" x14ac:dyDescent="0.35">
      <c r="B169" s="37" t="s">
        <v>271</v>
      </c>
      <c r="C169" s="40" t="s">
        <v>272</v>
      </c>
      <c r="D169" s="39" t="s">
        <v>468</v>
      </c>
      <c r="E169" s="40" t="s">
        <v>525</v>
      </c>
      <c r="F169" s="41">
        <v>100</v>
      </c>
      <c r="G169" s="41"/>
      <c r="H169" s="41">
        <v>-75</v>
      </c>
      <c r="I169" s="42">
        <f>SUM(Tabla1[[#This Row],[INICIO]:[SALIDA]])</f>
        <v>25</v>
      </c>
      <c r="J169" s="46">
        <v>64</v>
      </c>
      <c r="K169" s="47">
        <f t="shared" si="6"/>
        <v>1600</v>
      </c>
      <c r="O169" s="2"/>
      <c r="T169" s="4" t="s">
        <v>29</v>
      </c>
    </row>
    <row r="170" spans="2:20" x14ac:dyDescent="0.35">
      <c r="B170" s="37" t="s">
        <v>290</v>
      </c>
      <c r="C170" s="40" t="s">
        <v>691</v>
      </c>
      <c r="D170" s="39" t="s">
        <v>470</v>
      </c>
      <c r="E170" s="40" t="s">
        <v>692</v>
      </c>
      <c r="F170" s="41">
        <v>67</v>
      </c>
      <c r="G170" s="41">
        <v>100</v>
      </c>
      <c r="H170" s="41">
        <v>-62</v>
      </c>
      <c r="I170" s="42">
        <f>SUM(Tabla1[[#This Row],[INICIO]:[SALIDA]])</f>
        <v>105</v>
      </c>
      <c r="J170" s="46">
        <v>105</v>
      </c>
      <c r="K170" s="47">
        <f t="shared" si="6"/>
        <v>11025</v>
      </c>
      <c r="O170" s="2"/>
      <c r="T170" s="4" t="s">
        <v>30</v>
      </c>
    </row>
    <row r="171" spans="2:20" ht="43.2" x14ac:dyDescent="0.35">
      <c r="B171" s="64" t="s">
        <v>318</v>
      </c>
      <c r="C171" s="65" t="s">
        <v>558</v>
      </c>
      <c r="D171" s="66"/>
      <c r="E171" s="65" t="s">
        <v>586</v>
      </c>
      <c r="F171" s="68">
        <v>0</v>
      </c>
      <c r="G171" s="68">
        <v>1</v>
      </c>
      <c r="H171" s="68">
        <v>-1</v>
      </c>
      <c r="I171" s="69">
        <f>SUM(Tabla1[[#This Row],[INICIO]:[SALIDA]])</f>
        <v>0</v>
      </c>
      <c r="J171" s="70">
        <v>75520</v>
      </c>
      <c r="K171" s="71">
        <f t="shared" si="6"/>
        <v>0</v>
      </c>
      <c r="O171" s="2"/>
      <c r="T171" s="4" t="s">
        <v>31</v>
      </c>
    </row>
    <row r="172" spans="2:20" ht="31.2" customHeight="1" x14ac:dyDescent="0.35">
      <c r="B172" s="64" t="s">
        <v>233</v>
      </c>
      <c r="C172" s="65" t="s">
        <v>420</v>
      </c>
      <c r="D172" s="66" t="s">
        <v>227</v>
      </c>
      <c r="E172" s="67" t="s">
        <v>506</v>
      </c>
      <c r="F172" s="68">
        <v>2</v>
      </c>
      <c r="G172" s="68">
        <v>0</v>
      </c>
      <c r="H172" s="68">
        <v>0</v>
      </c>
      <c r="I172" s="69">
        <f>SUM(Tabla1[[#This Row],[INICIO]:[SALIDA]])</f>
        <v>2</v>
      </c>
      <c r="J172" s="77">
        <v>70</v>
      </c>
      <c r="K172" s="71">
        <f t="shared" si="6"/>
        <v>140</v>
      </c>
      <c r="O172" s="2"/>
      <c r="T172" s="4" t="s">
        <v>32</v>
      </c>
    </row>
    <row r="173" spans="2:20" x14ac:dyDescent="0.35">
      <c r="B173" s="37" t="s">
        <v>233</v>
      </c>
      <c r="C173" s="40" t="s">
        <v>545</v>
      </c>
      <c r="D173" s="39" t="s">
        <v>227</v>
      </c>
      <c r="E173" s="40" t="s">
        <v>547</v>
      </c>
      <c r="F173" s="41">
        <v>0</v>
      </c>
      <c r="G173" s="41">
        <v>1</v>
      </c>
      <c r="H173" s="41">
        <v>-1</v>
      </c>
      <c r="I173" s="42">
        <f>SUM(Tabla1[[#This Row],[INICIO]:[SALIDA]])</f>
        <v>0</v>
      </c>
      <c r="J173" s="46">
        <v>5800</v>
      </c>
      <c r="K173" s="47">
        <f t="shared" si="6"/>
        <v>0</v>
      </c>
      <c r="O173" s="2"/>
      <c r="T173" s="4" t="s">
        <v>33</v>
      </c>
    </row>
    <row r="174" spans="2:20" x14ac:dyDescent="0.35">
      <c r="B174" s="37" t="s">
        <v>228</v>
      </c>
      <c r="C174" s="40" t="s">
        <v>332</v>
      </c>
      <c r="D174" s="39" t="s">
        <v>227</v>
      </c>
      <c r="E174" s="45" t="s">
        <v>506</v>
      </c>
      <c r="F174" s="41">
        <v>159</v>
      </c>
      <c r="G174" s="41">
        <v>150</v>
      </c>
      <c r="H174" s="41">
        <v>-100</v>
      </c>
      <c r="I174" s="42">
        <f>SUM(Tabla1[[#This Row],[INICIO]:[SALIDA]])</f>
        <v>209</v>
      </c>
      <c r="J174" s="51">
        <v>20</v>
      </c>
      <c r="K174" s="47">
        <f t="shared" si="6"/>
        <v>4180</v>
      </c>
      <c r="O174" s="2"/>
      <c r="T174" s="4" t="s">
        <v>34</v>
      </c>
    </row>
    <row r="175" spans="2:20" x14ac:dyDescent="0.35">
      <c r="B175" s="64" t="s">
        <v>228</v>
      </c>
      <c r="C175" s="65" t="s">
        <v>333</v>
      </c>
      <c r="D175" s="66" t="s">
        <v>227</v>
      </c>
      <c r="E175" s="65">
        <v>2014</v>
      </c>
      <c r="F175" s="68">
        <v>209</v>
      </c>
      <c r="G175" s="68">
        <v>150</v>
      </c>
      <c r="H175" s="68">
        <v>-149</v>
      </c>
      <c r="I175" s="69">
        <f>SUM(Tabla1[[#This Row],[INICIO]:[SALIDA]])</f>
        <v>210</v>
      </c>
      <c r="J175" s="77">
        <v>35</v>
      </c>
      <c r="K175" s="71">
        <f t="shared" si="6"/>
        <v>7350</v>
      </c>
      <c r="O175" s="2"/>
      <c r="T175" s="4" t="s">
        <v>35</v>
      </c>
    </row>
    <row r="176" spans="2:20" x14ac:dyDescent="0.35">
      <c r="B176" s="64" t="s">
        <v>228</v>
      </c>
      <c r="C176" s="65" t="s">
        <v>334</v>
      </c>
      <c r="D176" s="66" t="s">
        <v>227</v>
      </c>
      <c r="E176" s="65" t="s">
        <v>519</v>
      </c>
      <c r="F176" s="68">
        <v>39</v>
      </c>
      <c r="G176" s="68">
        <v>20</v>
      </c>
      <c r="H176" s="68">
        <v>-4</v>
      </c>
      <c r="I176" s="69">
        <f>SUM(Tabla1[[#This Row],[INICIO]:[SALIDA]])</f>
        <v>55</v>
      </c>
      <c r="J176" s="77">
        <v>313</v>
      </c>
      <c r="K176" s="71">
        <f t="shared" si="6"/>
        <v>17215</v>
      </c>
      <c r="O176" s="2"/>
      <c r="T176" s="4" t="s">
        <v>36</v>
      </c>
    </row>
    <row r="177" spans="1:20" x14ac:dyDescent="0.35">
      <c r="B177" s="37" t="s">
        <v>393</v>
      </c>
      <c r="C177" s="40" t="s">
        <v>398</v>
      </c>
      <c r="D177" s="39" t="s">
        <v>227</v>
      </c>
      <c r="E177" s="40" t="s">
        <v>519</v>
      </c>
      <c r="F177" s="41">
        <v>4</v>
      </c>
      <c r="G177" s="41">
        <v>0</v>
      </c>
      <c r="H177" s="41">
        <v>0</v>
      </c>
      <c r="I177" s="42">
        <f>SUM(Tabla1[[#This Row],[INICIO]:[SALIDA]])</f>
        <v>4</v>
      </c>
      <c r="J177" s="51">
        <v>19.18</v>
      </c>
      <c r="K177" s="47">
        <f t="shared" si="6"/>
        <v>76.72</v>
      </c>
      <c r="O177" s="2"/>
      <c r="T177" s="4" t="s">
        <v>37</v>
      </c>
    </row>
    <row r="178" spans="1:20" x14ac:dyDescent="0.35">
      <c r="B178" s="37" t="s">
        <v>393</v>
      </c>
      <c r="C178" s="40" t="s">
        <v>396</v>
      </c>
      <c r="D178" s="39" t="s">
        <v>227</v>
      </c>
      <c r="E178" s="40" t="s">
        <v>528</v>
      </c>
      <c r="F178" s="41">
        <v>6</v>
      </c>
      <c r="G178" s="41">
        <v>0</v>
      </c>
      <c r="H178" s="41">
        <v>0</v>
      </c>
      <c r="I178" s="42">
        <f>SUM(Tabla1[[#This Row],[INICIO]:[SALIDA]])</f>
        <v>6</v>
      </c>
      <c r="J178" s="51">
        <v>19.18</v>
      </c>
      <c r="K178" s="47">
        <f t="shared" si="6"/>
        <v>115.08</v>
      </c>
      <c r="O178" s="2"/>
      <c r="T178" s="4" t="s">
        <v>38</v>
      </c>
    </row>
    <row r="179" spans="1:20" x14ac:dyDescent="0.35">
      <c r="B179" s="64" t="s">
        <v>393</v>
      </c>
      <c r="C179" s="65" t="s">
        <v>395</v>
      </c>
      <c r="D179" s="66" t="s">
        <v>227</v>
      </c>
      <c r="E179" s="65" t="s">
        <v>528</v>
      </c>
      <c r="F179" s="68">
        <v>3</v>
      </c>
      <c r="G179" s="68">
        <v>0</v>
      </c>
      <c r="H179" s="68">
        <v>0</v>
      </c>
      <c r="I179" s="69">
        <f>SUM(Tabla1[[#This Row],[INICIO]:[SALIDA]])</f>
        <v>3</v>
      </c>
      <c r="J179" s="77">
        <v>19.18</v>
      </c>
      <c r="K179" s="71">
        <f t="shared" si="6"/>
        <v>57.54</v>
      </c>
      <c r="O179" s="2"/>
      <c r="T179" s="4" t="s">
        <v>39</v>
      </c>
    </row>
    <row r="180" spans="1:20" x14ac:dyDescent="0.35">
      <c r="B180" s="64" t="s">
        <v>393</v>
      </c>
      <c r="C180" s="65" t="s">
        <v>397</v>
      </c>
      <c r="D180" s="66" t="s">
        <v>227</v>
      </c>
      <c r="E180" s="65" t="s">
        <v>528</v>
      </c>
      <c r="F180" s="68">
        <v>17</v>
      </c>
      <c r="G180" s="68">
        <v>0</v>
      </c>
      <c r="H180" s="68">
        <v>0</v>
      </c>
      <c r="I180" s="69">
        <f>SUM(Tabla1[[#This Row],[INICIO]:[SALIDA]])</f>
        <v>17</v>
      </c>
      <c r="J180" s="77">
        <v>19.18</v>
      </c>
      <c r="K180" s="71">
        <f t="shared" si="6"/>
        <v>326.06</v>
      </c>
      <c r="O180" s="2"/>
      <c r="T180" s="4" t="s">
        <v>40</v>
      </c>
    </row>
    <row r="181" spans="1:20" x14ac:dyDescent="0.35">
      <c r="B181" s="37" t="s">
        <v>393</v>
      </c>
      <c r="C181" s="40" t="s">
        <v>394</v>
      </c>
      <c r="D181" s="39" t="s">
        <v>227</v>
      </c>
      <c r="E181" s="40" t="s">
        <v>511</v>
      </c>
      <c r="F181" s="41">
        <v>13</v>
      </c>
      <c r="G181" s="41">
        <v>0</v>
      </c>
      <c r="H181" s="41">
        <v>0</v>
      </c>
      <c r="I181" s="42">
        <f>SUM(Tabla1[[#This Row],[INICIO]:[SALIDA]])</f>
        <v>13</v>
      </c>
      <c r="J181" s="51">
        <v>42</v>
      </c>
      <c r="K181" s="47">
        <f t="shared" si="6"/>
        <v>546</v>
      </c>
      <c r="O181" s="2"/>
      <c r="T181" s="4" t="s">
        <v>41</v>
      </c>
    </row>
    <row r="182" spans="1:20" x14ac:dyDescent="0.35">
      <c r="B182" s="37" t="s">
        <v>379</v>
      </c>
      <c r="C182" s="40" t="s">
        <v>639</v>
      </c>
      <c r="D182" s="39" t="s">
        <v>486</v>
      </c>
      <c r="E182" s="40" t="s">
        <v>687</v>
      </c>
      <c r="F182" s="41">
        <v>0</v>
      </c>
      <c r="G182" s="41">
        <v>2</v>
      </c>
      <c r="H182" s="41">
        <v>-2</v>
      </c>
      <c r="I182" s="42">
        <f>SUM(Tabla1[[#This Row],[INICIO]:[SALIDA]])</f>
        <v>0</v>
      </c>
      <c r="J182" s="46">
        <v>1485</v>
      </c>
      <c r="K182" s="44">
        <f t="shared" si="6"/>
        <v>0</v>
      </c>
      <c r="O182" s="2"/>
      <c r="T182" s="4" t="s">
        <v>42</v>
      </c>
    </row>
    <row r="183" spans="1:20" x14ac:dyDescent="0.35">
      <c r="B183" s="64" t="s">
        <v>379</v>
      </c>
      <c r="C183" s="72" t="s">
        <v>659</v>
      </c>
      <c r="D183" s="66" t="s">
        <v>660</v>
      </c>
      <c r="E183" s="65" t="s">
        <v>687</v>
      </c>
      <c r="F183" s="68">
        <v>0</v>
      </c>
      <c r="G183" s="68">
        <v>2</v>
      </c>
      <c r="H183" s="68">
        <v>-2</v>
      </c>
      <c r="I183" s="69">
        <f>SUM(Tabla1[[#This Row],[INICIO]:[SALIDA]])</f>
        <v>0</v>
      </c>
      <c r="J183" s="73">
        <v>1485</v>
      </c>
      <c r="K183" s="74">
        <f t="shared" si="6"/>
        <v>0</v>
      </c>
      <c r="O183" s="2"/>
      <c r="T183" s="4" t="s">
        <v>43</v>
      </c>
    </row>
    <row r="184" spans="1:20" x14ac:dyDescent="0.35">
      <c r="B184" s="75" t="s">
        <v>254</v>
      </c>
      <c r="C184" s="65" t="s">
        <v>270</v>
      </c>
      <c r="D184" s="66" t="s">
        <v>465</v>
      </c>
      <c r="E184" s="65" t="s">
        <v>688</v>
      </c>
      <c r="F184" s="68">
        <v>29</v>
      </c>
      <c r="G184" s="68">
        <v>40</v>
      </c>
      <c r="H184" s="68">
        <v>-29</v>
      </c>
      <c r="I184" s="69">
        <f>SUM(Tabla1[[#This Row],[INICIO]:[SALIDA]])</f>
        <v>40</v>
      </c>
      <c r="J184" s="70">
        <v>195</v>
      </c>
      <c r="K184" s="71">
        <f t="shared" si="6"/>
        <v>7800</v>
      </c>
      <c r="O184" s="2"/>
      <c r="T184" s="4" t="s">
        <v>44</v>
      </c>
    </row>
    <row r="185" spans="1:20" x14ac:dyDescent="0.35">
      <c r="B185" s="48" t="s">
        <v>254</v>
      </c>
      <c r="C185" s="40" t="s">
        <v>255</v>
      </c>
      <c r="D185" s="39" t="s">
        <v>465</v>
      </c>
      <c r="E185" s="40" t="s">
        <v>509</v>
      </c>
      <c r="F185" s="41">
        <v>24</v>
      </c>
      <c r="G185" s="41">
        <v>0</v>
      </c>
      <c r="H185" s="41">
        <v>-6</v>
      </c>
      <c r="I185" s="42">
        <f>SUM(Tabla1[[#This Row],[INICIO]:[SALIDA]])</f>
        <v>18</v>
      </c>
      <c r="J185" s="46">
        <v>160</v>
      </c>
      <c r="K185" s="47">
        <f t="shared" si="6"/>
        <v>2880</v>
      </c>
      <c r="O185" s="2"/>
      <c r="T185" s="4" t="s">
        <v>45</v>
      </c>
    </row>
    <row r="186" spans="1:20" x14ac:dyDescent="0.35">
      <c r="B186" s="37" t="s">
        <v>318</v>
      </c>
      <c r="C186" s="40" t="s">
        <v>392</v>
      </c>
      <c r="D186" s="39" t="s">
        <v>227</v>
      </c>
      <c r="E186" s="40" t="s">
        <v>509</v>
      </c>
      <c r="F186" s="41">
        <v>7</v>
      </c>
      <c r="G186" s="41">
        <v>0</v>
      </c>
      <c r="H186" s="41">
        <v>-3</v>
      </c>
      <c r="I186" s="42">
        <f>SUM(Tabla1[[#This Row],[INICIO]:[SALIDA]])</f>
        <v>4</v>
      </c>
      <c r="J186" s="51">
        <v>510</v>
      </c>
      <c r="K186" s="47">
        <f t="shared" si="6"/>
        <v>2040</v>
      </c>
      <c r="O186" s="2"/>
      <c r="T186" s="4" t="s">
        <v>46</v>
      </c>
    </row>
    <row r="187" spans="1:20" x14ac:dyDescent="0.35">
      <c r="B187" s="64" t="s">
        <v>233</v>
      </c>
      <c r="C187" s="65" t="s">
        <v>428</v>
      </c>
      <c r="D187" s="66" t="s">
        <v>227</v>
      </c>
      <c r="E187" s="65" t="s">
        <v>509</v>
      </c>
      <c r="F187" s="68">
        <v>2</v>
      </c>
      <c r="G187" s="68">
        <v>0</v>
      </c>
      <c r="H187" s="68">
        <v>0</v>
      </c>
      <c r="I187" s="69">
        <f>SUM(Tabla1[[#This Row],[INICIO]:[SALIDA]])</f>
        <v>2</v>
      </c>
      <c r="J187" s="77">
        <v>500</v>
      </c>
      <c r="K187" s="71">
        <f t="shared" si="6"/>
        <v>1000</v>
      </c>
      <c r="O187" s="2"/>
      <c r="T187" s="4" t="s">
        <v>47</v>
      </c>
    </row>
    <row r="188" spans="1:20" x14ac:dyDescent="0.35">
      <c r="B188" s="64" t="s">
        <v>233</v>
      </c>
      <c r="C188" s="65" t="s">
        <v>427</v>
      </c>
      <c r="D188" s="66" t="s">
        <v>227</v>
      </c>
      <c r="E188" s="65" t="s">
        <v>524</v>
      </c>
      <c r="F188" s="68">
        <v>4</v>
      </c>
      <c r="G188" s="68">
        <v>0</v>
      </c>
      <c r="H188" s="68">
        <v>-1</v>
      </c>
      <c r="I188" s="69">
        <f>SUM(Tabla1[[#This Row],[INICIO]:[SALIDA]])</f>
        <v>3</v>
      </c>
      <c r="J188" s="77">
        <v>1655</v>
      </c>
      <c r="K188" s="71">
        <f t="shared" si="6"/>
        <v>4965</v>
      </c>
      <c r="O188" s="2"/>
      <c r="T188" s="4" t="s">
        <v>48</v>
      </c>
    </row>
    <row r="189" spans="1:20" x14ac:dyDescent="0.35">
      <c r="A189"/>
      <c r="B189" s="37" t="s">
        <v>233</v>
      </c>
      <c r="C189" s="40" t="s">
        <v>418</v>
      </c>
      <c r="D189" s="39" t="s">
        <v>227</v>
      </c>
      <c r="E189" s="40" t="s">
        <v>524</v>
      </c>
      <c r="F189" s="41">
        <v>4</v>
      </c>
      <c r="G189" s="41">
        <v>0</v>
      </c>
      <c r="H189" s="41">
        <v>0</v>
      </c>
      <c r="I189" s="42">
        <f>SUM(Tabla1[[#This Row],[INICIO]:[SALIDA]])</f>
        <v>4</v>
      </c>
      <c r="J189" s="51">
        <v>850</v>
      </c>
      <c r="K189" s="47">
        <f t="shared" si="6"/>
        <v>3400</v>
      </c>
      <c r="O189" s="2"/>
      <c r="T189" s="4" t="s">
        <v>49</v>
      </c>
    </row>
    <row r="190" spans="1:20" x14ac:dyDescent="0.35">
      <c r="B190" s="37" t="s">
        <v>233</v>
      </c>
      <c r="C190" s="40" t="s">
        <v>419</v>
      </c>
      <c r="D190" s="39" t="s">
        <v>227</v>
      </c>
      <c r="E190" s="40" t="s">
        <v>519</v>
      </c>
      <c r="F190" s="41">
        <v>7</v>
      </c>
      <c r="G190" s="41">
        <v>0</v>
      </c>
      <c r="H190" s="41">
        <v>0</v>
      </c>
      <c r="I190" s="42">
        <f>SUM(Tabla1[[#This Row],[INICIO]:[SALIDA]])</f>
        <v>7</v>
      </c>
      <c r="J190" s="51">
        <v>857</v>
      </c>
      <c r="K190" s="47">
        <f t="shared" si="6"/>
        <v>5999</v>
      </c>
      <c r="O190" s="2"/>
      <c r="T190" s="4" t="s">
        <v>50</v>
      </c>
    </row>
    <row r="191" spans="1:20" x14ac:dyDescent="0.35">
      <c r="B191" s="64" t="s">
        <v>485</v>
      </c>
      <c r="C191" s="65" t="s">
        <v>416</v>
      </c>
      <c r="D191" s="66" t="s">
        <v>227</v>
      </c>
      <c r="E191" s="65" t="s">
        <v>511</v>
      </c>
      <c r="F191" s="68">
        <v>9</v>
      </c>
      <c r="G191" s="68">
        <v>0</v>
      </c>
      <c r="H191" s="68">
        <v>-3</v>
      </c>
      <c r="I191" s="69">
        <f>SUM(Tabla1[[#This Row],[INICIO]:[SALIDA]])</f>
        <v>6</v>
      </c>
      <c r="J191" s="77">
        <v>625</v>
      </c>
      <c r="K191" s="71">
        <f t="shared" si="6"/>
        <v>3750</v>
      </c>
      <c r="O191" s="2"/>
      <c r="T191" s="4" t="s">
        <v>51</v>
      </c>
    </row>
    <row r="192" spans="1:20" x14ac:dyDescent="0.35">
      <c r="B192" s="64" t="s">
        <v>233</v>
      </c>
      <c r="C192" s="65" t="s">
        <v>400</v>
      </c>
      <c r="D192" s="66" t="s">
        <v>227</v>
      </c>
      <c r="E192" s="65" t="s">
        <v>524</v>
      </c>
      <c r="F192" s="68">
        <v>1</v>
      </c>
      <c r="G192" s="68">
        <v>0</v>
      </c>
      <c r="H192" s="68">
        <v>0</v>
      </c>
      <c r="I192" s="69">
        <f>SUM(Tabla1[[#This Row],[INICIO]:[SALIDA]])</f>
        <v>1</v>
      </c>
      <c r="J192" s="77">
        <v>236.96</v>
      </c>
      <c r="K192" s="71">
        <f t="shared" si="6"/>
        <v>236.96</v>
      </c>
      <c r="O192" s="2"/>
      <c r="T192" s="4" t="s">
        <v>52</v>
      </c>
    </row>
    <row r="193" spans="2:20" x14ac:dyDescent="0.35">
      <c r="B193" s="37" t="s">
        <v>290</v>
      </c>
      <c r="C193" s="40" t="s">
        <v>297</v>
      </c>
      <c r="D193" s="39" t="s">
        <v>227</v>
      </c>
      <c r="E193" s="50" t="s">
        <v>515</v>
      </c>
      <c r="F193" s="41">
        <v>108</v>
      </c>
      <c r="G193" s="41">
        <v>120</v>
      </c>
      <c r="H193" s="41">
        <v>-48</v>
      </c>
      <c r="I193" s="42">
        <f>SUM(Tabla1[[#This Row],[INICIO]:[SALIDA]])</f>
        <v>180</v>
      </c>
      <c r="J193" s="46">
        <v>54</v>
      </c>
      <c r="K193" s="47">
        <f t="shared" si="6"/>
        <v>9720</v>
      </c>
      <c r="O193" s="2"/>
      <c r="T193" s="4" t="s">
        <v>53</v>
      </c>
    </row>
    <row r="194" spans="2:20" x14ac:dyDescent="0.35">
      <c r="B194" s="37" t="s">
        <v>290</v>
      </c>
      <c r="C194" s="40" t="s">
        <v>298</v>
      </c>
      <c r="D194" s="39" t="s">
        <v>227</v>
      </c>
      <c r="E194" s="40" t="s">
        <v>509</v>
      </c>
      <c r="F194" s="41">
        <v>100</v>
      </c>
      <c r="G194" s="41"/>
      <c r="H194" s="41">
        <v>-38</v>
      </c>
      <c r="I194" s="42">
        <f>SUM(Tabla1[[#This Row],[INICIO]:[SALIDA]])</f>
        <v>62</v>
      </c>
      <c r="J194" s="46">
        <v>54</v>
      </c>
      <c r="K194" s="47">
        <f t="shared" ref="K194:K225" si="7">+I194*J194</f>
        <v>3348</v>
      </c>
      <c r="O194" s="2"/>
      <c r="T194" s="4" t="s">
        <v>54</v>
      </c>
    </row>
    <row r="195" spans="2:20" x14ac:dyDescent="0.35">
      <c r="B195" s="64" t="s">
        <v>290</v>
      </c>
      <c r="C195" s="65" t="s">
        <v>296</v>
      </c>
      <c r="D195" s="66" t="s">
        <v>227</v>
      </c>
      <c r="E195" s="65" t="s">
        <v>509</v>
      </c>
      <c r="F195" s="68">
        <v>319</v>
      </c>
      <c r="G195" s="68">
        <v>0</v>
      </c>
      <c r="H195" s="68">
        <v>-56</v>
      </c>
      <c r="I195" s="69">
        <f>SUM(Tabla1[[#This Row],[INICIO]:[SALIDA]])</f>
        <v>263</v>
      </c>
      <c r="J195" s="70">
        <v>30</v>
      </c>
      <c r="K195" s="71">
        <f t="shared" si="7"/>
        <v>7890</v>
      </c>
      <c r="O195" s="2"/>
      <c r="T195" s="4" t="s">
        <v>55</v>
      </c>
    </row>
    <row r="196" spans="2:20" x14ac:dyDescent="0.35">
      <c r="B196" s="64" t="s">
        <v>290</v>
      </c>
      <c r="C196" s="65" t="s">
        <v>295</v>
      </c>
      <c r="D196" s="66" t="s">
        <v>227</v>
      </c>
      <c r="E196" s="67" t="s">
        <v>507</v>
      </c>
      <c r="F196" s="68">
        <v>32</v>
      </c>
      <c r="G196" s="68">
        <v>0</v>
      </c>
      <c r="H196" s="68">
        <v>-32</v>
      </c>
      <c r="I196" s="69">
        <f>SUM(Tabla1[[#This Row],[INICIO]:[SALIDA]])</f>
        <v>0</v>
      </c>
      <c r="J196" s="70">
        <v>30</v>
      </c>
      <c r="K196" s="71">
        <f t="shared" si="7"/>
        <v>0</v>
      </c>
      <c r="O196" s="2"/>
      <c r="T196" s="4" t="s">
        <v>56</v>
      </c>
    </row>
    <row r="197" spans="2:20" x14ac:dyDescent="0.35">
      <c r="B197" s="37" t="s">
        <v>379</v>
      </c>
      <c r="C197" s="40" t="s">
        <v>385</v>
      </c>
      <c r="D197" s="39" t="s">
        <v>504</v>
      </c>
      <c r="E197" s="40" t="s">
        <v>509</v>
      </c>
      <c r="F197" s="41">
        <v>1</v>
      </c>
      <c r="G197" s="41">
        <v>0</v>
      </c>
      <c r="H197" s="41">
        <v>0</v>
      </c>
      <c r="I197" s="42">
        <f>SUM(Tabla1[[#This Row],[INICIO]:[SALIDA]])</f>
        <v>1</v>
      </c>
      <c r="J197" s="51">
        <v>1363.01</v>
      </c>
      <c r="K197" s="47">
        <f t="shared" si="7"/>
        <v>1363.01</v>
      </c>
      <c r="O197" s="2"/>
      <c r="T197" s="4" t="s">
        <v>57</v>
      </c>
    </row>
    <row r="198" spans="2:20" x14ac:dyDescent="0.35">
      <c r="B198" s="37" t="s">
        <v>411</v>
      </c>
      <c r="C198" s="53" t="s">
        <v>412</v>
      </c>
      <c r="D198" s="39" t="s">
        <v>227</v>
      </c>
      <c r="E198" s="45" t="s">
        <v>508</v>
      </c>
      <c r="F198" s="41">
        <v>11</v>
      </c>
      <c r="G198" s="41">
        <v>0</v>
      </c>
      <c r="H198" s="41">
        <v>-2</v>
      </c>
      <c r="I198" s="42">
        <f>SUM(Tabla1[[#This Row],[INICIO]:[SALIDA]])</f>
        <v>9</v>
      </c>
      <c r="J198" s="51">
        <v>101.69</v>
      </c>
      <c r="K198" s="47">
        <f t="shared" si="7"/>
        <v>915.21</v>
      </c>
      <c r="O198" s="2"/>
      <c r="T198" s="4" t="s">
        <v>58</v>
      </c>
    </row>
    <row r="199" spans="2:20" x14ac:dyDescent="0.35">
      <c r="B199" s="64" t="s">
        <v>389</v>
      </c>
      <c r="C199" s="65" t="s">
        <v>391</v>
      </c>
      <c r="D199" s="66" t="s">
        <v>227</v>
      </c>
      <c r="E199" s="65" t="s">
        <v>528</v>
      </c>
      <c r="F199" s="68">
        <v>1</v>
      </c>
      <c r="G199" s="68">
        <v>0</v>
      </c>
      <c r="H199" s="68">
        <v>0</v>
      </c>
      <c r="I199" s="69">
        <f>SUM(Tabla1[[#This Row],[INICIO]:[SALIDA]])</f>
        <v>1</v>
      </c>
      <c r="J199" s="77">
        <v>720.34</v>
      </c>
      <c r="K199" s="71">
        <f t="shared" si="7"/>
        <v>720.34</v>
      </c>
      <c r="O199" s="2"/>
      <c r="T199" s="4" t="s">
        <v>59</v>
      </c>
    </row>
    <row r="200" spans="2:20" x14ac:dyDescent="0.35">
      <c r="B200" s="64" t="s">
        <v>233</v>
      </c>
      <c r="C200" s="65" t="s">
        <v>565</v>
      </c>
      <c r="D200" s="66" t="s">
        <v>500</v>
      </c>
      <c r="E200" s="67" t="s">
        <v>571</v>
      </c>
      <c r="F200" s="68">
        <v>0</v>
      </c>
      <c r="G200" s="68">
        <v>5</v>
      </c>
      <c r="H200" s="68"/>
      <c r="I200" s="69">
        <f>SUM(Tabla1[[#This Row],[INICIO]:[SALIDA]])</f>
        <v>5</v>
      </c>
      <c r="J200" s="70">
        <v>2107.12</v>
      </c>
      <c r="K200" s="71">
        <f t="shared" si="7"/>
        <v>10535.599999999999</v>
      </c>
      <c r="O200" s="2"/>
      <c r="T200" s="4" t="s">
        <v>60</v>
      </c>
    </row>
    <row r="201" spans="2:20" x14ac:dyDescent="0.35">
      <c r="B201" s="37" t="s">
        <v>233</v>
      </c>
      <c r="C201" s="40" t="s">
        <v>564</v>
      </c>
      <c r="D201" s="39" t="s">
        <v>500</v>
      </c>
      <c r="E201" s="45" t="s">
        <v>571</v>
      </c>
      <c r="F201" s="41">
        <v>0</v>
      </c>
      <c r="G201" s="41">
        <v>5</v>
      </c>
      <c r="H201" s="41"/>
      <c r="I201" s="42">
        <f>SUM(Tabla1[[#This Row],[INICIO]:[SALIDA]])</f>
        <v>5</v>
      </c>
      <c r="J201" s="46">
        <v>1350</v>
      </c>
      <c r="K201" s="47">
        <f t="shared" si="7"/>
        <v>6750</v>
      </c>
      <c r="O201" s="2"/>
      <c r="T201" s="4" t="s">
        <v>61</v>
      </c>
    </row>
    <row r="202" spans="2:20" x14ac:dyDescent="0.35">
      <c r="B202" s="37" t="s">
        <v>389</v>
      </c>
      <c r="C202" s="40" t="s">
        <v>404</v>
      </c>
      <c r="D202" s="39" t="s">
        <v>227</v>
      </c>
      <c r="E202" s="40" t="s">
        <v>527</v>
      </c>
      <c r="F202" s="41">
        <v>6</v>
      </c>
      <c r="G202" s="41">
        <v>0</v>
      </c>
      <c r="H202" s="41">
        <v>-6</v>
      </c>
      <c r="I202" s="42">
        <f>SUM(Tabla1[[#This Row],[INICIO]:[SALIDA]])</f>
        <v>0</v>
      </c>
      <c r="J202" s="51">
        <v>176.24</v>
      </c>
      <c r="K202" s="47">
        <f t="shared" si="7"/>
        <v>0</v>
      </c>
      <c r="O202" s="2"/>
      <c r="T202" s="4" t="s">
        <v>62</v>
      </c>
    </row>
    <row r="203" spans="2:20" x14ac:dyDescent="0.35">
      <c r="B203" s="64" t="s">
        <v>379</v>
      </c>
      <c r="C203" s="65" t="s">
        <v>380</v>
      </c>
      <c r="D203" s="66" t="s">
        <v>227</v>
      </c>
      <c r="E203" s="65" t="s">
        <v>509</v>
      </c>
      <c r="F203" s="68">
        <v>6</v>
      </c>
      <c r="G203" s="68">
        <v>0</v>
      </c>
      <c r="H203" s="68">
        <v>0</v>
      </c>
      <c r="I203" s="69">
        <f>SUM(Tabla1[[#This Row],[INICIO]:[SALIDA]])</f>
        <v>6</v>
      </c>
      <c r="J203" s="77">
        <v>413</v>
      </c>
      <c r="K203" s="71">
        <f t="shared" si="7"/>
        <v>2478</v>
      </c>
      <c r="O203" s="2"/>
      <c r="T203" s="4" t="s">
        <v>63</v>
      </c>
    </row>
    <row r="204" spans="2:20" x14ac:dyDescent="0.35">
      <c r="B204" s="64" t="s">
        <v>228</v>
      </c>
      <c r="C204" s="65" t="s">
        <v>276</v>
      </c>
      <c r="D204" s="66" t="s">
        <v>469</v>
      </c>
      <c r="E204" s="65" t="s">
        <v>514</v>
      </c>
      <c r="F204" s="68">
        <v>407</v>
      </c>
      <c r="G204" s="68">
        <v>350</v>
      </c>
      <c r="H204" s="68">
        <v>-361</v>
      </c>
      <c r="I204" s="69">
        <f>SUM(Tabla1[[#This Row],[INICIO]:[SALIDA]])</f>
        <v>396</v>
      </c>
      <c r="J204" s="70">
        <v>221</v>
      </c>
      <c r="K204" s="71">
        <f t="shared" si="7"/>
        <v>87516</v>
      </c>
      <c r="O204" s="2"/>
      <c r="T204" s="4" t="s">
        <v>64</v>
      </c>
    </row>
    <row r="205" spans="2:20" x14ac:dyDescent="0.35">
      <c r="B205" s="37" t="s">
        <v>228</v>
      </c>
      <c r="C205" s="40" t="s">
        <v>277</v>
      </c>
      <c r="D205" s="39" t="s">
        <v>469</v>
      </c>
      <c r="E205" s="40" t="s">
        <v>528</v>
      </c>
      <c r="F205" s="41">
        <v>60</v>
      </c>
      <c r="G205" s="41">
        <v>90</v>
      </c>
      <c r="H205" s="41">
        <v>-83</v>
      </c>
      <c r="I205" s="42">
        <f>SUM(Tabla1[[#This Row],[INICIO]:[SALIDA]])</f>
        <v>67</v>
      </c>
      <c r="J205" s="46">
        <v>330</v>
      </c>
      <c r="K205" s="47">
        <f t="shared" si="7"/>
        <v>22110</v>
      </c>
      <c r="O205" s="2"/>
      <c r="T205" s="4" t="s">
        <v>65</v>
      </c>
    </row>
    <row r="206" spans="2:20" x14ac:dyDescent="0.35">
      <c r="B206" s="37" t="s">
        <v>228</v>
      </c>
      <c r="C206" s="40" t="s">
        <v>278</v>
      </c>
      <c r="D206" s="39" t="s">
        <v>469</v>
      </c>
      <c r="E206" s="50">
        <v>41030</v>
      </c>
      <c r="F206" s="41">
        <v>89</v>
      </c>
      <c r="G206" s="41">
        <v>96</v>
      </c>
      <c r="H206" s="41">
        <v>-85</v>
      </c>
      <c r="I206" s="42">
        <f>SUM(Tabla1[[#This Row],[INICIO]:[SALIDA]])</f>
        <v>100</v>
      </c>
      <c r="J206" s="46">
        <v>365</v>
      </c>
      <c r="K206" s="47">
        <f t="shared" si="7"/>
        <v>36500</v>
      </c>
      <c r="O206" s="2"/>
      <c r="T206" s="4" t="s">
        <v>66</v>
      </c>
    </row>
    <row r="207" spans="2:20" x14ac:dyDescent="0.35">
      <c r="B207" s="75" t="s">
        <v>228</v>
      </c>
      <c r="C207" s="65" t="s">
        <v>229</v>
      </c>
      <c r="D207" s="66" t="s">
        <v>463</v>
      </c>
      <c r="E207" s="65" t="s">
        <v>524</v>
      </c>
      <c r="F207" s="68">
        <v>3600</v>
      </c>
      <c r="G207" s="68">
        <v>2880</v>
      </c>
      <c r="H207" s="68">
        <v>-2040</v>
      </c>
      <c r="I207" s="69">
        <f>SUM(Tabla1[[#This Row],[INICIO]:[SALIDA]])</f>
        <v>4440</v>
      </c>
      <c r="J207" s="70">
        <v>99</v>
      </c>
      <c r="K207" s="71">
        <f t="shared" si="7"/>
        <v>439560</v>
      </c>
      <c r="O207" s="2"/>
      <c r="T207" s="4" t="s">
        <v>67</v>
      </c>
    </row>
    <row r="208" spans="2:20" x14ac:dyDescent="0.35">
      <c r="B208" s="64" t="s">
        <v>228</v>
      </c>
      <c r="C208" s="65" t="s">
        <v>279</v>
      </c>
      <c r="D208" s="66" t="s">
        <v>227</v>
      </c>
      <c r="E208" s="65" t="s">
        <v>514</v>
      </c>
      <c r="F208" s="68">
        <v>84</v>
      </c>
      <c r="G208" s="68">
        <v>60</v>
      </c>
      <c r="H208" s="68">
        <v>-32</v>
      </c>
      <c r="I208" s="69">
        <f>SUM(Tabla1[[#This Row],[INICIO]:[SALIDA]])</f>
        <v>112</v>
      </c>
      <c r="J208" s="70">
        <v>11</v>
      </c>
      <c r="K208" s="71">
        <f t="shared" si="7"/>
        <v>1232</v>
      </c>
      <c r="O208" s="2"/>
      <c r="T208" s="4" t="s">
        <v>68</v>
      </c>
    </row>
    <row r="209" spans="2:20" x14ac:dyDescent="0.35">
      <c r="B209" s="48" t="s">
        <v>228</v>
      </c>
      <c r="C209" s="40" t="s">
        <v>230</v>
      </c>
      <c r="D209" s="39" t="s">
        <v>463</v>
      </c>
      <c r="E209" s="40" t="s">
        <v>511</v>
      </c>
      <c r="F209" s="41">
        <v>338</v>
      </c>
      <c r="G209" s="41">
        <v>0</v>
      </c>
      <c r="H209" s="41">
        <v>-134</v>
      </c>
      <c r="I209" s="42">
        <f>SUM(Tabla1[[#This Row],[INICIO]:[SALIDA]])</f>
        <v>204</v>
      </c>
      <c r="J209" s="46">
        <v>200</v>
      </c>
      <c r="K209" s="47">
        <f t="shared" si="7"/>
        <v>40800</v>
      </c>
      <c r="O209" s="2"/>
      <c r="T209" s="4" t="s">
        <v>69</v>
      </c>
    </row>
    <row r="210" spans="2:20" x14ac:dyDescent="0.35">
      <c r="B210" s="37" t="s">
        <v>379</v>
      </c>
      <c r="C210" s="40" t="s">
        <v>386</v>
      </c>
      <c r="D210" s="39" t="s">
        <v>504</v>
      </c>
      <c r="E210" s="40" t="s">
        <v>524</v>
      </c>
      <c r="F210" s="41">
        <v>1</v>
      </c>
      <c r="G210" s="41">
        <v>0</v>
      </c>
      <c r="H210" s="41">
        <v>0</v>
      </c>
      <c r="I210" s="42">
        <f>SUM(Tabla1[[#This Row],[INICIO]:[SALIDA]])</f>
        <v>1</v>
      </c>
      <c r="J210" s="51">
        <v>1636.01</v>
      </c>
      <c r="K210" s="47">
        <f t="shared" si="7"/>
        <v>1636.01</v>
      </c>
      <c r="O210" s="2"/>
      <c r="T210" s="4" t="s">
        <v>70</v>
      </c>
    </row>
    <row r="211" spans="2:20" x14ac:dyDescent="0.35">
      <c r="B211" s="64" t="s">
        <v>695</v>
      </c>
      <c r="C211" s="65" t="s">
        <v>677</v>
      </c>
      <c r="D211" s="66" t="s">
        <v>227</v>
      </c>
      <c r="E211" s="67" t="s">
        <v>673</v>
      </c>
      <c r="F211" s="68">
        <v>0</v>
      </c>
      <c r="G211" s="68">
        <v>100</v>
      </c>
      <c r="H211" s="68">
        <v>-100</v>
      </c>
      <c r="I211" s="69">
        <v>0</v>
      </c>
      <c r="J211" s="70">
        <v>217.12</v>
      </c>
      <c r="K211" s="74">
        <f t="shared" si="7"/>
        <v>0</v>
      </c>
      <c r="O211" s="2"/>
      <c r="T211" s="4" t="s">
        <v>71</v>
      </c>
    </row>
    <row r="212" spans="2:20" x14ac:dyDescent="0.35">
      <c r="B212" s="64" t="s">
        <v>300</v>
      </c>
      <c r="C212" s="65" t="s">
        <v>316</v>
      </c>
      <c r="D212" s="66" t="s">
        <v>227</v>
      </c>
      <c r="E212" s="67" t="s">
        <v>506</v>
      </c>
      <c r="F212" s="68">
        <v>1</v>
      </c>
      <c r="G212" s="68">
        <v>2</v>
      </c>
      <c r="H212" s="68">
        <v>-2</v>
      </c>
      <c r="I212" s="69">
        <f>SUM(Tabla1[[#This Row],[INICIO]:[SALIDA]])</f>
        <v>1</v>
      </c>
      <c r="J212" s="70">
        <v>589</v>
      </c>
      <c r="K212" s="71">
        <f t="shared" si="7"/>
        <v>589</v>
      </c>
      <c r="O212" s="2"/>
      <c r="T212" s="4" t="s">
        <v>72</v>
      </c>
    </row>
    <row r="213" spans="2:20" x14ac:dyDescent="0.35">
      <c r="B213" s="37" t="s">
        <v>300</v>
      </c>
      <c r="C213" s="40" t="s">
        <v>317</v>
      </c>
      <c r="D213" s="39" t="s">
        <v>227</v>
      </c>
      <c r="E213" s="40" t="s">
        <v>509</v>
      </c>
      <c r="F213" s="41">
        <v>10</v>
      </c>
      <c r="G213" s="41">
        <v>15</v>
      </c>
      <c r="H213" s="41">
        <v>-4</v>
      </c>
      <c r="I213" s="42">
        <f>SUM(Tabla1[[#This Row],[INICIO]:[SALIDA]])</f>
        <v>21</v>
      </c>
      <c r="J213" s="51">
        <v>260</v>
      </c>
      <c r="K213" s="47">
        <f t="shared" si="7"/>
        <v>5460</v>
      </c>
      <c r="O213" s="2"/>
      <c r="T213" s="4" t="s">
        <v>73</v>
      </c>
    </row>
    <row r="214" spans="2:20" x14ac:dyDescent="0.35">
      <c r="B214" s="37" t="s">
        <v>694</v>
      </c>
      <c r="C214" s="40" t="s">
        <v>675</v>
      </c>
      <c r="D214" s="39" t="s">
        <v>227</v>
      </c>
      <c r="E214" s="45" t="s">
        <v>673</v>
      </c>
      <c r="F214" s="41">
        <v>0</v>
      </c>
      <c r="G214" s="41">
        <v>250</v>
      </c>
      <c r="H214" s="41">
        <v>-250</v>
      </c>
      <c r="I214" s="42">
        <f>SUM(Tabla1[[#This Row],[INICIO]:[SALIDA]])</f>
        <v>0</v>
      </c>
      <c r="J214" s="46">
        <v>9.44</v>
      </c>
      <c r="K214" s="44">
        <f t="shared" si="7"/>
        <v>0</v>
      </c>
      <c r="O214" s="2"/>
      <c r="T214" s="4" t="s">
        <v>74</v>
      </c>
    </row>
    <row r="215" spans="2:20" x14ac:dyDescent="0.35">
      <c r="B215" s="64" t="s">
        <v>379</v>
      </c>
      <c r="C215" s="65" t="s">
        <v>384</v>
      </c>
      <c r="D215" s="66" t="s">
        <v>475</v>
      </c>
      <c r="E215" s="65" t="s">
        <v>515</v>
      </c>
      <c r="F215" s="68">
        <v>10</v>
      </c>
      <c r="G215" s="68">
        <v>0</v>
      </c>
      <c r="H215" s="68">
        <v>0</v>
      </c>
      <c r="I215" s="69">
        <f>SUM(Tabla1[[#This Row],[INICIO]:[SALIDA]])</f>
        <v>10</v>
      </c>
      <c r="J215" s="77">
        <v>4779.66</v>
      </c>
      <c r="K215" s="71">
        <f t="shared" si="7"/>
        <v>47796.6</v>
      </c>
      <c r="O215" s="2"/>
      <c r="T215" s="4" t="s">
        <v>75</v>
      </c>
    </row>
    <row r="216" spans="2:20" x14ac:dyDescent="0.35">
      <c r="B216" s="64" t="s">
        <v>379</v>
      </c>
      <c r="C216" s="65" t="s">
        <v>382</v>
      </c>
      <c r="D216" s="66" t="s">
        <v>475</v>
      </c>
      <c r="E216" s="65" t="s">
        <v>509</v>
      </c>
      <c r="F216" s="68">
        <v>1</v>
      </c>
      <c r="G216" s="68">
        <v>0</v>
      </c>
      <c r="H216" s="68">
        <v>0</v>
      </c>
      <c r="I216" s="69">
        <f>SUM(Tabla1[[#This Row],[INICIO]:[SALIDA]])</f>
        <v>1</v>
      </c>
      <c r="J216" s="77">
        <v>850</v>
      </c>
      <c r="K216" s="71">
        <f t="shared" si="7"/>
        <v>850</v>
      </c>
      <c r="O216" s="2"/>
      <c r="T216" s="4" t="s">
        <v>76</v>
      </c>
    </row>
    <row r="217" spans="2:20" x14ac:dyDescent="0.35">
      <c r="B217" s="37" t="s">
        <v>379</v>
      </c>
      <c r="C217" s="40" t="s">
        <v>381</v>
      </c>
      <c r="D217" s="39" t="s">
        <v>475</v>
      </c>
      <c r="E217" s="40" t="s">
        <v>511</v>
      </c>
      <c r="F217" s="41">
        <v>14</v>
      </c>
      <c r="G217" s="41">
        <v>0</v>
      </c>
      <c r="H217" s="41">
        <v>-8</v>
      </c>
      <c r="I217" s="42">
        <f>SUM(Tabla1[[#This Row],[INICIO]:[SALIDA]])</f>
        <v>6</v>
      </c>
      <c r="J217" s="51">
        <v>986.54</v>
      </c>
      <c r="K217" s="47">
        <f t="shared" si="7"/>
        <v>5919.24</v>
      </c>
      <c r="O217" s="2"/>
      <c r="T217" s="4" t="s">
        <v>77</v>
      </c>
    </row>
    <row r="218" spans="2:20" x14ac:dyDescent="0.35">
      <c r="B218" s="37" t="s">
        <v>379</v>
      </c>
      <c r="C218" s="40" t="s">
        <v>483</v>
      </c>
      <c r="D218" s="39" t="s">
        <v>475</v>
      </c>
      <c r="E218" s="40" t="s">
        <v>534</v>
      </c>
      <c r="F218" s="41">
        <v>1</v>
      </c>
      <c r="G218" s="41">
        <v>0</v>
      </c>
      <c r="H218" s="41">
        <v>0</v>
      </c>
      <c r="I218" s="42">
        <f>SUM(Tabla1[[#This Row],[INICIO]:[SALIDA]])</f>
        <v>1</v>
      </c>
      <c r="J218" s="46">
        <v>1270</v>
      </c>
      <c r="K218" s="47">
        <f t="shared" si="7"/>
        <v>1270</v>
      </c>
      <c r="O218" s="2"/>
      <c r="T218" s="4" t="s">
        <v>78</v>
      </c>
    </row>
    <row r="219" spans="2:20" x14ac:dyDescent="0.35">
      <c r="B219" s="64" t="s">
        <v>379</v>
      </c>
      <c r="C219" s="65" t="s">
        <v>387</v>
      </c>
      <c r="D219" s="66" t="s">
        <v>475</v>
      </c>
      <c r="E219" s="65" t="s">
        <v>534</v>
      </c>
      <c r="F219" s="68">
        <v>26</v>
      </c>
      <c r="G219" s="68">
        <v>0</v>
      </c>
      <c r="H219" s="68">
        <v>-16</v>
      </c>
      <c r="I219" s="69">
        <f>SUM(Tabla1[[#This Row],[INICIO]:[SALIDA]])</f>
        <v>10</v>
      </c>
      <c r="J219" s="77">
        <v>4779.96</v>
      </c>
      <c r="K219" s="71">
        <f t="shared" si="7"/>
        <v>47799.6</v>
      </c>
      <c r="O219" s="2"/>
      <c r="T219" s="4" t="s">
        <v>79</v>
      </c>
    </row>
    <row r="220" spans="2:20" x14ac:dyDescent="0.35">
      <c r="B220" s="64" t="s">
        <v>379</v>
      </c>
      <c r="C220" s="65" t="s">
        <v>579</v>
      </c>
      <c r="D220" s="66" t="s">
        <v>500</v>
      </c>
      <c r="E220" s="65" t="s">
        <v>670</v>
      </c>
      <c r="F220" s="68">
        <v>0</v>
      </c>
      <c r="G220" s="68">
        <v>66</v>
      </c>
      <c r="H220" s="68">
        <v>-66</v>
      </c>
      <c r="I220" s="69">
        <f>SUM(Tabla1[[#This Row],[INICIO]:[SALIDA]])</f>
        <v>0</v>
      </c>
      <c r="J220" s="77">
        <v>942.37</v>
      </c>
      <c r="K220" s="74">
        <f t="shared" si="7"/>
        <v>0</v>
      </c>
      <c r="O220" s="2"/>
      <c r="T220" s="4" t="s">
        <v>80</v>
      </c>
    </row>
    <row r="221" spans="2:20" x14ac:dyDescent="0.35">
      <c r="B221" s="37" t="s">
        <v>379</v>
      </c>
      <c r="C221" s="38" t="s">
        <v>663</v>
      </c>
      <c r="D221" s="39" t="s">
        <v>664</v>
      </c>
      <c r="E221" s="40" t="s">
        <v>662</v>
      </c>
      <c r="F221" s="41">
        <v>0</v>
      </c>
      <c r="G221" s="41">
        <v>66</v>
      </c>
      <c r="H221" s="41">
        <v>-66</v>
      </c>
      <c r="I221" s="42">
        <f>SUM(Tabla1[[#This Row],[INICIO]:[SALIDA]])</f>
        <v>0</v>
      </c>
      <c r="J221" s="43">
        <v>942.37</v>
      </c>
      <c r="K221" s="44">
        <f t="shared" si="7"/>
        <v>0</v>
      </c>
      <c r="O221" s="2"/>
      <c r="T221" s="4" t="s">
        <v>81</v>
      </c>
    </row>
    <row r="222" spans="2:20" x14ac:dyDescent="0.35">
      <c r="B222" s="37" t="s">
        <v>379</v>
      </c>
      <c r="C222" s="40" t="s">
        <v>484</v>
      </c>
      <c r="D222" s="39" t="s">
        <v>476</v>
      </c>
      <c r="E222" s="40" t="s">
        <v>515</v>
      </c>
      <c r="F222" s="41">
        <v>5</v>
      </c>
      <c r="G222" s="41">
        <v>0</v>
      </c>
      <c r="H222" s="41">
        <v>-5</v>
      </c>
      <c r="I222" s="42">
        <f>SUM(Tabla1[[#This Row],[INICIO]:[SALIDA]])</f>
        <v>0</v>
      </c>
      <c r="J222" s="51">
        <v>3580.51</v>
      </c>
      <c r="K222" s="47">
        <f t="shared" si="7"/>
        <v>0</v>
      </c>
      <c r="O222" s="2"/>
      <c r="T222" s="4" t="s">
        <v>82</v>
      </c>
    </row>
    <row r="223" spans="2:20" x14ac:dyDescent="0.35">
      <c r="B223" s="64" t="s">
        <v>379</v>
      </c>
      <c r="C223" s="65" t="s">
        <v>452</v>
      </c>
      <c r="D223" s="66" t="s">
        <v>227</v>
      </c>
      <c r="E223" s="67" t="s">
        <v>506</v>
      </c>
      <c r="F223" s="68">
        <v>8</v>
      </c>
      <c r="G223" s="68">
        <v>0</v>
      </c>
      <c r="H223" s="68">
        <v>0</v>
      </c>
      <c r="I223" s="69">
        <f>SUM(Tabla1[[#This Row],[INICIO]:[SALIDA]])</f>
        <v>8</v>
      </c>
      <c r="J223" s="77">
        <v>2831.38</v>
      </c>
      <c r="K223" s="71">
        <f t="shared" si="7"/>
        <v>22651.040000000001</v>
      </c>
      <c r="O223" s="2"/>
      <c r="T223" s="4" t="s">
        <v>83</v>
      </c>
    </row>
    <row r="224" spans="2:20" x14ac:dyDescent="0.35">
      <c r="B224" s="64" t="s">
        <v>379</v>
      </c>
      <c r="C224" s="65" t="s">
        <v>666</v>
      </c>
      <c r="D224" s="66" t="s">
        <v>504</v>
      </c>
      <c r="E224" s="67" t="s">
        <v>571</v>
      </c>
      <c r="F224" s="68"/>
      <c r="G224" s="68">
        <v>3</v>
      </c>
      <c r="H224" s="68">
        <v>-3</v>
      </c>
      <c r="I224" s="69">
        <f>SUM(Tabla1[[#This Row],[INICIO]:[SALIDA]])</f>
        <v>0</v>
      </c>
      <c r="J224" s="70">
        <v>9500</v>
      </c>
      <c r="K224" s="71">
        <f t="shared" si="7"/>
        <v>0</v>
      </c>
      <c r="O224" s="2"/>
      <c r="T224" s="4" t="s">
        <v>84</v>
      </c>
    </row>
    <row r="225" spans="2:21" x14ac:dyDescent="0.35">
      <c r="B225" s="37" t="s">
        <v>697</v>
      </c>
      <c r="C225" s="40" t="s">
        <v>696</v>
      </c>
      <c r="D225" s="39" t="s">
        <v>227</v>
      </c>
      <c r="E225" s="45" t="s">
        <v>673</v>
      </c>
      <c r="F225" s="41">
        <v>0</v>
      </c>
      <c r="G225" s="41">
        <v>100</v>
      </c>
      <c r="H225" s="41">
        <v>-100</v>
      </c>
      <c r="I225" s="42">
        <f>SUM(Tabla1[[#This Row],[INICIO]:[SALIDA]])</f>
        <v>0</v>
      </c>
      <c r="J225" s="46">
        <v>837.8</v>
      </c>
      <c r="K225" s="44">
        <f t="shared" si="7"/>
        <v>0</v>
      </c>
      <c r="O225" s="2"/>
      <c r="T225" s="4" t="s">
        <v>85</v>
      </c>
    </row>
    <row r="226" spans="2:21" x14ac:dyDescent="0.35">
      <c r="B226" s="48" t="s">
        <v>233</v>
      </c>
      <c r="C226" s="40" t="s">
        <v>246</v>
      </c>
      <c r="D226" s="39" t="s">
        <v>464</v>
      </c>
      <c r="E226" s="40" t="s">
        <v>519</v>
      </c>
      <c r="F226" s="41">
        <v>39</v>
      </c>
      <c r="G226" s="41">
        <v>0</v>
      </c>
      <c r="H226" s="41">
        <v>-39</v>
      </c>
      <c r="I226" s="42">
        <f>SUM(Tabla1[[#This Row],[INICIO]:[SALIDA]])</f>
        <v>0</v>
      </c>
      <c r="J226" s="46">
        <v>69.95</v>
      </c>
      <c r="K226" s="47">
        <f t="shared" ref="K226:K257" si="8">+I226*J226</f>
        <v>0</v>
      </c>
      <c r="O226" s="2"/>
      <c r="T226" s="4" t="s">
        <v>86</v>
      </c>
    </row>
    <row r="227" spans="2:21" x14ac:dyDescent="0.35">
      <c r="B227" s="64" t="s">
        <v>233</v>
      </c>
      <c r="C227" s="65" t="s">
        <v>632</v>
      </c>
      <c r="D227" s="66" t="s">
        <v>629</v>
      </c>
      <c r="E227" s="65" t="s">
        <v>630</v>
      </c>
      <c r="F227" s="68">
        <v>0</v>
      </c>
      <c r="G227" s="68">
        <v>1300</v>
      </c>
      <c r="H227" s="68">
        <v>-1300</v>
      </c>
      <c r="I227" s="69"/>
      <c r="J227" s="70">
        <v>25</v>
      </c>
      <c r="K227" s="74">
        <f t="shared" si="8"/>
        <v>0</v>
      </c>
      <c r="O227" s="2"/>
      <c r="T227" s="4" t="s">
        <v>87</v>
      </c>
    </row>
    <row r="228" spans="2:21" x14ac:dyDescent="0.35">
      <c r="B228" s="64" t="s">
        <v>300</v>
      </c>
      <c r="C228" s="65" t="s">
        <v>314</v>
      </c>
      <c r="D228" s="66" t="s">
        <v>227</v>
      </c>
      <c r="E228" s="65" t="s">
        <v>519</v>
      </c>
      <c r="F228" s="68">
        <v>28</v>
      </c>
      <c r="G228" s="68">
        <v>0</v>
      </c>
      <c r="H228" s="68">
        <v>-5</v>
      </c>
      <c r="I228" s="69">
        <f>SUM(Tabla1[[#This Row],[INICIO]:[SALIDA]])</f>
        <v>23</v>
      </c>
      <c r="J228" s="77">
        <v>21</v>
      </c>
      <c r="K228" s="71">
        <f t="shared" si="8"/>
        <v>483</v>
      </c>
      <c r="O228" s="2"/>
      <c r="T228" s="4" t="s">
        <v>88</v>
      </c>
    </row>
    <row r="229" spans="2:21" x14ac:dyDescent="0.35">
      <c r="B229" s="37" t="s">
        <v>233</v>
      </c>
      <c r="C229" s="40" t="s">
        <v>342</v>
      </c>
      <c r="D229" s="39" t="s">
        <v>227</v>
      </c>
      <c r="E229" s="40" t="s">
        <v>588</v>
      </c>
      <c r="F229" s="41">
        <v>0</v>
      </c>
      <c r="G229" s="41">
        <v>24</v>
      </c>
      <c r="H229" s="41">
        <v>-5</v>
      </c>
      <c r="I229" s="42">
        <f>SUM(Tabla1[[#This Row],[INICIO]:[SALIDA]])</f>
        <v>19</v>
      </c>
      <c r="J229" s="46">
        <v>0</v>
      </c>
      <c r="K229" s="47">
        <f t="shared" si="8"/>
        <v>0</v>
      </c>
      <c r="O229" s="2"/>
      <c r="T229" s="4" t="s">
        <v>89</v>
      </c>
    </row>
    <row r="230" spans="2:21" x14ac:dyDescent="0.35">
      <c r="B230" s="37" t="s">
        <v>290</v>
      </c>
      <c r="C230" s="40" t="s">
        <v>312</v>
      </c>
      <c r="D230" s="39" t="s">
        <v>227</v>
      </c>
      <c r="E230" s="40" t="s">
        <v>519</v>
      </c>
      <c r="F230" s="41">
        <v>23</v>
      </c>
      <c r="G230" s="41">
        <v>0</v>
      </c>
      <c r="H230" s="41">
        <v>-3</v>
      </c>
      <c r="I230" s="42">
        <f>SUM(Tabla1[[#This Row],[INICIO]:[SALIDA]])</f>
        <v>20</v>
      </c>
      <c r="J230" s="51">
        <v>0</v>
      </c>
      <c r="K230" s="47">
        <f t="shared" si="8"/>
        <v>0</v>
      </c>
      <c r="O230" s="2"/>
      <c r="T230" s="4" t="s">
        <v>90</v>
      </c>
    </row>
    <row r="231" spans="2:21" x14ac:dyDescent="0.35">
      <c r="B231" s="64" t="s">
        <v>389</v>
      </c>
      <c r="C231" s="65" t="s">
        <v>405</v>
      </c>
      <c r="D231" s="66" t="s">
        <v>227</v>
      </c>
      <c r="E231" s="79" t="s">
        <v>533</v>
      </c>
      <c r="F231" s="68">
        <v>3</v>
      </c>
      <c r="G231" s="68">
        <v>0</v>
      </c>
      <c r="H231" s="68">
        <v>-1</v>
      </c>
      <c r="I231" s="69">
        <f>SUM(Tabla1[[#This Row],[INICIO]:[SALIDA]])</f>
        <v>2</v>
      </c>
      <c r="J231" s="77">
        <v>174.85</v>
      </c>
      <c r="K231" s="71">
        <f t="shared" si="8"/>
        <v>349.7</v>
      </c>
      <c r="O231" s="2"/>
      <c r="T231" s="4" t="s">
        <v>91</v>
      </c>
    </row>
    <row r="232" spans="2:21" x14ac:dyDescent="0.35">
      <c r="B232" s="64" t="s">
        <v>228</v>
      </c>
      <c r="C232" s="65" t="s">
        <v>607</v>
      </c>
      <c r="D232" s="66" t="s">
        <v>464</v>
      </c>
      <c r="E232" s="65"/>
      <c r="F232" s="68">
        <v>0</v>
      </c>
      <c r="G232" s="68">
        <v>60</v>
      </c>
      <c r="H232" s="68">
        <v>-45</v>
      </c>
      <c r="I232" s="69">
        <f>SUM(Tabla1[[#This Row],[INICIO]:[SALIDA]])</f>
        <v>15</v>
      </c>
      <c r="J232" s="70">
        <v>36</v>
      </c>
      <c r="K232" s="74">
        <f t="shared" si="8"/>
        <v>540</v>
      </c>
      <c r="O232" s="2"/>
      <c r="T232" s="4" t="s">
        <v>92</v>
      </c>
    </row>
    <row r="233" spans="2:21" ht="20.399999999999999" customHeight="1" x14ac:dyDescent="0.35">
      <c r="B233" s="37" t="s">
        <v>228</v>
      </c>
      <c r="C233" s="40" t="s">
        <v>472</v>
      </c>
      <c r="D233" s="39" t="s">
        <v>464</v>
      </c>
      <c r="E233" s="40" t="s">
        <v>509</v>
      </c>
      <c r="F233" s="41">
        <v>69</v>
      </c>
      <c r="G233" s="41">
        <v>145</v>
      </c>
      <c r="H233" s="41">
        <v>-92</v>
      </c>
      <c r="I233" s="42">
        <f>SUM(Tabla1[[#This Row],[INICIO]:[SALIDA]])</f>
        <v>122</v>
      </c>
      <c r="J233" s="46">
        <v>14.53</v>
      </c>
      <c r="K233" s="47">
        <f t="shared" si="8"/>
        <v>1772.6599999999999</v>
      </c>
      <c r="O233" s="2"/>
      <c r="T233" s="4" t="s">
        <v>93</v>
      </c>
    </row>
    <row r="234" spans="2:21" x14ac:dyDescent="0.35">
      <c r="B234" s="37" t="s">
        <v>228</v>
      </c>
      <c r="C234" s="40" t="s">
        <v>471</v>
      </c>
      <c r="D234" s="39" t="s">
        <v>464</v>
      </c>
      <c r="E234" s="40" t="s">
        <v>525</v>
      </c>
      <c r="F234" s="41">
        <v>28</v>
      </c>
      <c r="G234" s="41">
        <v>200</v>
      </c>
      <c r="H234" s="41">
        <v>-117</v>
      </c>
      <c r="I234" s="42">
        <f>SUM(Tabla1[[#This Row],[INICIO]:[SALIDA]])</f>
        <v>111</v>
      </c>
      <c r="J234" s="46">
        <v>22.75</v>
      </c>
      <c r="K234" s="47">
        <f t="shared" si="8"/>
        <v>2525.25</v>
      </c>
      <c r="O234" s="2"/>
      <c r="T234" s="4" t="s">
        <v>94</v>
      </c>
    </row>
    <row r="235" spans="2:21" x14ac:dyDescent="0.35">
      <c r="B235" s="64" t="s">
        <v>233</v>
      </c>
      <c r="C235" s="65" t="s">
        <v>667</v>
      </c>
      <c r="D235" s="66" t="s">
        <v>227</v>
      </c>
      <c r="E235" s="65" t="s">
        <v>509</v>
      </c>
      <c r="F235" s="68">
        <v>0</v>
      </c>
      <c r="G235" s="68">
        <v>6</v>
      </c>
      <c r="H235" s="68">
        <v>-6</v>
      </c>
      <c r="I235" s="69">
        <f>SUM(Tabla1[[#This Row],[INICIO]:[SALIDA]])</f>
        <v>0</v>
      </c>
      <c r="J235" s="70">
        <v>165.25</v>
      </c>
      <c r="K235" s="71">
        <f t="shared" si="8"/>
        <v>0</v>
      </c>
      <c r="O235" s="2"/>
      <c r="T235" s="4" t="s">
        <v>95</v>
      </c>
    </row>
    <row r="236" spans="2:21" ht="23.4" customHeight="1" x14ac:dyDescent="0.35">
      <c r="B236" s="68" t="s">
        <v>389</v>
      </c>
      <c r="C236" s="72" t="s">
        <v>578</v>
      </c>
      <c r="D236" s="66" t="s">
        <v>227</v>
      </c>
      <c r="E236" s="65" t="s">
        <v>662</v>
      </c>
      <c r="F236" s="68">
        <v>0</v>
      </c>
      <c r="G236" s="68">
        <v>2</v>
      </c>
      <c r="H236" s="68">
        <v>-2</v>
      </c>
      <c r="I236" s="69">
        <f>SUM(Tabla1[[#This Row],[INICIO]:[SALIDA]])</f>
        <v>0</v>
      </c>
      <c r="J236" s="73">
        <v>6952.54</v>
      </c>
      <c r="K236" s="74">
        <f t="shared" si="8"/>
        <v>0</v>
      </c>
      <c r="O236" s="2"/>
      <c r="T236" s="4" t="s">
        <v>96</v>
      </c>
    </row>
    <row r="237" spans="2:21" x14ac:dyDescent="0.35">
      <c r="B237" s="37" t="s">
        <v>233</v>
      </c>
      <c r="C237" s="40" t="s">
        <v>544</v>
      </c>
      <c r="D237" s="39" t="s">
        <v>227</v>
      </c>
      <c r="E237" s="40" t="s">
        <v>547</v>
      </c>
      <c r="F237" s="41">
        <v>0</v>
      </c>
      <c r="G237" s="41">
        <v>3</v>
      </c>
      <c r="H237" s="41">
        <v>-3</v>
      </c>
      <c r="I237" s="42">
        <f>SUM(Tabla1[[#This Row],[INICIO]:[SALIDA]])</f>
        <v>0</v>
      </c>
      <c r="J237" s="46">
        <v>2794.92</v>
      </c>
      <c r="K237" s="47">
        <f t="shared" si="8"/>
        <v>0</v>
      </c>
      <c r="P237" s="2"/>
      <c r="U237" s="4" t="s">
        <v>97</v>
      </c>
    </row>
    <row r="238" spans="2:21" x14ac:dyDescent="0.35">
      <c r="B238" s="48" t="s">
        <v>233</v>
      </c>
      <c r="C238" s="40" t="s">
        <v>241</v>
      </c>
      <c r="D238" s="39" t="s">
        <v>227</v>
      </c>
      <c r="E238" s="40" t="s">
        <v>527</v>
      </c>
      <c r="F238" s="41">
        <v>30</v>
      </c>
      <c r="G238" s="41">
        <v>0</v>
      </c>
      <c r="H238" s="41">
        <v>-20</v>
      </c>
      <c r="I238" s="42">
        <f>SUM(Tabla1[[#This Row],[INICIO]:[SALIDA]])</f>
        <v>10</v>
      </c>
      <c r="J238" s="46">
        <v>100</v>
      </c>
      <c r="K238" s="47">
        <f t="shared" si="8"/>
        <v>1000</v>
      </c>
      <c r="P238" s="2"/>
      <c r="U238" s="4" t="s">
        <v>98</v>
      </c>
    </row>
    <row r="239" spans="2:21" x14ac:dyDescent="0.35">
      <c r="B239" s="64" t="s">
        <v>233</v>
      </c>
      <c r="C239" s="65" t="s">
        <v>440</v>
      </c>
      <c r="D239" s="66" t="s">
        <v>227</v>
      </c>
      <c r="E239" s="65" t="s">
        <v>519</v>
      </c>
      <c r="F239" s="68">
        <v>8</v>
      </c>
      <c r="G239" s="68">
        <v>0</v>
      </c>
      <c r="H239" s="68">
        <v>0</v>
      </c>
      <c r="I239" s="69">
        <f>SUM(Tabla1[[#This Row],[INICIO]:[SALIDA]])</f>
        <v>8</v>
      </c>
      <c r="J239" s="77">
        <v>40</v>
      </c>
      <c r="K239" s="71">
        <f t="shared" si="8"/>
        <v>320</v>
      </c>
      <c r="P239" s="2"/>
      <c r="U239" s="4" t="s">
        <v>99</v>
      </c>
    </row>
    <row r="240" spans="2:21" ht="28.2" customHeight="1" x14ac:dyDescent="0.35">
      <c r="B240" s="64" t="s">
        <v>233</v>
      </c>
      <c r="C240" s="65" t="s">
        <v>439</v>
      </c>
      <c r="D240" s="66" t="s">
        <v>227</v>
      </c>
      <c r="E240" s="67" t="s">
        <v>507</v>
      </c>
      <c r="F240" s="68">
        <v>10</v>
      </c>
      <c r="G240" s="68">
        <v>0</v>
      </c>
      <c r="H240" s="68">
        <v>-1</v>
      </c>
      <c r="I240" s="69">
        <f>SUM(Tabla1[[#This Row],[INICIO]:[SALIDA]])</f>
        <v>9</v>
      </c>
      <c r="J240" s="77">
        <v>105</v>
      </c>
      <c r="K240" s="71">
        <f t="shared" si="8"/>
        <v>945</v>
      </c>
      <c r="P240" s="2"/>
      <c r="U240" s="4" t="s">
        <v>100</v>
      </c>
    </row>
    <row r="241" spans="1:21" x14ac:dyDescent="0.35">
      <c r="B241" s="37" t="s">
        <v>233</v>
      </c>
      <c r="C241" s="40" t="s">
        <v>437</v>
      </c>
      <c r="D241" s="39" t="s">
        <v>227</v>
      </c>
      <c r="E241" s="40" t="s">
        <v>509</v>
      </c>
      <c r="F241" s="41">
        <v>11</v>
      </c>
      <c r="G241" s="41">
        <v>0</v>
      </c>
      <c r="H241" s="41">
        <v>0</v>
      </c>
      <c r="I241" s="42">
        <f>SUM(Tabla1[[#This Row],[INICIO]:[SALIDA]])</f>
        <v>11</v>
      </c>
      <c r="J241" s="51">
        <v>510</v>
      </c>
      <c r="K241" s="47">
        <f t="shared" si="8"/>
        <v>5610</v>
      </c>
      <c r="P241" s="2"/>
      <c r="U241" s="4" t="s">
        <v>101</v>
      </c>
    </row>
    <row r="242" spans="1:21" ht="34.200000000000003" customHeight="1" x14ac:dyDescent="0.35">
      <c r="B242" s="37" t="s">
        <v>233</v>
      </c>
      <c r="C242" s="40" t="s">
        <v>441</v>
      </c>
      <c r="D242" s="39" t="s">
        <v>227</v>
      </c>
      <c r="E242" s="40" t="s">
        <v>509</v>
      </c>
      <c r="F242" s="41">
        <v>7</v>
      </c>
      <c r="G242" s="41">
        <v>0</v>
      </c>
      <c r="H242" s="41">
        <v>0</v>
      </c>
      <c r="I242" s="42">
        <f>SUM(Tabla1[[#This Row],[INICIO]:[SALIDA]])</f>
        <v>7</v>
      </c>
      <c r="J242" s="51">
        <v>525</v>
      </c>
      <c r="K242" s="47">
        <f t="shared" si="8"/>
        <v>3675</v>
      </c>
      <c r="P242" s="2"/>
      <c r="U242" s="4" t="s">
        <v>102</v>
      </c>
    </row>
    <row r="243" spans="1:21" ht="31.2" customHeight="1" x14ac:dyDescent="0.35">
      <c r="B243" s="64" t="s">
        <v>300</v>
      </c>
      <c r="C243" s="65" t="s">
        <v>313</v>
      </c>
      <c r="D243" s="66" t="s">
        <v>227</v>
      </c>
      <c r="E243" s="65" t="s">
        <v>509</v>
      </c>
      <c r="F243" s="68">
        <v>7</v>
      </c>
      <c r="G243" s="68">
        <v>0</v>
      </c>
      <c r="H243" s="68">
        <v>-7</v>
      </c>
      <c r="I243" s="69">
        <f>SUM(Tabla1[[#This Row],[INICIO]:[SALIDA]])</f>
        <v>0</v>
      </c>
      <c r="J243" s="77">
        <v>11</v>
      </c>
      <c r="K243" s="71">
        <f t="shared" si="8"/>
        <v>0</v>
      </c>
      <c r="P243" s="2"/>
      <c r="U243" s="4" t="s">
        <v>103</v>
      </c>
    </row>
    <row r="244" spans="1:21" ht="30" customHeight="1" x14ac:dyDescent="0.35">
      <c r="B244" s="64" t="s">
        <v>290</v>
      </c>
      <c r="C244" s="65" t="s">
        <v>299</v>
      </c>
      <c r="D244" s="66" t="s">
        <v>227</v>
      </c>
      <c r="E244" s="65" t="s">
        <v>509</v>
      </c>
      <c r="F244" s="68">
        <v>108</v>
      </c>
      <c r="G244" s="68">
        <v>0</v>
      </c>
      <c r="H244" s="68">
        <v>-56</v>
      </c>
      <c r="I244" s="69">
        <f>SUM(Tabla1[[#This Row],[INICIO]:[SALIDA]])</f>
        <v>52</v>
      </c>
      <c r="J244" s="70">
        <v>30</v>
      </c>
      <c r="K244" s="71">
        <f t="shared" si="8"/>
        <v>1560</v>
      </c>
      <c r="P244" s="2"/>
      <c r="U244" s="4" t="s">
        <v>104</v>
      </c>
    </row>
    <row r="245" spans="1:21" ht="25.95" customHeight="1" x14ac:dyDescent="0.35">
      <c r="B245" s="48" t="s">
        <v>379</v>
      </c>
      <c r="C245" s="40" t="s">
        <v>401</v>
      </c>
      <c r="D245" s="57" t="s">
        <v>477</v>
      </c>
      <c r="E245" s="40" t="s">
        <v>509</v>
      </c>
      <c r="F245" s="41">
        <v>1</v>
      </c>
      <c r="G245" s="41">
        <v>0</v>
      </c>
      <c r="H245" s="41">
        <v>1</v>
      </c>
      <c r="I245" s="42">
        <f>SUM(Tabla1[[#This Row],[INICIO]:[SALIDA]])</f>
        <v>2</v>
      </c>
      <c r="J245" s="51">
        <v>1894.97</v>
      </c>
      <c r="K245" s="47">
        <f t="shared" si="8"/>
        <v>3789.94</v>
      </c>
      <c r="P245" s="2"/>
      <c r="U245" s="4" t="s">
        <v>105</v>
      </c>
    </row>
    <row r="246" spans="1:21" x14ac:dyDescent="0.35">
      <c r="B246" s="37" t="s">
        <v>233</v>
      </c>
      <c r="C246" s="40" t="s">
        <v>543</v>
      </c>
      <c r="D246" s="39" t="s">
        <v>227</v>
      </c>
      <c r="E246" s="40" t="s">
        <v>547</v>
      </c>
      <c r="F246" s="41"/>
      <c r="G246" s="41">
        <v>3</v>
      </c>
      <c r="H246" s="41">
        <v>-3</v>
      </c>
      <c r="I246" s="42">
        <f>SUM(Tabla1[[#This Row],[INICIO]:[SALIDA]])</f>
        <v>0</v>
      </c>
      <c r="J246" s="46">
        <v>1870</v>
      </c>
      <c r="K246" s="47">
        <f t="shared" si="8"/>
        <v>0</v>
      </c>
      <c r="P246" s="2"/>
      <c r="U246" s="4" t="s">
        <v>106</v>
      </c>
    </row>
    <row r="247" spans="1:21" x14ac:dyDescent="0.35">
      <c r="B247" s="68" t="s">
        <v>233</v>
      </c>
      <c r="C247" s="72" t="s">
        <v>657</v>
      </c>
      <c r="D247" s="66" t="s">
        <v>658</v>
      </c>
      <c r="E247" s="65" t="s">
        <v>637</v>
      </c>
      <c r="F247" s="68">
        <v>0</v>
      </c>
      <c r="G247" s="68">
        <v>4</v>
      </c>
      <c r="H247" s="68">
        <v>-4</v>
      </c>
      <c r="I247" s="69">
        <f>SUM(Tabla1[[#This Row],[INICIO]:[SALIDA]])</f>
        <v>0</v>
      </c>
      <c r="J247" s="73">
        <v>4725</v>
      </c>
      <c r="K247" s="74">
        <f t="shared" si="8"/>
        <v>0</v>
      </c>
      <c r="P247" s="2"/>
      <c r="U247" s="4" t="s">
        <v>107</v>
      </c>
    </row>
    <row r="248" spans="1:21" x14ac:dyDescent="0.35">
      <c r="B248" s="64" t="s">
        <v>290</v>
      </c>
      <c r="C248" s="65" t="s">
        <v>307</v>
      </c>
      <c r="D248" s="66" t="s">
        <v>227</v>
      </c>
      <c r="E248" s="65" t="s">
        <v>509</v>
      </c>
      <c r="F248" s="68">
        <v>1</v>
      </c>
      <c r="G248" s="68">
        <v>20</v>
      </c>
      <c r="H248" s="68">
        <v>-8</v>
      </c>
      <c r="I248" s="69">
        <f>SUM(Tabla1[[#This Row],[INICIO]:[SALIDA]])</f>
        <v>13</v>
      </c>
      <c r="J248" s="70">
        <v>35</v>
      </c>
      <c r="K248" s="71">
        <f t="shared" si="8"/>
        <v>455</v>
      </c>
      <c r="P248" s="2"/>
      <c r="U248" s="4" t="s">
        <v>108</v>
      </c>
    </row>
    <row r="249" spans="1:21" x14ac:dyDescent="0.35">
      <c r="B249" s="37" t="s">
        <v>290</v>
      </c>
      <c r="C249" s="40" t="s">
        <v>308</v>
      </c>
      <c r="D249" s="39" t="s">
        <v>227</v>
      </c>
      <c r="E249" s="45" t="s">
        <v>507</v>
      </c>
      <c r="F249" s="41">
        <v>0</v>
      </c>
      <c r="G249" s="41">
        <v>30</v>
      </c>
      <c r="H249" s="41">
        <v>-4</v>
      </c>
      <c r="I249" s="42">
        <f>SUM(Tabla1[[#This Row],[INICIO]:[SALIDA]])</f>
        <v>26</v>
      </c>
      <c r="J249" s="46">
        <v>10</v>
      </c>
      <c r="K249" s="47">
        <f t="shared" si="8"/>
        <v>260</v>
      </c>
      <c r="P249" s="2"/>
      <c r="U249" s="4" t="s">
        <v>109</v>
      </c>
    </row>
    <row r="250" spans="1:21" x14ac:dyDescent="0.35">
      <c r="B250" s="48" t="s">
        <v>290</v>
      </c>
      <c r="C250" s="40" t="s">
        <v>624</v>
      </c>
      <c r="D250" s="39" t="s">
        <v>227</v>
      </c>
      <c r="E250" s="40" t="s">
        <v>625</v>
      </c>
      <c r="F250" s="41">
        <v>0</v>
      </c>
      <c r="G250" s="41">
        <v>1</v>
      </c>
      <c r="H250" s="41">
        <v>-1</v>
      </c>
      <c r="I250" s="42">
        <f>SUM(Tabla1[[#This Row],[INICIO]:[SALIDA]])</f>
        <v>0</v>
      </c>
      <c r="J250" s="51">
        <v>36500</v>
      </c>
      <c r="K250" s="44">
        <f t="shared" si="8"/>
        <v>0</v>
      </c>
      <c r="P250" s="2"/>
      <c r="U250" s="4" t="s">
        <v>110</v>
      </c>
    </row>
    <row r="251" spans="1:21" x14ac:dyDescent="0.35">
      <c r="B251" s="68" t="s">
        <v>389</v>
      </c>
      <c r="C251" s="72" t="s">
        <v>652</v>
      </c>
      <c r="D251" s="66" t="s">
        <v>227</v>
      </c>
      <c r="E251" s="65" t="s">
        <v>637</v>
      </c>
      <c r="F251" s="68">
        <v>0</v>
      </c>
      <c r="G251" s="68">
        <v>4</v>
      </c>
      <c r="H251" s="68">
        <v>-4</v>
      </c>
      <c r="I251" s="69">
        <f>SUM(Tabla1[[#This Row],[INICIO]:[SALIDA]])</f>
        <v>0</v>
      </c>
      <c r="J251" s="73">
        <v>1733</v>
      </c>
      <c r="K251" s="74">
        <f t="shared" si="8"/>
        <v>0</v>
      </c>
      <c r="P251" s="2"/>
      <c r="U251" s="4" t="s">
        <v>111</v>
      </c>
    </row>
    <row r="252" spans="1:21" x14ac:dyDescent="0.35">
      <c r="B252" s="64" t="s">
        <v>389</v>
      </c>
      <c r="C252" s="65" t="s">
        <v>421</v>
      </c>
      <c r="D252" s="66" t="s">
        <v>227</v>
      </c>
      <c r="E252" s="65" t="s">
        <v>535</v>
      </c>
      <c r="F252" s="68">
        <v>1</v>
      </c>
      <c r="G252" s="68">
        <v>0</v>
      </c>
      <c r="H252" s="68">
        <v>0</v>
      </c>
      <c r="I252" s="69">
        <f>SUM(Tabla1[[#This Row],[INICIO]:[SALIDA]])</f>
        <v>1</v>
      </c>
      <c r="J252" s="77">
        <v>35</v>
      </c>
      <c r="K252" s="71">
        <f t="shared" si="8"/>
        <v>35</v>
      </c>
      <c r="P252" s="2"/>
      <c r="U252" s="4" t="s">
        <v>112</v>
      </c>
    </row>
    <row r="253" spans="1:21" x14ac:dyDescent="0.35">
      <c r="A253"/>
      <c r="B253" s="48" t="s">
        <v>228</v>
      </c>
      <c r="C253" s="40" t="s">
        <v>231</v>
      </c>
      <c r="D253" s="39" t="s">
        <v>464</v>
      </c>
      <c r="E253" s="40" t="s">
        <v>521</v>
      </c>
      <c r="F253" s="41">
        <v>315</v>
      </c>
      <c r="G253" s="41">
        <v>30</v>
      </c>
      <c r="H253" s="41">
        <v>-136</v>
      </c>
      <c r="I253" s="42">
        <f>SUM(Tabla1[[#This Row],[INICIO]:[SALIDA]])</f>
        <v>209</v>
      </c>
      <c r="J253" s="46">
        <v>105</v>
      </c>
      <c r="K253" s="47">
        <f t="shared" si="8"/>
        <v>21945</v>
      </c>
      <c r="P253" s="2"/>
      <c r="U253" s="4" t="s">
        <v>113</v>
      </c>
    </row>
    <row r="254" spans="1:21" x14ac:dyDescent="0.35">
      <c r="B254" s="41" t="s">
        <v>694</v>
      </c>
      <c r="C254" s="38" t="s">
        <v>643</v>
      </c>
      <c r="D254" s="39" t="s">
        <v>227</v>
      </c>
      <c r="E254" s="40" t="s">
        <v>637</v>
      </c>
      <c r="F254" s="41">
        <v>0</v>
      </c>
      <c r="G254" s="41">
        <v>2</v>
      </c>
      <c r="H254" s="41">
        <v>-2</v>
      </c>
      <c r="I254" s="42">
        <f>SUM(Tabla1[[#This Row],[INICIO]:[SALIDA]])</f>
        <v>0</v>
      </c>
      <c r="J254" s="43">
        <v>1005</v>
      </c>
      <c r="K254" s="44">
        <f t="shared" si="8"/>
        <v>0</v>
      </c>
      <c r="P254" s="2"/>
      <c r="U254" s="4" t="s">
        <v>114</v>
      </c>
    </row>
    <row r="255" spans="1:21" x14ac:dyDescent="0.35">
      <c r="B255" s="64" t="s">
        <v>300</v>
      </c>
      <c r="C255" s="65" t="s">
        <v>301</v>
      </c>
      <c r="D255" s="66" t="s">
        <v>227</v>
      </c>
      <c r="E255" s="65" t="s">
        <v>514</v>
      </c>
      <c r="F255" s="68">
        <v>10</v>
      </c>
      <c r="G255" s="68">
        <v>30</v>
      </c>
      <c r="H255" s="68">
        <v>-9</v>
      </c>
      <c r="I255" s="69">
        <f>SUM(Tabla1[[#This Row],[INICIO]:[SALIDA]])</f>
        <v>31</v>
      </c>
      <c r="J255" s="70">
        <v>110</v>
      </c>
      <c r="K255" s="71">
        <f t="shared" si="8"/>
        <v>3410</v>
      </c>
      <c r="P255" s="2"/>
      <c r="U255" s="4" t="s">
        <v>115</v>
      </c>
    </row>
    <row r="256" spans="1:21" x14ac:dyDescent="0.35">
      <c r="B256" s="64" t="s">
        <v>300</v>
      </c>
      <c r="C256" s="65" t="s">
        <v>491</v>
      </c>
      <c r="D256" s="66" t="s">
        <v>227</v>
      </c>
      <c r="E256" s="65" t="s">
        <v>525</v>
      </c>
      <c r="F256" s="68">
        <v>15</v>
      </c>
      <c r="G256" s="68">
        <v>30</v>
      </c>
      <c r="H256" s="68">
        <v>-7</v>
      </c>
      <c r="I256" s="69">
        <f>SUM(Tabla1[[#This Row],[INICIO]:[SALIDA]])</f>
        <v>38</v>
      </c>
      <c r="J256" s="70">
        <v>100</v>
      </c>
      <c r="K256" s="71">
        <f t="shared" si="8"/>
        <v>3800</v>
      </c>
      <c r="P256" s="2"/>
      <c r="U256" s="4" t="s">
        <v>116</v>
      </c>
    </row>
    <row r="257" spans="2:21" x14ac:dyDescent="0.35">
      <c r="B257" s="37" t="s">
        <v>228</v>
      </c>
      <c r="C257" s="40" t="s">
        <v>286</v>
      </c>
      <c r="D257" s="39" t="s">
        <v>227</v>
      </c>
      <c r="E257" s="40" t="s">
        <v>519</v>
      </c>
      <c r="F257" s="41">
        <v>1740</v>
      </c>
      <c r="G257" s="41">
        <v>2000</v>
      </c>
      <c r="H257" s="41">
        <v>-1070</v>
      </c>
      <c r="I257" s="42">
        <f>SUM(Tabla1[[#This Row],[INICIO]:[SALIDA]])</f>
        <v>2670</v>
      </c>
      <c r="J257" s="46">
        <v>2</v>
      </c>
      <c r="K257" s="47">
        <f t="shared" si="8"/>
        <v>5340</v>
      </c>
      <c r="P257" s="2"/>
      <c r="U257" s="4" t="s">
        <v>117</v>
      </c>
    </row>
    <row r="258" spans="2:21" x14ac:dyDescent="0.35">
      <c r="B258" s="37" t="s">
        <v>228</v>
      </c>
      <c r="C258" s="40" t="s">
        <v>289</v>
      </c>
      <c r="D258" s="39" t="s">
        <v>227</v>
      </c>
      <c r="E258" s="40" t="s">
        <v>519</v>
      </c>
      <c r="F258" s="41">
        <v>198</v>
      </c>
      <c r="G258" s="41">
        <v>1500</v>
      </c>
      <c r="H258" s="41">
        <v>-20</v>
      </c>
      <c r="I258" s="42">
        <f>SUM(Tabla1[[#This Row],[INICIO]:[SALIDA]])</f>
        <v>1678</v>
      </c>
      <c r="J258" s="46">
        <v>3</v>
      </c>
      <c r="K258" s="47">
        <f t="shared" ref="K258:K289" si="9">+I258*J258</f>
        <v>5034</v>
      </c>
      <c r="P258" s="2"/>
      <c r="U258" s="4" t="s">
        <v>118</v>
      </c>
    </row>
    <row r="259" spans="2:21" x14ac:dyDescent="0.35">
      <c r="B259" s="64" t="s">
        <v>228</v>
      </c>
      <c r="C259" s="65" t="s">
        <v>287</v>
      </c>
      <c r="D259" s="66" t="s">
        <v>227</v>
      </c>
      <c r="E259" s="65" t="s">
        <v>519</v>
      </c>
      <c r="F259" s="68">
        <v>1500</v>
      </c>
      <c r="G259" s="68">
        <v>1500</v>
      </c>
      <c r="H259" s="68">
        <v>-1725</v>
      </c>
      <c r="I259" s="69">
        <f>SUM(Tabla1[[#This Row],[INICIO]:[SALIDA]])</f>
        <v>1275</v>
      </c>
      <c r="J259" s="70">
        <v>5</v>
      </c>
      <c r="K259" s="71">
        <f t="shared" si="9"/>
        <v>6375</v>
      </c>
      <c r="P259" s="2"/>
      <c r="U259" s="4" t="s">
        <v>119</v>
      </c>
    </row>
    <row r="260" spans="2:21" x14ac:dyDescent="0.35">
      <c r="B260" s="64" t="s">
        <v>228</v>
      </c>
      <c r="C260" s="65" t="s">
        <v>482</v>
      </c>
      <c r="D260" s="66" t="s">
        <v>227</v>
      </c>
      <c r="E260" s="65" t="s">
        <v>519</v>
      </c>
      <c r="F260" s="68">
        <v>5000</v>
      </c>
      <c r="G260" s="68">
        <v>0</v>
      </c>
      <c r="H260" s="68">
        <v>-400</v>
      </c>
      <c r="I260" s="69">
        <f>SUM(Tabla1[[#This Row],[INICIO]:[SALIDA]])</f>
        <v>4600</v>
      </c>
      <c r="J260" s="70">
        <v>7</v>
      </c>
      <c r="K260" s="71">
        <f t="shared" si="9"/>
        <v>32200</v>
      </c>
      <c r="O260" s="2"/>
      <c r="T260" s="4" t="s">
        <v>120</v>
      </c>
    </row>
    <row r="261" spans="2:21" x14ac:dyDescent="0.35">
      <c r="B261" s="37" t="s">
        <v>228</v>
      </c>
      <c r="C261" s="40" t="s">
        <v>288</v>
      </c>
      <c r="D261" s="39" t="s">
        <v>227</v>
      </c>
      <c r="E261" s="40" t="s">
        <v>519</v>
      </c>
      <c r="F261" s="41">
        <v>169</v>
      </c>
      <c r="G261" s="41">
        <v>0</v>
      </c>
      <c r="H261" s="41">
        <v>-40</v>
      </c>
      <c r="I261" s="42">
        <f>SUM(Tabla1[[#This Row],[INICIO]:[SALIDA]])</f>
        <v>129</v>
      </c>
      <c r="J261" s="46">
        <v>4</v>
      </c>
      <c r="K261" s="47">
        <f t="shared" si="9"/>
        <v>516</v>
      </c>
      <c r="O261" s="2"/>
      <c r="T261" s="3" t="s">
        <v>1</v>
      </c>
    </row>
    <row r="262" spans="2:21" x14ac:dyDescent="0.35">
      <c r="B262" s="48" t="s">
        <v>224</v>
      </c>
      <c r="C262" s="40" t="s">
        <v>240</v>
      </c>
      <c r="D262" s="39" t="s">
        <v>227</v>
      </c>
      <c r="E262" s="40" t="s">
        <v>511</v>
      </c>
      <c r="F262" s="41">
        <v>94</v>
      </c>
      <c r="G262" s="41">
        <v>0</v>
      </c>
      <c r="H262" s="41">
        <v>-31</v>
      </c>
      <c r="I262" s="42">
        <f>SUM(Tabla1[[#This Row],[INICIO]:[SALIDA]])</f>
        <v>63</v>
      </c>
      <c r="J262" s="46">
        <v>175</v>
      </c>
      <c r="K262" s="47">
        <f t="shared" si="9"/>
        <v>11025</v>
      </c>
      <c r="O262" s="2"/>
      <c r="T262" s="4" t="s">
        <v>121</v>
      </c>
    </row>
    <row r="263" spans="2:21" x14ac:dyDescent="0.35">
      <c r="B263" s="64" t="s">
        <v>228</v>
      </c>
      <c r="C263" s="65" t="s">
        <v>335</v>
      </c>
      <c r="D263" s="66" t="s">
        <v>227</v>
      </c>
      <c r="E263" s="65" t="s">
        <v>515</v>
      </c>
      <c r="F263" s="68">
        <v>0</v>
      </c>
      <c r="G263" s="68">
        <v>10</v>
      </c>
      <c r="H263" s="68">
        <v>-5</v>
      </c>
      <c r="I263" s="69">
        <f>SUM(Tabla1[[#This Row],[INICIO]:[SALIDA]])</f>
        <v>5</v>
      </c>
      <c r="J263" s="70">
        <v>35</v>
      </c>
      <c r="K263" s="71">
        <f t="shared" si="9"/>
        <v>175</v>
      </c>
      <c r="O263" s="2"/>
      <c r="T263" s="4" t="s">
        <v>122</v>
      </c>
    </row>
    <row r="264" spans="2:21" x14ac:dyDescent="0.35">
      <c r="B264" s="64" t="s">
        <v>318</v>
      </c>
      <c r="C264" s="65" t="s">
        <v>572</v>
      </c>
      <c r="D264" s="66" t="s">
        <v>500</v>
      </c>
      <c r="E264" s="67" t="s">
        <v>571</v>
      </c>
      <c r="F264" s="68">
        <v>0</v>
      </c>
      <c r="G264" s="68">
        <v>2</v>
      </c>
      <c r="H264" s="68">
        <v>-2</v>
      </c>
      <c r="I264" s="69">
        <f>SUM(Tabla1[[#This Row],[INICIO]:[SALIDA]])</f>
        <v>0</v>
      </c>
      <c r="J264" s="70">
        <v>76500</v>
      </c>
      <c r="K264" s="71">
        <f t="shared" si="9"/>
        <v>0</v>
      </c>
      <c r="O264" s="2"/>
      <c r="T264" s="4" t="s">
        <v>123</v>
      </c>
    </row>
    <row r="265" spans="2:21" x14ac:dyDescent="0.35">
      <c r="B265" s="37" t="s">
        <v>233</v>
      </c>
      <c r="C265" s="40" t="s">
        <v>261</v>
      </c>
      <c r="D265" s="39" t="s">
        <v>227</v>
      </c>
      <c r="E265" s="40" t="s">
        <v>515</v>
      </c>
      <c r="F265" s="41">
        <v>0</v>
      </c>
      <c r="G265" s="41">
        <v>2</v>
      </c>
      <c r="H265" s="41">
        <v>0</v>
      </c>
      <c r="I265" s="42">
        <f>SUM(Tabla1[[#This Row],[INICIO]:[SALIDA]])</f>
        <v>2</v>
      </c>
      <c r="J265" s="46">
        <v>1560</v>
      </c>
      <c r="K265" s="47">
        <f t="shared" si="9"/>
        <v>3120</v>
      </c>
      <c r="O265" s="2"/>
      <c r="T265" s="4" t="s">
        <v>124</v>
      </c>
    </row>
    <row r="266" spans="2:21" x14ac:dyDescent="0.35">
      <c r="B266" s="37" t="s">
        <v>233</v>
      </c>
      <c r="C266" s="40" t="s">
        <v>414</v>
      </c>
      <c r="D266" s="39" t="s">
        <v>227</v>
      </c>
      <c r="E266" s="50" t="s">
        <v>527</v>
      </c>
      <c r="F266" s="41">
        <v>3</v>
      </c>
      <c r="G266" s="41">
        <v>0</v>
      </c>
      <c r="H266" s="41">
        <v>0</v>
      </c>
      <c r="I266" s="42">
        <f>SUM(Tabla1[[#This Row],[INICIO]:[SALIDA]])</f>
        <v>3</v>
      </c>
      <c r="J266" s="51">
        <v>788.12</v>
      </c>
      <c r="K266" s="47">
        <f t="shared" si="9"/>
        <v>2364.36</v>
      </c>
      <c r="O266" s="2"/>
      <c r="T266" s="4" t="s">
        <v>125</v>
      </c>
    </row>
    <row r="267" spans="2:21" x14ac:dyDescent="0.35">
      <c r="B267" s="64" t="s">
        <v>233</v>
      </c>
      <c r="C267" s="65" t="s">
        <v>638</v>
      </c>
      <c r="D267" s="66" t="s">
        <v>629</v>
      </c>
      <c r="E267" s="65" t="s">
        <v>687</v>
      </c>
      <c r="F267" s="68">
        <v>0</v>
      </c>
      <c r="G267" s="68">
        <v>52</v>
      </c>
      <c r="H267" s="68">
        <v>-52</v>
      </c>
      <c r="I267" s="69">
        <f>SUM(Tabla1[[#This Row],[INICIO]:[SALIDA]])</f>
        <v>0</v>
      </c>
      <c r="J267" s="70">
        <v>675</v>
      </c>
      <c r="K267" s="74">
        <f t="shared" si="9"/>
        <v>0</v>
      </c>
      <c r="O267" s="2"/>
      <c r="T267" s="4" t="s">
        <v>126</v>
      </c>
    </row>
    <row r="268" spans="2:21" x14ac:dyDescent="0.35">
      <c r="B268" s="64" t="s">
        <v>233</v>
      </c>
      <c r="C268" s="65" t="s">
        <v>634</v>
      </c>
      <c r="D268" s="66" t="s">
        <v>633</v>
      </c>
      <c r="E268" s="65" t="s">
        <v>630</v>
      </c>
      <c r="F268" s="68">
        <v>0</v>
      </c>
      <c r="G268" s="68">
        <v>2</v>
      </c>
      <c r="H268" s="68">
        <v>-2</v>
      </c>
      <c r="I268" s="69">
        <f>SUM(Tabla1[[#This Row],[INICIO]:[SALIDA]])</f>
        <v>0</v>
      </c>
      <c r="J268" s="70">
        <v>500</v>
      </c>
      <c r="K268" s="74">
        <f t="shared" si="9"/>
        <v>0</v>
      </c>
      <c r="O268" s="2"/>
      <c r="T268" s="4" t="s">
        <v>127</v>
      </c>
    </row>
    <row r="269" spans="2:21" x14ac:dyDescent="0.35">
      <c r="B269" s="37" t="s">
        <v>318</v>
      </c>
      <c r="C269" s="40" t="s">
        <v>628</v>
      </c>
      <c r="D269" s="39" t="s">
        <v>629</v>
      </c>
      <c r="E269" s="40" t="s">
        <v>630</v>
      </c>
      <c r="F269" s="41">
        <v>0</v>
      </c>
      <c r="G269" s="41">
        <v>1300</v>
      </c>
      <c r="H269" s="41">
        <v>-1300</v>
      </c>
      <c r="I269" s="42">
        <f>SUM(Tabla1[[#This Row],[INICIO]:[SALIDA]])</f>
        <v>0</v>
      </c>
      <c r="J269" s="46">
        <v>100</v>
      </c>
      <c r="K269" s="44">
        <f t="shared" si="9"/>
        <v>0</v>
      </c>
      <c r="O269" s="2"/>
      <c r="T269" s="4" t="s">
        <v>128</v>
      </c>
    </row>
    <row r="270" spans="2:21" x14ac:dyDescent="0.35">
      <c r="B270" s="37" t="s">
        <v>300</v>
      </c>
      <c r="C270" s="40" t="s">
        <v>315</v>
      </c>
      <c r="D270" s="39" t="s">
        <v>227</v>
      </c>
      <c r="E270" s="40" t="s">
        <v>515</v>
      </c>
      <c r="F270" s="41">
        <v>40</v>
      </c>
      <c r="G270" s="41">
        <v>0</v>
      </c>
      <c r="H270" s="41">
        <v>-2</v>
      </c>
      <c r="I270" s="42">
        <f>SUM(Tabla1[[#This Row],[INICIO]:[SALIDA]])</f>
        <v>38</v>
      </c>
      <c r="J270" s="51">
        <v>45</v>
      </c>
      <c r="K270" s="47">
        <f t="shared" si="9"/>
        <v>1710</v>
      </c>
      <c r="O270" s="2"/>
      <c r="T270" s="4" t="s">
        <v>129</v>
      </c>
    </row>
    <row r="271" spans="2:21" x14ac:dyDescent="0.35">
      <c r="B271" s="64" t="s">
        <v>233</v>
      </c>
      <c r="C271" s="65" t="s">
        <v>434</v>
      </c>
      <c r="D271" s="66" t="s">
        <v>227</v>
      </c>
      <c r="E271" s="79" t="s">
        <v>527</v>
      </c>
      <c r="F271" s="68">
        <v>5</v>
      </c>
      <c r="G271" s="68">
        <v>0</v>
      </c>
      <c r="H271" s="68">
        <v>-1</v>
      </c>
      <c r="I271" s="69">
        <f>SUM(Tabla1[[#This Row],[INICIO]:[SALIDA]])</f>
        <v>4</v>
      </c>
      <c r="J271" s="77">
        <v>160</v>
      </c>
      <c r="K271" s="71">
        <f t="shared" si="9"/>
        <v>640</v>
      </c>
      <c r="O271" s="2"/>
      <c r="T271" s="4" t="s">
        <v>130</v>
      </c>
    </row>
    <row r="272" spans="2:21" x14ac:dyDescent="0.35">
      <c r="B272" s="64" t="s">
        <v>233</v>
      </c>
      <c r="C272" s="65" t="s">
        <v>436</v>
      </c>
      <c r="D272" s="66" t="s">
        <v>227</v>
      </c>
      <c r="E272" s="65" t="s">
        <v>512</v>
      </c>
      <c r="F272" s="68">
        <v>8</v>
      </c>
      <c r="G272" s="68">
        <v>0</v>
      </c>
      <c r="H272" s="68">
        <v>-1</v>
      </c>
      <c r="I272" s="69">
        <f>SUM(Tabla1[[#This Row],[INICIO]:[SALIDA]])</f>
        <v>7</v>
      </c>
      <c r="J272" s="77">
        <v>445</v>
      </c>
      <c r="K272" s="71">
        <f t="shared" si="9"/>
        <v>3115</v>
      </c>
      <c r="O272" s="2"/>
      <c r="T272" s="4" t="s">
        <v>131</v>
      </c>
    </row>
    <row r="273" spans="2:20" x14ac:dyDescent="0.35">
      <c r="B273" s="37" t="s">
        <v>233</v>
      </c>
      <c r="C273" s="40" t="s">
        <v>435</v>
      </c>
      <c r="D273" s="39" t="s">
        <v>227</v>
      </c>
      <c r="E273" s="40" t="s">
        <v>517</v>
      </c>
      <c r="F273" s="41">
        <v>10</v>
      </c>
      <c r="G273" s="41">
        <v>0</v>
      </c>
      <c r="H273" s="41">
        <v>0</v>
      </c>
      <c r="I273" s="42">
        <f>SUM(Tabla1[[#This Row],[INICIO]:[SALIDA]])</f>
        <v>10</v>
      </c>
      <c r="J273" s="51">
        <v>40</v>
      </c>
      <c r="K273" s="47">
        <f t="shared" si="9"/>
        <v>400</v>
      </c>
      <c r="O273" s="2"/>
      <c r="T273" s="4" t="s">
        <v>132</v>
      </c>
    </row>
    <row r="274" spans="2:20" x14ac:dyDescent="0.35">
      <c r="B274" s="37" t="s">
        <v>233</v>
      </c>
      <c r="C274" s="40" t="s">
        <v>433</v>
      </c>
      <c r="D274" s="39" t="s">
        <v>227</v>
      </c>
      <c r="E274" s="40" t="s">
        <v>516</v>
      </c>
      <c r="F274" s="41">
        <v>4</v>
      </c>
      <c r="G274" s="41">
        <v>0</v>
      </c>
      <c r="H274" s="41">
        <v>0</v>
      </c>
      <c r="I274" s="42">
        <f>SUM(Tabla1[[#This Row],[INICIO]:[SALIDA]])</f>
        <v>4</v>
      </c>
      <c r="J274" s="51">
        <v>830</v>
      </c>
      <c r="K274" s="47">
        <f t="shared" si="9"/>
        <v>3320</v>
      </c>
      <c r="O274" s="2"/>
      <c r="T274" s="4" t="s">
        <v>133</v>
      </c>
    </row>
    <row r="275" spans="2:20" x14ac:dyDescent="0.35">
      <c r="B275" s="64" t="s">
        <v>233</v>
      </c>
      <c r="C275" s="65" t="s">
        <v>422</v>
      </c>
      <c r="D275" s="66" t="s">
        <v>227</v>
      </c>
      <c r="E275" s="65" t="s">
        <v>517</v>
      </c>
      <c r="F275" s="68">
        <v>8</v>
      </c>
      <c r="G275" s="68">
        <v>0</v>
      </c>
      <c r="H275" s="68">
        <v>0</v>
      </c>
      <c r="I275" s="69">
        <f>SUM(Tabla1[[#This Row],[INICIO]:[SALIDA]])</f>
        <v>8</v>
      </c>
      <c r="J275" s="77">
        <v>25</v>
      </c>
      <c r="K275" s="71">
        <f t="shared" si="9"/>
        <v>200</v>
      </c>
      <c r="O275" s="2"/>
      <c r="T275" s="4" t="s">
        <v>134</v>
      </c>
    </row>
    <row r="276" spans="2:20" x14ac:dyDescent="0.35">
      <c r="B276" s="64" t="s">
        <v>379</v>
      </c>
      <c r="C276" s="65" t="s">
        <v>388</v>
      </c>
      <c r="D276" s="66" t="s">
        <v>475</v>
      </c>
      <c r="E276" s="65" t="s">
        <v>516</v>
      </c>
      <c r="F276" s="68">
        <v>13</v>
      </c>
      <c r="G276" s="68">
        <v>0</v>
      </c>
      <c r="H276" s="68">
        <v>-5</v>
      </c>
      <c r="I276" s="69">
        <f>SUM(Tabla1[[#This Row],[INICIO]:[SALIDA]])</f>
        <v>8</v>
      </c>
      <c r="J276" s="77">
        <v>401</v>
      </c>
      <c r="K276" s="71">
        <f t="shared" si="9"/>
        <v>3208</v>
      </c>
      <c r="O276" s="2"/>
      <c r="T276" s="4" t="s">
        <v>135</v>
      </c>
    </row>
    <row r="277" spans="2:20" x14ac:dyDescent="0.35">
      <c r="B277" s="37" t="s">
        <v>290</v>
      </c>
      <c r="C277" s="40" t="s">
        <v>304</v>
      </c>
      <c r="D277" s="39" t="s">
        <v>227</v>
      </c>
      <c r="E277" s="40" t="s">
        <v>517</v>
      </c>
      <c r="F277" s="41">
        <v>37</v>
      </c>
      <c r="G277" s="41">
        <v>40</v>
      </c>
      <c r="H277" s="41">
        <v>-30</v>
      </c>
      <c r="I277" s="42">
        <f>SUM(Tabla1[[#This Row],[INICIO]:[SALIDA]])</f>
        <v>47</v>
      </c>
      <c r="J277" s="46">
        <v>55</v>
      </c>
      <c r="K277" s="47">
        <f t="shared" si="9"/>
        <v>2585</v>
      </c>
      <c r="O277" s="2"/>
      <c r="T277" s="4" t="s">
        <v>136</v>
      </c>
    </row>
    <row r="278" spans="2:20" x14ac:dyDescent="0.35">
      <c r="B278" s="37" t="s">
        <v>290</v>
      </c>
      <c r="C278" s="40" t="s">
        <v>337</v>
      </c>
      <c r="D278" s="39" t="s">
        <v>227</v>
      </c>
      <c r="E278" s="40" t="s">
        <v>517</v>
      </c>
      <c r="F278" s="41">
        <v>1</v>
      </c>
      <c r="G278" s="41">
        <v>20</v>
      </c>
      <c r="H278" s="41">
        <v>-1</v>
      </c>
      <c r="I278" s="42">
        <f>SUM(Tabla1[[#This Row],[INICIO]:[SALIDA]])</f>
        <v>20</v>
      </c>
      <c r="J278" s="51">
        <v>19.149999999999999</v>
      </c>
      <c r="K278" s="47">
        <f t="shared" si="9"/>
        <v>383</v>
      </c>
      <c r="O278" s="2"/>
      <c r="T278" s="4" t="s">
        <v>137</v>
      </c>
    </row>
    <row r="279" spans="2:20" x14ac:dyDescent="0.35">
      <c r="B279" s="64" t="s">
        <v>290</v>
      </c>
      <c r="C279" s="65" t="s">
        <v>339</v>
      </c>
      <c r="D279" s="66" t="s">
        <v>227</v>
      </c>
      <c r="E279" s="65" t="s">
        <v>517</v>
      </c>
      <c r="F279" s="68">
        <v>2</v>
      </c>
      <c r="G279" s="68">
        <v>0</v>
      </c>
      <c r="H279" s="68">
        <v>0</v>
      </c>
      <c r="I279" s="69">
        <f>SUM(Tabla1[[#This Row],[INICIO]:[SALIDA]])</f>
        <v>2</v>
      </c>
      <c r="J279" s="77">
        <v>19.149999999999999</v>
      </c>
      <c r="K279" s="71">
        <f t="shared" si="9"/>
        <v>38.299999999999997</v>
      </c>
      <c r="O279" s="2"/>
      <c r="T279" s="4" t="s">
        <v>138</v>
      </c>
    </row>
    <row r="280" spans="2:20" x14ac:dyDescent="0.35">
      <c r="B280" s="64" t="s">
        <v>290</v>
      </c>
      <c r="C280" s="65" t="s">
        <v>336</v>
      </c>
      <c r="D280" s="66" t="s">
        <v>227</v>
      </c>
      <c r="E280" s="65" t="s">
        <v>517</v>
      </c>
      <c r="F280" s="68">
        <v>8</v>
      </c>
      <c r="G280" s="68">
        <v>15</v>
      </c>
      <c r="H280" s="68">
        <v>-3</v>
      </c>
      <c r="I280" s="69">
        <f>SUM(Tabla1[[#This Row],[INICIO]:[SALIDA]])</f>
        <v>20</v>
      </c>
      <c r="J280" s="77">
        <v>19.149999999999999</v>
      </c>
      <c r="K280" s="71">
        <f t="shared" si="9"/>
        <v>383</v>
      </c>
      <c r="O280" s="2"/>
      <c r="T280" s="4" t="s">
        <v>139</v>
      </c>
    </row>
    <row r="281" spans="2:20" x14ac:dyDescent="0.35">
      <c r="B281" s="37" t="s">
        <v>290</v>
      </c>
      <c r="C281" s="40" t="s">
        <v>338</v>
      </c>
      <c r="D281" s="39" t="s">
        <v>227</v>
      </c>
      <c r="E281" s="40" t="s">
        <v>517</v>
      </c>
      <c r="F281" s="41">
        <v>2</v>
      </c>
      <c r="G281" s="41">
        <v>15</v>
      </c>
      <c r="H281" s="41">
        <v>-2</v>
      </c>
      <c r="I281" s="42">
        <f>SUM(Tabla1[[#This Row],[INICIO]:[SALIDA]])</f>
        <v>15</v>
      </c>
      <c r="J281" s="51">
        <v>19.149999999999999</v>
      </c>
      <c r="K281" s="47">
        <f t="shared" si="9"/>
        <v>287.25</v>
      </c>
      <c r="O281" s="2"/>
      <c r="T281" s="4" t="s">
        <v>140</v>
      </c>
    </row>
    <row r="282" spans="2:20" x14ac:dyDescent="0.35">
      <c r="B282" s="37" t="s">
        <v>271</v>
      </c>
      <c r="C282" s="40" t="s">
        <v>689</v>
      </c>
      <c r="D282" s="39" t="s">
        <v>227</v>
      </c>
      <c r="E282" s="40" t="s">
        <v>688</v>
      </c>
      <c r="F282" s="41">
        <v>0</v>
      </c>
      <c r="G282" s="41">
        <v>30</v>
      </c>
      <c r="H282" s="41">
        <v>-4</v>
      </c>
      <c r="I282" s="42">
        <f>SUM(Tabla1[[#This Row],[INICIO]:[SALIDA]])</f>
        <v>26</v>
      </c>
      <c r="J282" s="51">
        <v>41.86</v>
      </c>
      <c r="K282" s="47">
        <f t="shared" si="9"/>
        <v>1088.3599999999999</v>
      </c>
      <c r="O282" s="2"/>
      <c r="T282" s="4" t="s">
        <v>141</v>
      </c>
    </row>
    <row r="283" spans="2:20" x14ac:dyDescent="0.35">
      <c r="B283" s="64" t="s">
        <v>271</v>
      </c>
      <c r="C283" s="72" t="s">
        <v>654</v>
      </c>
      <c r="D283" s="66" t="s">
        <v>655</v>
      </c>
      <c r="E283" s="65" t="s">
        <v>687</v>
      </c>
      <c r="F283" s="68">
        <v>0</v>
      </c>
      <c r="G283" s="68">
        <v>2</v>
      </c>
      <c r="H283" s="68">
        <v>-2</v>
      </c>
      <c r="I283" s="69">
        <f>SUM(Tabla1[[#This Row],[INICIO]:[SALIDA]])</f>
        <v>0</v>
      </c>
      <c r="J283" s="73">
        <v>1740</v>
      </c>
      <c r="K283" s="74">
        <f t="shared" si="9"/>
        <v>0</v>
      </c>
      <c r="O283" s="2"/>
      <c r="T283" s="4" t="s">
        <v>142</v>
      </c>
    </row>
    <row r="284" spans="2:20" x14ac:dyDescent="0.35">
      <c r="B284" s="64" t="s">
        <v>318</v>
      </c>
      <c r="C284" s="72" t="s">
        <v>649</v>
      </c>
      <c r="D284" s="66" t="s">
        <v>227</v>
      </c>
      <c r="E284" s="65" t="s">
        <v>512</v>
      </c>
      <c r="F284" s="68">
        <v>24</v>
      </c>
      <c r="G284" s="68">
        <v>0</v>
      </c>
      <c r="H284" s="68">
        <v>-24</v>
      </c>
      <c r="I284" s="69">
        <f>SUM(Tabla1[[#This Row],[INICIO]:[SALIDA]])</f>
        <v>0</v>
      </c>
      <c r="J284" s="73">
        <v>215</v>
      </c>
      <c r="K284" s="74">
        <f t="shared" si="9"/>
        <v>0</v>
      </c>
      <c r="O284" s="2"/>
      <c r="T284" s="4" t="s">
        <v>143</v>
      </c>
    </row>
    <row r="285" spans="2:20" x14ac:dyDescent="0.35">
      <c r="B285" s="37" t="s">
        <v>318</v>
      </c>
      <c r="C285" s="40" t="s">
        <v>417</v>
      </c>
      <c r="D285" s="39" t="s">
        <v>227</v>
      </c>
      <c r="E285" s="40" t="s">
        <v>517</v>
      </c>
      <c r="F285" s="41">
        <v>5</v>
      </c>
      <c r="G285" s="41">
        <v>0</v>
      </c>
      <c r="H285" s="41">
        <v>-3</v>
      </c>
      <c r="I285" s="42">
        <f>SUM(Tabla1[[#This Row],[INICIO]:[SALIDA]])</f>
        <v>2</v>
      </c>
      <c r="J285" s="51">
        <v>99.25</v>
      </c>
      <c r="K285" s="47">
        <f t="shared" si="9"/>
        <v>198.5</v>
      </c>
      <c r="O285" s="2"/>
      <c r="T285" s="4" t="s">
        <v>144</v>
      </c>
    </row>
    <row r="286" spans="2:20" x14ac:dyDescent="0.35">
      <c r="B286" s="37" t="s">
        <v>290</v>
      </c>
      <c r="C286" s="40" t="s">
        <v>451</v>
      </c>
      <c r="D286" s="39" t="s">
        <v>227</v>
      </c>
      <c r="E286" s="40" t="s">
        <v>517</v>
      </c>
      <c r="F286" s="41">
        <v>6</v>
      </c>
      <c r="G286" s="41">
        <v>0</v>
      </c>
      <c r="H286" s="41">
        <v>-4</v>
      </c>
      <c r="I286" s="42">
        <f>SUM(Tabla1[[#This Row],[INICIO]:[SALIDA]])</f>
        <v>2</v>
      </c>
      <c r="J286" s="51">
        <v>5275</v>
      </c>
      <c r="K286" s="47">
        <f t="shared" si="9"/>
        <v>10550</v>
      </c>
      <c r="O286" s="2"/>
      <c r="T286" s="4" t="s">
        <v>145</v>
      </c>
    </row>
    <row r="287" spans="2:20" x14ac:dyDescent="0.35">
      <c r="B287" s="64" t="s">
        <v>290</v>
      </c>
      <c r="C287" s="65" t="s">
        <v>371</v>
      </c>
      <c r="D287" s="66" t="s">
        <v>227</v>
      </c>
      <c r="E287" s="65" t="s">
        <v>517</v>
      </c>
      <c r="F287" s="68">
        <v>6</v>
      </c>
      <c r="G287" s="68">
        <v>6</v>
      </c>
      <c r="H287" s="68">
        <v>-11</v>
      </c>
      <c r="I287" s="69">
        <f>SUM(Tabla1[[#This Row],[INICIO]:[SALIDA]])</f>
        <v>1</v>
      </c>
      <c r="J287" s="77">
        <v>3222.46</v>
      </c>
      <c r="K287" s="71">
        <f t="shared" si="9"/>
        <v>3222.46</v>
      </c>
      <c r="O287" s="2"/>
      <c r="T287" s="4" t="s">
        <v>146</v>
      </c>
    </row>
    <row r="288" spans="2:20" x14ac:dyDescent="0.35">
      <c r="B288" s="64" t="s">
        <v>290</v>
      </c>
      <c r="C288" s="65" t="s">
        <v>374</v>
      </c>
      <c r="D288" s="66" t="s">
        <v>227</v>
      </c>
      <c r="E288" s="65" t="s">
        <v>516</v>
      </c>
      <c r="F288" s="68">
        <v>13</v>
      </c>
      <c r="G288" s="68">
        <v>0</v>
      </c>
      <c r="H288" s="68">
        <v>-8</v>
      </c>
      <c r="I288" s="69">
        <f>SUM(Tabla1[[#This Row],[INICIO]:[SALIDA]])</f>
        <v>5</v>
      </c>
      <c r="J288" s="77">
        <v>1968</v>
      </c>
      <c r="K288" s="71">
        <f t="shared" si="9"/>
        <v>9840</v>
      </c>
      <c r="O288" s="2"/>
      <c r="T288" s="4" t="s">
        <v>147</v>
      </c>
    </row>
    <row r="289" spans="2:20" ht="25.2" customHeight="1" x14ac:dyDescent="0.35">
      <c r="B289" s="37" t="s">
        <v>290</v>
      </c>
      <c r="C289" s="40" t="s">
        <v>372</v>
      </c>
      <c r="D289" s="39" t="s">
        <v>227</v>
      </c>
      <c r="E289" s="40" t="s">
        <v>517</v>
      </c>
      <c r="F289" s="41">
        <v>9</v>
      </c>
      <c r="G289" s="41">
        <v>3</v>
      </c>
      <c r="H289" s="41">
        <v>-4</v>
      </c>
      <c r="I289" s="42">
        <f>SUM(Tabla1[[#This Row],[INICIO]:[SALIDA]])</f>
        <v>8</v>
      </c>
      <c r="J289" s="51">
        <v>1968</v>
      </c>
      <c r="K289" s="47">
        <f t="shared" si="9"/>
        <v>15744</v>
      </c>
      <c r="O289" s="2"/>
      <c r="T289" s="4" t="s">
        <v>148</v>
      </c>
    </row>
    <row r="290" spans="2:20" ht="27.6" customHeight="1" x14ac:dyDescent="0.35">
      <c r="B290" s="37" t="s">
        <v>290</v>
      </c>
      <c r="C290" s="40" t="s">
        <v>373</v>
      </c>
      <c r="D290" s="39" t="s">
        <v>227</v>
      </c>
      <c r="E290" s="40" t="s">
        <v>516</v>
      </c>
      <c r="F290" s="41">
        <v>8</v>
      </c>
      <c r="G290" s="41">
        <v>3</v>
      </c>
      <c r="H290" s="41">
        <v>-7</v>
      </c>
      <c r="I290" s="42">
        <f>SUM(Tabla1[[#This Row],[INICIO]:[SALIDA]])</f>
        <v>4</v>
      </c>
      <c r="J290" s="51">
        <v>1968</v>
      </c>
      <c r="K290" s="47">
        <f t="shared" ref="K290:K321" si="10">+I290*J290</f>
        <v>7872</v>
      </c>
      <c r="O290" s="2"/>
      <c r="T290" s="4" t="s">
        <v>149</v>
      </c>
    </row>
    <row r="291" spans="2:20" x14ac:dyDescent="0.35">
      <c r="B291" s="64" t="s">
        <v>290</v>
      </c>
      <c r="C291" s="65" t="s">
        <v>375</v>
      </c>
      <c r="D291" s="66" t="s">
        <v>227</v>
      </c>
      <c r="E291" s="65" t="s">
        <v>516</v>
      </c>
      <c r="F291" s="68">
        <v>5</v>
      </c>
      <c r="G291" s="68">
        <v>2</v>
      </c>
      <c r="H291" s="68">
        <v>-1</v>
      </c>
      <c r="I291" s="69">
        <f>SUM(Tabla1[[#This Row],[INICIO]:[SALIDA]])</f>
        <v>6</v>
      </c>
      <c r="J291" s="77">
        <v>3308</v>
      </c>
      <c r="K291" s="71">
        <f t="shared" si="10"/>
        <v>19848</v>
      </c>
      <c r="O291" s="2"/>
      <c r="T291" s="4" t="s">
        <v>150</v>
      </c>
    </row>
    <row r="292" spans="2:20" x14ac:dyDescent="0.35">
      <c r="B292" s="64" t="s">
        <v>290</v>
      </c>
      <c r="C292" s="65" t="s">
        <v>602</v>
      </c>
      <c r="D292" s="66" t="s">
        <v>227</v>
      </c>
      <c r="E292" s="65" t="s">
        <v>684</v>
      </c>
      <c r="F292" s="68">
        <v>0</v>
      </c>
      <c r="G292" s="68">
        <v>12</v>
      </c>
      <c r="H292" s="68"/>
      <c r="I292" s="69">
        <f>SUM(Tabla1[[#This Row],[INICIO]:[SALIDA]])</f>
        <v>12</v>
      </c>
      <c r="J292" s="77">
        <v>350</v>
      </c>
      <c r="K292" s="74">
        <f t="shared" si="10"/>
        <v>4200</v>
      </c>
      <c r="O292" s="2"/>
      <c r="T292" s="4" t="s">
        <v>151</v>
      </c>
    </row>
    <row r="293" spans="2:20" x14ac:dyDescent="0.35">
      <c r="B293" s="37" t="s">
        <v>290</v>
      </c>
      <c r="C293" s="40" t="s">
        <v>601</v>
      </c>
      <c r="D293" s="39" t="s">
        <v>227</v>
      </c>
      <c r="E293" s="40" t="s">
        <v>684</v>
      </c>
      <c r="F293" s="41">
        <v>0</v>
      </c>
      <c r="G293" s="41">
        <v>12</v>
      </c>
      <c r="H293" s="41"/>
      <c r="I293" s="42">
        <f>SUM(Tabla1[[#This Row],[INICIO]:[SALIDA]])</f>
        <v>12</v>
      </c>
      <c r="J293" s="51">
        <v>350</v>
      </c>
      <c r="K293" s="44">
        <f t="shared" si="10"/>
        <v>4200</v>
      </c>
      <c r="O293" s="2"/>
      <c r="T293" s="4" t="s">
        <v>152</v>
      </c>
    </row>
    <row r="294" spans="2:20" x14ac:dyDescent="0.35">
      <c r="B294" s="37" t="s">
        <v>290</v>
      </c>
      <c r="C294" s="40" t="s">
        <v>603</v>
      </c>
      <c r="D294" s="39" t="s">
        <v>227</v>
      </c>
      <c r="E294" s="40" t="s">
        <v>684</v>
      </c>
      <c r="F294" s="41">
        <v>0</v>
      </c>
      <c r="G294" s="41">
        <v>12</v>
      </c>
      <c r="H294" s="41"/>
      <c r="I294" s="42">
        <f>SUM(Tabla1[[#This Row],[INICIO]:[SALIDA]])</f>
        <v>12</v>
      </c>
      <c r="J294" s="51">
        <v>350</v>
      </c>
      <c r="K294" s="44">
        <f t="shared" si="10"/>
        <v>4200</v>
      </c>
      <c r="O294" s="2"/>
      <c r="T294" s="4" t="s">
        <v>153</v>
      </c>
    </row>
    <row r="295" spans="2:20" x14ac:dyDescent="0.35">
      <c r="B295" s="64" t="s">
        <v>290</v>
      </c>
      <c r="C295" s="65" t="s">
        <v>600</v>
      </c>
      <c r="D295" s="66" t="s">
        <v>227</v>
      </c>
      <c r="E295" s="65" t="s">
        <v>684</v>
      </c>
      <c r="F295" s="68">
        <v>0</v>
      </c>
      <c r="G295" s="68">
        <v>12</v>
      </c>
      <c r="H295" s="68"/>
      <c r="I295" s="69">
        <f>SUM(Tabla1[[#This Row],[INICIO]:[SALIDA]])</f>
        <v>12</v>
      </c>
      <c r="J295" s="77">
        <v>350</v>
      </c>
      <c r="K295" s="74">
        <f t="shared" si="10"/>
        <v>4200</v>
      </c>
      <c r="O295" s="2"/>
      <c r="T295" s="4" t="s">
        <v>154</v>
      </c>
    </row>
    <row r="296" spans="2:20" x14ac:dyDescent="0.35">
      <c r="B296" s="64" t="s">
        <v>290</v>
      </c>
      <c r="C296" s="65" t="s">
        <v>356</v>
      </c>
      <c r="D296" s="66" t="s">
        <v>227</v>
      </c>
      <c r="E296" s="65" t="s">
        <v>684</v>
      </c>
      <c r="F296" s="68">
        <v>4</v>
      </c>
      <c r="G296" s="68">
        <v>10</v>
      </c>
      <c r="H296" s="68">
        <v>-3</v>
      </c>
      <c r="I296" s="69">
        <f>SUM(Tabla1[[#This Row],[INICIO]:[SALIDA]])</f>
        <v>11</v>
      </c>
      <c r="J296" s="77">
        <v>270</v>
      </c>
      <c r="K296" s="71">
        <f t="shared" si="10"/>
        <v>2970</v>
      </c>
      <c r="O296" s="2"/>
      <c r="T296" s="4" t="s">
        <v>155</v>
      </c>
    </row>
    <row r="297" spans="2:20" x14ac:dyDescent="0.35">
      <c r="B297" s="37" t="s">
        <v>290</v>
      </c>
      <c r="C297" s="40" t="s">
        <v>357</v>
      </c>
      <c r="D297" s="39" t="s">
        <v>227</v>
      </c>
      <c r="E297" s="40" t="s">
        <v>684</v>
      </c>
      <c r="F297" s="41">
        <v>8</v>
      </c>
      <c r="G297" s="41">
        <v>10</v>
      </c>
      <c r="H297" s="41">
        <v>-5</v>
      </c>
      <c r="I297" s="42">
        <f>SUM(Tabla1[[#This Row],[INICIO]:[SALIDA]])</f>
        <v>13</v>
      </c>
      <c r="J297" s="51">
        <v>270</v>
      </c>
      <c r="K297" s="47">
        <f t="shared" si="10"/>
        <v>3510</v>
      </c>
      <c r="O297" s="2"/>
      <c r="T297" s="4" t="s">
        <v>156</v>
      </c>
    </row>
    <row r="298" spans="2:20" x14ac:dyDescent="0.35">
      <c r="B298" s="37" t="s">
        <v>290</v>
      </c>
      <c r="C298" s="40" t="s">
        <v>354</v>
      </c>
      <c r="D298" s="39" t="s">
        <v>227</v>
      </c>
      <c r="E298" s="40" t="s">
        <v>684</v>
      </c>
      <c r="F298" s="41">
        <v>0</v>
      </c>
      <c r="G298" s="41">
        <v>10</v>
      </c>
      <c r="H298" s="41">
        <v>-6</v>
      </c>
      <c r="I298" s="42">
        <f>SUM(Tabla1[[#This Row],[INICIO]:[SALIDA]])</f>
        <v>4</v>
      </c>
      <c r="J298" s="51">
        <v>290</v>
      </c>
      <c r="K298" s="47">
        <f t="shared" si="10"/>
        <v>1160</v>
      </c>
      <c r="O298" s="2"/>
      <c r="T298" s="4" t="s">
        <v>157</v>
      </c>
    </row>
    <row r="299" spans="2:20" x14ac:dyDescent="0.35">
      <c r="B299" s="64" t="s">
        <v>290</v>
      </c>
      <c r="C299" s="65" t="s">
        <v>355</v>
      </c>
      <c r="D299" s="66" t="s">
        <v>227</v>
      </c>
      <c r="E299" s="65" t="s">
        <v>684</v>
      </c>
      <c r="F299" s="68">
        <v>8</v>
      </c>
      <c r="G299" s="68">
        <v>10</v>
      </c>
      <c r="H299" s="68">
        <v>-5</v>
      </c>
      <c r="I299" s="69">
        <f>SUM(Tabla1[[#This Row],[INICIO]:[SALIDA]])</f>
        <v>13</v>
      </c>
      <c r="J299" s="77">
        <v>250</v>
      </c>
      <c r="K299" s="71">
        <f t="shared" si="10"/>
        <v>3250</v>
      </c>
      <c r="O299" s="2"/>
      <c r="T299" s="4" t="s">
        <v>158</v>
      </c>
    </row>
    <row r="300" spans="2:20" x14ac:dyDescent="0.35">
      <c r="B300" s="64" t="s">
        <v>290</v>
      </c>
      <c r="C300" s="65" t="s">
        <v>457</v>
      </c>
      <c r="D300" s="66" t="s">
        <v>227</v>
      </c>
      <c r="E300" s="65" t="s">
        <v>684</v>
      </c>
      <c r="F300" s="68">
        <v>0</v>
      </c>
      <c r="G300" s="68">
        <v>3</v>
      </c>
      <c r="H300" s="68">
        <v>0</v>
      </c>
      <c r="I300" s="69">
        <f>SUM(Tabla1[[#This Row],[INICIO]:[SALIDA]])</f>
        <v>3</v>
      </c>
      <c r="J300" s="77">
        <v>2655.64</v>
      </c>
      <c r="K300" s="71">
        <f t="shared" si="10"/>
        <v>7966.92</v>
      </c>
      <c r="O300" s="2"/>
      <c r="T300" s="4" t="s">
        <v>159</v>
      </c>
    </row>
    <row r="301" spans="2:20" x14ac:dyDescent="0.35">
      <c r="B301" s="37" t="s">
        <v>290</v>
      </c>
      <c r="C301" s="40" t="s">
        <v>458</v>
      </c>
      <c r="D301" s="39" t="s">
        <v>227</v>
      </c>
      <c r="E301" s="40" t="s">
        <v>684</v>
      </c>
      <c r="F301" s="41">
        <v>0</v>
      </c>
      <c r="G301" s="41">
        <v>1</v>
      </c>
      <c r="H301" s="41">
        <v>0</v>
      </c>
      <c r="I301" s="42">
        <f>SUM(Tabla1[[#This Row],[INICIO]:[SALIDA]])</f>
        <v>1</v>
      </c>
      <c r="J301" s="51">
        <v>2655.64</v>
      </c>
      <c r="K301" s="47">
        <f t="shared" si="10"/>
        <v>2655.64</v>
      </c>
      <c r="O301" s="2"/>
      <c r="T301" s="4" t="s">
        <v>160</v>
      </c>
    </row>
    <row r="302" spans="2:20" x14ac:dyDescent="0.35">
      <c r="B302" s="37" t="s">
        <v>290</v>
      </c>
      <c r="C302" s="40" t="s">
        <v>456</v>
      </c>
      <c r="D302" s="39" t="s">
        <v>227</v>
      </c>
      <c r="E302" s="40" t="s">
        <v>684</v>
      </c>
      <c r="F302" s="41">
        <v>6</v>
      </c>
      <c r="G302" s="41">
        <v>2</v>
      </c>
      <c r="H302" s="41">
        <v>0</v>
      </c>
      <c r="I302" s="42">
        <f>SUM(Tabla1[[#This Row],[INICIO]:[SALIDA]])</f>
        <v>8</v>
      </c>
      <c r="J302" s="51">
        <v>2655.64</v>
      </c>
      <c r="K302" s="47">
        <f t="shared" si="10"/>
        <v>21245.119999999999</v>
      </c>
      <c r="O302" s="2"/>
      <c r="T302" s="4" t="s">
        <v>161</v>
      </c>
    </row>
    <row r="303" spans="2:20" x14ac:dyDescent="0.35">
      <c r="B303" s="64" t="s">
        <v>290</v>
      </c>
      <c r="C303" s="65" t="s">
        <v>367</v>
      </c>
      <c r="D303" s="66" t="s">
        <v>227</v>
      </c>
      <c r="E303" s="65" t="s">
        <v>684</v>
      </c>
      <c r="F303" s="68">
        <v>0</v>
      </c>
      <c r="G303" s="68">
        <v>12</v>
      </c>
      <c r="H303" s="68">
        <v>-4</v>
      </c>
      <c r="I303" s="69">
        <f>SUM(Tabla1[[#This Row],[INICIO]:[SALIDA]])</f>
        <v>8</v>
      </c>
      <c r="J303" s="77">
        <v>3050</v>
      </c>
      <c r="K303" s="71">
        <f t="shared" si="10"/>
        <v>24400</v>
      </c>
      <c r="O303" s="2"/>
      <c r="T303" s="4" t="s">
        <v>162</v>
      </c>
    </row>
    <row r="304" spans="2:20" x14ac:dyDescent="0.35">
      <c r="B304" s="64" t="s">
        <v>290</v>
      </c>
      <c r="C304" s="65" t="s">
        <v>369</v>
      </c>
      <c r="D304" s="66" t="s">
        <v>227</v>
      </c>
      <c r="E304" s="65" t="s">
        <v>517</v>
      </c>
      <c r="F304" s="68">
        <v>2</v>
      </c>
      <c r="G304" s="68">
        <v>0</v>
      </c>
      <c r="H304" s="68">
        <v>-2</v>
      </c>
      <c r="I304" s="69">
        <f>SUM(Tabla1[[#This Row],[INICIO]:[SALIDA]])</f>
        <v>0</v>
      </c>
      <c r="J304" s="77">
        <v>3900</v>
      </c>
      <c r="K304" s="71">
        <f t="shared" si="10"/>
        <v>0</v>
      </c>
      <c r="O304" s="2"/>
      <c r="T304" s="4" t="s">
        <v>163</v>
      </c>
    </row>
    <row r="305" spans="2:20" x14ac:dyDescent="0.35">
      <c r="B305" s="37" t="s">
        <v>290</v>
      </c>
      <c r="C305" s="40" t="s">
        <v>370</v>
      </c>
      <c r="D305" s="39" t="s">
        <v>227</v>
      </c>
      <c r="E305" s="40" t="s">
        <v>516</v>
      </c>
      <c r="F305" s="41">
        <v>2</v>
      </c>
      <c r="G305" s="41">
        <v>0</v>
      </c>
      <c r="H305" s="41">
        <v>-2</v>
      </c>
      <c r="I305" s="42">
        <f>SUM(Tabla1[[#This Row],[INICIO]:[SALIDA]])</f>
        <v>0</v>
      </c>
      <c r="J305" s="51">
        <v>4100</v>
      </c>
      <c r="K305" s="47">
        <f t="shared" si="10"/>
        <v>0</v>
      </c>
      <c r="O305" s="2"/>
      <c r="T305" s="4" t="s">
        <v>164</v>
      </c>
    </row>
    <row r="306" spans="2:20" x14ac:dyDescent="0.35">
      <c r="B306" s="37" t="s">
        <v>290</v>
      </c>
      <c r="C306" s="40" t="s">
        <v>368</v>
      </c>
      <c r="D306" s="39" t="s">
        <v>227</v>
      </c>
      <c r="E306" s="40" t="s">
        <v>519</v>
      </c>
      <c r="F306" s="41">
        <v>1</v>
      </c>
      <c r="G306" s="41">
        <v>0</v>
      </c>
      <c r="H306" s="41">
        <v>-1</v>
      </c>
      <c r="I306" s="42">
        <f>SUM(Tabla1[[#This Row],[INICIO]:[SALIDA]])</f>
        <v>0</v>
      </c>
      <c r="J306" s="51">
        <v>5275</v>
      </c>
      <c r="K306" s="47">
        <f t="shared" si="10"/>
        <v>0</v>
      </c>
      <c r="O306" s="2"/>
      <c r="T306" s="4" t="s">
        <v>165</v>
      </c>
    </row>
    <row r="307" spans="2:20" x14ac:dyDescent="0.35">
      <c r="B307" s="64" t="s">
        <v>290</v>
      </c>
      <c r="C307" s="65" t="s">
        <v>487</v>
      </c>
      <c r="D307" s="66" t="s">
        <v>227</v>
      </c>
      <c r="E307" s="76" t="s">
        <v>536</v>
      </c>
      <c r="F307" s="68">
        <v>1</v>
      </c>
      <c r="G307" s="68">
        <v>0</v>
      </c>
      <c r="H307" s="68">
        <v>-1</v>
      </c>
      <c r="I307" s="69">
        <f>SUM(Tabla1[[#This Row],[INICIO]:[SALIDA]])</f>
        <v>0</v>
      </c>
      <c r="J307" s="77">
        <v>4000</v>
      </c>
      <c r="K307" s="71">
        <f t="shared" si="10"/>
        <v>0</v>
      </c>
      <c r="O307" s="2"/>
      <c r="T307" s="4" t="s">
        <v>166</v>
      </c>
    </row>
    <row r="308" spans="2:20" x14ac:dyDescent="0.35">
      <c r="B308" s="64" t="s">
        <v>290</v>
      </c>
      <c r="C308" s="65" t="s">
        <v>490</v>
      </c>
      <c r="D308" s="66" t="s">
        <v>227</v>
      </c>
      <c r="E308" s="65" t="s">
        <v>684</v>
      </c>
      <c r="F308" s="68">
        <v>0</v>
      </c>
      <c r="G308" s="68">
        <v>3</v>
      </c>
      <c r="H308" s="68">
        <v>-2</v>
      </c>
      <c r="I308" s="69">
        <f>SUM(Tabla1[[#This Row],[INICIO]:[SALIDA]])</f>
        <v>1</v>
      </c>
      <c r="J308" s="77">
        <v>4000</v>
      </c>
      <c r="K308" s="71">
        <f t="shared" si="10"/>
        <v>4000</v>
      </c>
      <c r="O308" s="2"/>
      <c r="T308" s="4" t="s">
        <v>167</v>
      </c>
    </row>
    <row r="309" spans="2:20" ht="33" customHeight="1" x14ac:dyDescent="0.35">
      <c r="B309" s="37" t="s">
        <v>290</v>
      </c>
      <c r="C309" s="40" t="s">
        <v>489</v>
      </c>
      <c r="D309" s="39" t="s">
        <v>227</v>
      </c>
      <c r="E309" s="40" t="s">
        <v>684</v>
      </c>
      <c r="F309" s="41">
        <v>0</v>
      </c>
      <c r="G309" s="41">
        <v>3</v>
      </c>
      <c r="H309" s="41">
        <v>-1</v>
      </c>
      <c r="I309" s="42">
        <f>SUM(Tabla1[[#This Row],[INICIO]:[SALIDA]])</f>
        <v>2</v>
      </c>
      <c r="J309" s="51">
        <v>3900</v>
      </c>
      <c r="K309" s="47">
        <f t="shared" si="10"/>
        <v>7800</v>
      </c>
      <c r="O309" s="2"/>
      <c r="T309" s="4" t="s">
        <v>168</v>
      </c>
    </row>
    <row r="310" spans="2:20" x14ac:dyDescent="0.35">
      <c r="B310" s="37" t="s">
        <v>290</v>
      </c>
      <c r="C310" s="40" t="s">
        <v>488</v>
      </c>
      <c r="D310" s="39" t="s">
        <v>227</v>
      </c>
      <c r="E310" s="40" t="s">
        <v>684</v>
      </c>
      <c r="F310" s="41">
        <v>0</v>
      </c>
      <c r="G310" s="41">
        <v>3</v>
      </c>
      <c r="H310" s="41">
        <v>-1</v>
      </c>
      <c r="I310" s="42">
        <f>SUM(Tabla1[[#This Row],[INICIO]:[SALIDA]])</f>
        <v>2</v>
      </c>
      <c r="J310" s="51">
        <v>4100</v>
      </c>
      <c r="K310" s="47">
        <f t="shared" si="10"/>
        <v>8200</v>
      </c>
      <c r="O310" s="2"/>
      <c r="T310" s="4" t="s">
        <v>169</v>
      </c>
    </row>
    <row r="311" spans="2:20" x14ac:dyDescent="0.35">
      <c r="B311" s="64" t="s">
        <v>290</v>
      </c>
      <c r="C311" s="65" t="s">
        <v>606</v>
      </c>
      <c r="D311" s="66" t="s">
        <v>555</v>
      </c>
      <c r="E311" s="65" t="s">
        <v>684</v>
      </c>
      <c r="F311" s="68">
        <v>0</v>
      </c>
      <c r="G311" s="68">
        <v>2</v>
      </c>
      <c r="H311" s="68"/>
      <c r="I311" s="69">
        <f>SUM(Tabla1[[#This Row],[INICIO]:[SALIDA]])</f>
        <v>2</v>
      </c>
      <c r="J311" s="77">
        <v>2900</v>
      </c>
      <c r="K311" s="74">
        <f t="shared" si="10"/>
        <v>5800</v>
      </c>
      <c r="O311" s="2"/>
      <c r="T311" s="4" t="s">
        <v>170</v>
      </c>
    </row>
    <row r="312" spans="2:20" x14ac:dyDescent="0.35">
      <c r="B312" s="64" t="s">
        <v>290</v>
      </c>
      <c r="C312" s="65" t="s">
        <v>358</v>
      </c>
      <c r="D312" s="66" t="s">
        <v>227</v>
      </c>
      <c r="E312" s="67" t="s">
        <v>506</v>
      </c>
      <c r="F312" s="68">
        <v>5</v>
      </c>
      <c r="G312" s="68">
        <v>4</v>
      </c>
      <c r="H312" s="68">
        <v>0</v>
      </c>
      <c r="I312" s="69">
        <f>SUM(Tabla1[[#This Row],[INICIO]:[SALIDA]])</f>
        <v>9</v>
      </c>
      <c r="J312" s="77">
        <v>2300</v>
      </c>
      <c r="K312" s="71">
        <f t="shared" si="10"/>
        <v>20700</v>
      </c>
      <c r="O312" s="2"/>
      <c r="T312" s="4" t="s">
        <v>171</v>
      </c>
    </row>
    <row r="313" spans="2:20" x14ac:dyDescent="0.35">
      <c r="B313" s="37" t="s">
        <v>290</v>
      </c>
      <c r="C313" s="40" t="s">
        <v>359</v>
      </c>
      <c r="D313" s="39" t="s">
        <v>227</v>
      </c>
      <c r="E313" s="45" t="s">
        <v>506</v>
      </c>
      <c r="F313" s="41">
        <v>11</v>
      </c>
      <c r="G313" s="41">
        <v>0</v>
      </c>
      <c r="H313" s="41">
        <v>0</v>
      </c>
      <c r="I313" s="42">
        <f>SUM(Tabla1[[#This Row],[INICIO]:[SALIDA]])</f>
        <v>11</v>
      </c>
      <c r="J313" s="51">
        <v>2567.87</v>
      </c>
      <c r="K313" s="47">
        <f t="shared" si="10"/>
        <v>28246.57</v>
      </c>
      <c r="O313" s="2"/>
      <c r="T313" s="4" t="s">
        <v>172</v>
      </c>
    </row>
    <row r="314" spans="2:20" x14ac:dyDescent="0.35">
      <c r="B314" s="37" t="s">
        <v>290</v>
      </c>
      <c r="C314" s="40" t="s">
        <v>363</v>
      </c>
      <c r="D314" s="39" t="s">
        <v>227</v>
      </c>
      <c r="E314" s="45" t="s">
        <v>537</v>
      </c>
      <c r="F314" s="41">
        <v>4</v>
      </c>
      <c r="G314" s="41">
        <v>0</v>
      </c>
      <c r="H314" s="41">
        <v>0</v>
      </c>
      <c r="I314" s="42">
        <f>SUM(Tabla1[[#This Row],[INICIO]:[SALIDA]])</f>
        <v>4</v>
      </c>
      <c r="J314" s="51">
        <v>3700</v>
      </c>
      <c r="K314" s="47">
        <f t="shared" si="10"/>
        <v>14800</v>
      </c>
      <c r="O314" s="2"/>
      <c r="T314" s="4" t="s">
        <v>173</v>
      </c>
    </row>
    <row r="315" spans="2:20" x14ac:dyDescent="0.35">
      <c r="B315" s="64" t="s">
        <v>290</v>
      </c>
      <c r="C315" s="65" t="s">
        <v>364</v>
      </c>
      <c r="D315" s="66" t="s">
        <v>227</v>
      </c>
      <c r="E315" s="67" t="s">
        <v>537</v>
      </c>
      <c r="F315" s="68">
        <v>0</v>
      </c>
      <c r="G315" s="68">
        <v>5</v>
      </c>
      <c r="H315" s="68">
        <v>-1</v>
      </c>
      <c r="I315" s="69">
        <f>SUM(Tabla1[[#This Row],[INICIO]:[SALIDA]])</f>
        <v>4</v>
      </c>
      <c r="J315" s="77">
        <v>4900</v>
      </c>
      <c r="K315" s="71">
        <f t="shared" si="10"/>
        <v>19600</v>
      </c>
      <c r="O315" s="2"/>
      <c r="T315" s="4" t="s">
        <v>174</v>
      </c>
    </row>
    <row r="316" spans="2:20" x14ac:dyDescent="0.35">
      <c r="B316" s="64" t="s">
        <v>290</v>
      </c>
      <c r="C316" s="65" t="s">
        <v>365</v>
      </c>
      <c r="D316" s="66" t="s">
        <v>227</v>
      </c>
      <c r="E316" s="79">
        <v>43374</v>
      </c>
      <c r="F316" s="68">
        <v>1</v>
      </c>
      <c r="G316" s="68">
        <v>0</v>
      </c>
      <c r="H316" s="68">
        <v>-1</v>
      </c>
      <c r="I316" s="69">
        <f>SUM(Tabla1[[#This Row],[INICIO]:[SALIDA]])</f>
        <v>0</v>
      </c>
      <c r="J316" s="77">
        <v>2873.85</v>
      </c>
      <c r="K316" s="71">
        <f t="shared" si="10"/>
        <v>0</v>
      </c>
      <c r="O316" s="2"/>
      <c r="T316" s="4" t="s">
        <v>175</v>
      </c>
    </row>
    <row r="317" spans="2:20" x14ac:dyDescent="0.35">
      <c r="B317" s="37" t="s">
        <v>290</v>
      </c>
      <c r="C317" s="40" t="s">
        <v>361</v>
      </c>
      <c r="D317" s="39" t="s">
        <v>227</v>
      </c>
      <c r="E317" s="40" t="s">
        <v>685</v>
      </c>
      <c r="F317" s="41">
        <v>10</v>
      </c>
      <c r="G317" s="41">
        <v>0</v>
      </c>
      <c r="H317" s="41">
        <v>0</v>
      </c>
      <c r="I317" s="42">
        <f>SUM(Tabla1[[#This Row],[INICIO]:[SALIDA]])</f>
        <v>10</v>
      </c>
      <c r="J317" s="51">
        <v>3800.21</v>
      </c>
      <c r="K317" s="47">
        <f t="shared" si="10"/>
        <v>38002.1</v>
      </c>
      <c r="O317" s="2"/>
      <c r="T317" s="4" t="s">
        <v>176</v>
      </c>
    </row>
    <row r="318" spans="2:20" ht="27" customHeight="1" x14ac:dyDescent="0.35">
      <c r="B318" s="37" t="s">
        <v>290</v>
      </c>
      <c r="C318" s="40" t="s">
        <v>360</v>
      </c>
      <c r="D318" s="39" t="s">
        <v>227</v>
      </c>
      <c r="E318" s="40" t="s">
        <v>684</v>
      </c>
      <c r="F318" s="41">
        <v>0</v>
      </c>
      <c r="G318" s="41">
        <v>6</v>
      </c>
      <c r="H318" s="41">
        <v>-6</v>
      </c>
      <c r="I318" s="42">
        <f>SUM(Tabla1[[#This Row],[INICIO]:[SALIDA]])</f>
        <v>0</v>
      </c>
      <c r="J318" s="46">
        <v>2650</v>
      </c>
      <c r="K318" s="47">
        <f t="shared" si="10"/>
        <v>0</v>
      </c>
      <c r="O318" s="2"/>
      <c r="T318" s="4" t="s">
        <v>177</v>
      </c>
    </row>
    <row r="319" spans="2:20" x14ac:dyDescent="0.35">
      <c r="B319" s="64" t="s">
        <v>290</v>
      </c>
      <c r="C319" s="65" t="s">
        <v>362</v>
      </c>
      <c r="D319" s="66" t="s">
        <v>227</v>
      </c>
      <c r="E319" s="65" t="s">
        <v>684</v>
      </c>
      <c r="F319" s="68">
        <v>0</v>
      </c>
      <c r="G319" s="68">
        <v>10</v>
      </c>
      <c r="H319" s="68">
        <v>-3</v>
      </c>
      <c r="I319" s="69">
        <f>SUM(Tabla1[[#This Row],[INICIO]:[SALIDA]])</f>
        <v>7</v>
      </c>
      <c r="J319" s="77">
        <v>2600</v>
      </c>
      <c r="K319" s="71">
        <f t="shared" si="10"/>
        <v>18200</v>
      </c>
      <c r="O319" s="2"/>
      <c r="T319" s="4" t="s">
        <v>178</v>
      </c>
    </row>
    <row r="320" spans="2:20" x14ac:dyDescent="0.35">
      <c r="B320" s="64" t="s">
        <v>290</v>
      </c>
      <c r="C320" s="65" t="s">
        <v>366</v>
      </c>
      <c r="D320" s="66" t="s">
        <v>227</v>
      </c>
      <c r="E320" s="65" t="s">
        <v>684</v>
      </c>
      <c r="F320" s="68">
        <v>6</v>
      </c>
      <c r="G320" s="68">
        <v>3</v>
      </c>
      <c r="H320" s="68">
        <v>-1</v>
      </c>
      <c r="I320" s="69">
        <f>SUM(Tabla1[[#This Row],[INICIO]:[SALIDA]])</f>
        <v>8</v>
      </c>
      <c r="J320" s="77">
        <v>2800</v>
      </c>
      <c r="K320" s="71">
        <f t="shared" si="10"/>
        <v>22400</v>
      </c>
      <c r="O320" s="2"/>
      <c r="T320" s="4" t="s">
        <v>179</v>
      </c>
    </row>
    <row r="321" spans="2:20" x14ac:dyDescent="0.35">
      <c r="B321" s="37" t="s">
        <v>290</v>
      </c>
      <c r="C321" s="40" t="s">
        <v>378</v>
      </c>
      <c r="D321" s="39" t="s">
        <v>227</v>
      </c>
      <c r="E321" s="45" t="s">
        <v>506</v>
      </c>
      <c r="F321" s="41">
        <v>4</v>
      </c>
      <c r="G321" s="41">
        <v>0</v>
      </c>
      <c r="H321" s="41">
        <v>-1</v>
      </c>
      <c r="I321" s="42">
        <f>SUM(Tabla1[[#This Row],[INICIO]:[SALIDA]])</f>
        <v>3</v>
      </c>
      <c r="J321" s="46">
        <v>6195</v>
      </c>
      <c r="K321" s="47">
        <f t="shared" si="10"/>
        <v>18585</v>
      </c>
      <c r="O321" s="2"/>
      <c r="T321" s="4" t="s">
        <v>180</v>
      </c>
    </row>
    <row r="322" spans="2:20" x14ac:dyDescent="0.35">
      <c r="B322" s="37" t="s">
        <v>290</v>
      </c>
      <c r="C322" s="40" t="s">
        <v>376</v>
      </c>
      <c r="D322" s="39" t="s">
        <v>227</v>
      </c>
      <c r="E322" s="40" t="s">
        <v>684</v>
      </c>
      <c r="F322" s="41">
        <v>2</v>
      </c>
      <c r="G322" s="41">
        <v>2</v>
      </c>
      <c r="H322" s="41">
        <v>-2</v>
      </c>
      <c r="I322" s="42">
        <f>SUM(Tabla1[[#This Row],[INICIO]:[SALIDA]])</f>
        <v>2</v>
      </c>
      <c r="J322" s="46">
        <v>7890</v>
      </c>
      <c r="K322" s="47">
        <f t="shared" ref="K322:K328" si="11">+I322*J322</f>
        <v>15780</v>
      </c>
      <c r="O322" s="2"/>
      <c r="T322" s="4" t="s">
        <v>181</v>
      </c>
    </row>
    <row r="323" spans="2:20" x14ac:dyDescent="0.35">
      <c r="B323" s="64" t="s">
        <v>290</v>
      </c>
      <c r="C323" s="65" t="s">
        <v>377</v>
      </c>
      <c r="D323" s="66" t="s">
        <v>227</v>
      </c>
      <c r="E323" s="67" t="s">
        <v>513</v>
      </c>
      <c r="F323" s="68">
        <v>3</v>
      </c>
      <c r="G323" s="68">
        <v>2</v>
      </c>
      <c r="H323" s="68">
        <v>-2</v>
      </c>
      <c r="I323" s="69">
        <f>SUM(Tabla1[[#This Row],[INICIO]:[SALIDA]])</f>
        <v>3</v>
      </c>
      <c r="J323" s="77">
        <v>2367.5</v>
      </c>
      <c r="K323" s="71">
        <f t="shared" si="11"/>
        <v>7102.5</v>
      </c>
      <c r="O323" s="2"/>
      <c r="T323" s="4" t="s">
        <v>182</v>
      </c>
    </row>
    <row r="324" spans="2:20" x14ac:dyDescent="0.35">
      <c r="B324" s="64" t="s">
        <v>694</v>
      </c>
      <c r="C324" s="65" t="s">
        <v>678</v>
      </c>
      <c r="D324" s="66" t="s">
        <v>466</v>
      </c>
      <c r="E324" s="67" t="s">
        <v>673</v>
      </c>
      <c r="F324" s="68">
        <v>0</v>
      </c>
      <c r="G324" s="68">
        <v>20</v>
      </c>
      <c r="H324" s="68">
        <v>-20</v>
      </c>
      <c r="I324" s="69">
        <f>SUM(Tabla1[[#This Row],[INICIO]:[SALIDA]])</f>
        <v>0</v>
      </c>
      <c r="J324" s="70">
        <v>246.62</v>
      </c>
      <c r="K324" s="74">
        <f t="shared" si="11"/>
        <v>0</v>
      </c>
      <c r="O324" s="2"/>
      <c r="T324" s="4" t="s">
        <v>183</v>
      </c>
    </row>
    <row r="325" spans="2:20" x14ac:dyDescent="0.35">
      <c r="B325" s="37" t="s">
        <v>694</v>
      </c>
      <c r="C325" s="40" t="s">
        <v>679</v>
      </c>
      <c r="D325" s="39" t="s">
        <v>466</v>
      </c>
      <c r="E325" s="45" t="s">
        <v>673</v>
      </c>
      <c r="F325" s="41">
        <v>0</v>
      </c>
      <c r="G325" s="41">
        <v>10</v>
      </c>
      <c r="H325" s="41">
        <v>-10</v>
      </c>
      <c r="I325" s="42">
        <f>SUM(Tabla1[[#This Row],[INICIO]:[SALIDA]])</f>
        <v>0</v>
      </c>
      <c r="J325" s="46">
        <v>446</v>
      </c>
      <c r="K325" s="44">
        <f t="shared" si="11"/>
        <v>0</v>
      </c>
      <c r="O325" s="2"/>
      <c r="T325" s="4" t="s">
        <v>184</v>
      </c>
    </row>
    <row r="326" spans="2:20" x14ac:dyDescent="0.35">
      <c r="B326" s="37" t="s">
        <v>318</v>
      </c>
      <c r="C326" s="40" t="s">
        <v>567</v>
      </c>
      <c r="D326" s="39" t="s">
        <v>227</v>
      </c>
      <c r="E326" s="45" t="s">
        <v>571</v>
      </c>
      <c r="F326" s="41">
        <v>0</v>
      </c>
      <c r="G326" s="41">
        <v>19</v>
      </c>
      <c r="H326" s="41">
        <v>-10</v>
      </c>
      <c r="I326" s="42">
        <f>SUM(Tabla1[[#This Row],[INICIO]:[SALIDA]])</f>
        <v>9</v>
      </c>
      <c r="J326" s="46">
        <v>850</v>
      </c>
      <c r="K326" s="47">
        <f t="shared" si="11"/>
        <v>7650</v>
      </c>
      <c r="O326" s="2"/>
      <c r="T326" s="4" t="s">
        <v>185</v>
      </c>
    </row>
    <row r="327" spans="2:20" x14ac:dyDescent="0.35">
      <c r="B327" s="64" t="s">
        <v>318</v>
      </c>
      <c r="C327" s="65" t="s">
        <v>569</v>
      </c>
      <c r="D327" s="66" t="s">
        <v>500</v>
      </c>
      <c r="E327" s="67" t="s">
        <v>571</v>
      </c>
      <c r="F327" s="68">
        <v>0</v>
      </c>
      <c r="G327" s="68">
        <v>50</v>
      </c>
      <c r="H327" s="68">
        <v>-50</v>
      </c>
      <c r="I327" s="69">
        <f>SUM(Tabla1[[#This Row],[INICIO]:[SALIDA]])</f>
        <v>0</v>
      </c>
      <c r="J327" s="70">
        <v>90</v>
      </c>
      <c r="K327" s="71">
        <f t="shared" si="11"/>
        <v>0</v>
      </c>
      <c r="O327" s="2"/>
      <c r="T327" s="4" t="s">
        <v>186</v>
      </c>
    </row>
    <row r="328" spans="2:20" x14ac:dyDescent="0.35">
      <c r="B328" s="64" t="s">
        <v>318</v>
      </c>
      <c r="C328" s="65" t="s">
        <v>498</v>
      </c>
      <c r="D328" s="66" t="s">
        <v>693</v>
      </c>
      <c r="E328" s="79" t="s">
        <v>686</v>
      </c>
      <c r="F328" s="68">
        <v>0</v>
      </c>
      <c r="G328" s="68">
        <v>75</v>
      </c>
      <c r="H328" s="68">
        <v>0</v>
      </c>
      <c r="I328" s="69">
        <f>SUM(Tabla1[[#This Row],[INICIO]:[SALIDA]])</f>
        <v>75</v>
      </c>
      <c r="J328" s="70">
        <v>98.22</v>
      </c>
      <c r="K328" s="71">
        <f t="shared" si="11"/>
        <v>7366.5</v>
      </c>
      <c r="O328" s="2"/>
      <c r="T328" s="4" t="s">
        <v>187</v>
      </c>
    </row>
    <row r="329" spans="2:20" x14ac:dyDescent="0.35">
      <c r="B329" s="37" t="s">
        <v>318</v>
      </c>
      <c r="C329" s="38" t="s">
        <v>495</v>
      </c>
      <c r="D329" s="39" t="s">
        <v>496</v>
      </c>
      <c r="E329" s="50" t="s">
        <v>686</v>
      </c>
      <c r="F329" s="41">
        <v>0</v>
      </c>
      <c r="G329" s="41">
        <v>6</v>
      </c>
      <c r="H329" s="41">
        <v>-6</v>
      </c>
      <c r="I329" s="42">
        <f>SUM(Tabla1[[#This Row],[INICIO]:[SALIDA]])</f>
        <v>0</v>
      </c>
      <c r="J329" s="58">
        <v>1914.88</v>
      </c>
      <c r="K329" s="47">
        <f>1914.88*6</f>
        <v>11489.28</v>
      </c>
      <c r="O329" s="2"/>
      <c r="T329" s="4" t="s">
        <v>188</v>
      </c>
    </row>
    <row r="330" spans="2:20" x14ac:dyDescent="0.35">
      <c r="B330" s="37" t="s">
        <v>318</v>
      </c>
      <c r="C330" s="40" t="s">
        <v>497</v>
      </c>
      <c r="D330" s="39" t="s">
        <v>496</v>
      </c>
      <c r="E330" s="50" t="s">
        <v>686</v>
      </c>
      <c r="F330" s="41">
        <v>0</v>
      </c>
      <c r="G330" s="41">
        <v>6</v>
      </c>
      <c r="H330" s="41">
        <v>-1</v>
      </c>
      <c r="I330" s="42">
        <f>SUM(Tabla1[[#This Row],[INICIO]:[SALIDA]])</f>
        <v>5</v>
      </c>
      <c r="J330" s="46">
        <v>6829.52</v>
      </c>
      <c r="K330" s="47">
        <f t="shared" ref="K330:K348" si="12">+I330*J330</f>
        <v>34147.600000000006</v>
      </c>
      <c r="O330" s="2"/>
      <c r="T330" s="4" t="s">
        <v>189</v>
      </c>
    </row>
    <row r="331" spans="2:20" x14ac:dyDescent="0.35">
      <c r="B331" s="64" t="s">
        <v>318</v>
      </c>
      <c r="C331" s="65" t="s">
        <v>499</v>
      </c>
      <c r="D331" s="66" t="s">
        <v>500</v>
      </c>
      <c r="E331" s="79" t="s">
        <v>686</v>
      </c>
      <c r="F331" s="68">
        <v>0</v>
      </c>
      <c r="G331" s="68">
        <v>50</v>
      </c>
      <c r="H331" s="68"/>
      <c r="I331" s="69">
        <f>SUM(Tabla1[[#This Row],[INICIO]:[SALIDA]])</f>
        <v>50</v>
      </c>
      <c r="J331" s="70">
        <v>169.5</v>
      </c>
      <c r="K331" s="71">
        <f t="shared" si="12"/>
        <v>8475</v>
      </c>
      <c r="O331" s="2"/>
      <c r="T331" s="4" t="s">
        <v>190</v>
      </c>
    </row>
    <row r="332" spans="2:20" x14ac:dyDescent="0.35">
      <c r="B332" s="64" t="s">
        <v>233</v>
      </c>
      <c r="C332" s="72" t="s">
        <v>644</v>
      </c>
      <c r="D332" s="66" t="s">
        <v>227</v>
      </c>
      <c r="E332" s="65" t="s">
        <v>687</v>
      </c>
      <c r="F332" s="68">
        <v>0</v>
      </c>
      <c r="G332" s="68">
        <v>5</v>
      </c>
      <c r="H332" s="68">
        <v>-5</v>
      </c>
      <c r="I332" s="69">
        <f>SUM(Tabla1[[#This Row],[INICIO]:[SALIDA]])</f>
        <v>0</v>
      </c>
      <c r="J332" s="73">
        <v>2146</v>
      </c>
      <c r="K332" s="74">
        <f t="shared" si="12"/>
        <v>0</v>
      </c>
      <c r="O332" s="2"/>
      <c r="T332" s="4" t="s">
        <v>191</v>
      </c>
    </row>
    <row r="333" spans="2:20" x14ac:dyDescent="0.35">
      <c r="B333" s="37" t="s">
        <v>233</v>
      </c>
      <c r="C333" s="40" t="s">
        <v>455</v>
      </c>
      <c r="D333" s="39" t="s">
        <v>227</v>
      </c>
      <c r="E333" s="40" t="s">
        <v>512</v>
      </c>
      <c r="F333" s="41">
        <v>2</v>
      </c>
      <c r="G333" s="41">
        <v>0</v>
      </c>
      <c r="H333" s="41">
        <v>-2</v>
      </c>
      <c r="I333" s="42">
        <f>SUM(Tabla1[[#This Row],[INICIO]:[SALIDA]])</f>
        <v>0</v>
      </c>
      <c r="J333" s="51">
        <v>360</v>
      </c>
      <c r="K333" s="47">
        <f t="shared" si="12"/>
        <v>0</v>
      </c>
      <c r="O333" s="2"/>
      <c r="T333" s="4" t="s">
        <v>192</v>
      </c>
    </row>
    <row r="334" spans="2:20" x14ac:dyDescent="0.35">
      <c r="B334" s="37" t="s">
        <v>233</v>
      </c>
      <c r="C334" s="40" t="s">
        <v>449</v>
      </c>
      <c r="D334" s="39" t="s">
        <v>227</v>
      </c>
      <c r="E334" s="40" t="s">
        <v>511</v>
      </c>
      <c r="F334" s="41">
        <v>2</v>
      </c>
      <c r="G334" s="41">
        <v>0</v>
      </c>
      <c r="H334" s="41">
        <v>0</v>
      </c>
      <c r="I334" s="42">
        <f>SUM(Tabla1[[#This Row],[INICIO]:[SALIDA]])</f>
        <v>2</v>
      </c>
      <c r="J334" s="58">
        <v>765</v>
      </c>
      <c r="K334" s="47">
        <f t="shared" si="12"/>
        <v>1530</v>
      </c>
      <c r="O334" s="2"/>
      <c r="T334" s="4" t="s">
        <v>193</v>
      </c>
    </row>
    <row r="335" spans="2:20" x14ac:dyDescent="0.35">
      <c r="B335" s="64" t="s">
        <v>290</v>
      </c>
      <c r="C335" s="65" t="s">
        <v>319</v>
      </c>
      <c r="D335" s="66" t="s">
        <v>227</v>
      </c>
      <c r="E335" s="65" t="s">
        <v>509</v>
      </c>
      <c r="F335" s="68">
        <v>0</v>
      </c>
      <c r="G335" s="68">
        <v>9</v>
      </c>
      <c r="H335" s="68">
        <v>-9</v>
      </c>
      <c r="I335" s="69">
        <f>SUM(Tabla1[[#This Row],[INICIO]:[SALIDA]])</f>
        <v>0</v>
      </c>
      <c r="J335" s="70">
        <v>4763.6400000000003</v>
      </c>
      <c r="K335" s="71">
        <f t="shared" si="12"/>
        <v>0</v>
      </c>
      <c r="O335" s="2"/>
      <c r="T335" s="4" t="s">
        <v>194</v>
      </c>
    </row>
    <row r="336" spans="2:20" x14ac:dyDescent="0.35">
      <c r="B336" s="64" t="s">
        <v>233</v>
      </c>
      <c r="C336" s="65" t="s">
        <v>438</v>
      </c>
      <c r="D336" s="66" t="s">
        <v>227</v>
      </c>
      <c r="E336" s="65" t="s">
        <v>510</v>
      </c>
      <c r="F336" s="68">
        <v>2</v>
      </c>
      <c r="G336" s="68">
        <v>0</v>
      </c>
      <c r="H336" s="68">
        <v>0</v>
      </c>
      <c r="I336" s="69">
        <f>SUM(Tabla1[[#This Row],[INICIO]:[SALIDA]])</f>
        <v>2</v>
      </c>
      <c r="J336" s="77">
        <v>75</v>
      </c>
      <c r="K336" s="71">
        <f t="shared" si="12"/>
        <v>150</v>
      </c>
      <c r="O336" s="2"/>
      <c r="T336" s="4" t="s">
        <v>195</v>
      </c>
    </row>
    <row r="337" spans="2:21" x14ac:dyDescent="0.35">
      <c r="B337" s="48" t="s">
        <v>233</v>
      </c>
      <c r="C337" s="40" t="s">
        <v>244</v>
      </c>
      <c r="D337" s="39" t="s">
        <v>464</v>
      </c>
      <c r="E337" s="40" t="s">
        <v>510</v>
      </c>
      <c r="F337" s="41">
        <v>100</v>
      </c>
      <c r="G337" s="41">
        <v>150</v>
      </c>
      <c r="H337" s="41">
        <v>-157</v>
      </c>
      <c r="I337" s="42">
        <f>SUM(Tabla1[[#This Row],[INICIO]:[SALIDA]])</f>
        <v>93</v>
      </c>
      <c r="J337" s="46">
        <v>65</v>
      </c>
      <c r="K337" s="47">
        <f t="shared" si="12"/>
        <v>6045</v>
      </c>
      <c r="O337" s="2"/>
      <c r="T337" s="4" t="s">
        <v>196</v>
      </c>
    </row>
    <row r="338" spans="2:21" x14ac:dyDescent="0.35">
      <c r="B338" s="48" t="s">
        <v>233</v>
      </c>
      <c r="C338" s="40" t="s">
        <v>245</v>
      </c>
      <c r="D338" s="39" t="s">
        <v>464</v>
      </c>
      <c r="E338" s="40" t="s">
        <v>509</v>
      </c>
      <c r="F338" s="41">
        <v>100</v>
      </c>
      <c r="G338" s="41">
        <v>50</v>
      </c>
      <c r="H338" s="41">
        <v>-92</v>
      </c>
      <c r="I338" s="42">
        <f>SUM(Tabla1[[#This Row],[INICIO]:[SALIDA]])</f>
        <v>58</v>
      </c>
      <c r="J338" s="46">
        <v>45</v>
      </c>
      <c r="K338" s="47">
        <f t="shared" si="12"/>
        <v>2610</v>
      </c>
      <c r="O338" s="2"/>
      <c r="T338" s="4" t="s">
        <v>197</v>
      </c>
    </row>
    <row r="339" spans="2:21" ht="28.2" customHeight="1" x14ac:dyDescent="0.35">
      <c r="B339" s="75" t="s">
        <v>233</v>
      </c>
      <c r="C339" s="65" t="s">
        <v>243</v>
      </c>
      <c r="D339" s="66" t="s">
        <v>464</v>
      </c>
      <c r="E339" s="79">
        <v>41030</v>
      </c>
      <c r="F339" s="68">
        <v>100</v>
      </c>
      <c r="G339" s="68">
        <v>75</v>
      </c>
      <c r="H339" s="68">
        <v>-175</v>
      </c>
      <c r="I339" s="69">
        <f>SUM(Tabla1[[#This Row],[INICIO]:[SALIDA]])</f>
        <v>0</v>
      </c>
      <c r="J339" s="70">
        <v>55</v>
      </c>
      <c r="K339" s="71">
        <f t="shared" si="12"/>
        <v>0</v>
      </c>
      <c r="O339" s="2"/>
      <c r="T339" s="4" t="s">
        <v>198</v>
      </c>
    </row>
    <row r="340" spans="2:21" x14ac:dyDescent="0.35">
      <c r="B340" s="64" t="s">
        <v>318</v>
      </c>
      <c r="C340" s="65" t="s">
        <v>541</v>
      </c>
      <c r="D340" s="66" t="s">
        <v>227</v>
      </c>
      <c r="E340" s="65" t="s">
        <v>542</v>
      </c>
      <c r="F340" s="68">
        <v>0</v>
      </c>
      <c r="G340" s="68">
        <v>12</v>
      </c>
      <c r="H340" s="68">
        <v>-12</v>
      </c>
      <c r="I340" s="69">
        <f>SUM(Tabla1[[#This Row],[INICIO]:[SALIDA]])</f>
        <v>0</v>
      </c>
      <c r="J340" s="70">
        <v>2600</v>
      </c>
      <c r="K340" s="71">
        <f t="shared" si="12"/>
        <v>0</v>
      </c>
      <c r="O340" s="2"/>
      <c r="T340" s="4" t="s">
        <v>199</v>
      </c>
    </row>
    <row r="341" spans="2:21" x14ac:dyDescent="0.35">
      <c r="B341" s="37" t="s">
        <v>233</v>
      </c>
      <c r="C341" s="40" t="s">
        <v>631</v>
      </c>
      <c r="D341" s="39" t="s">
        <v>629</v>
      </c>
      <c r="E341" s="40" t="s">
        <v>630</v>
      </c>
      <c r="F341" s="41">
        <v>0</v>
      </c>
      <c r="G341" s="41">
        <v>1000</v>
      </c>
      <c r="H341" s="41">
        <v>-1000</v>
      </c>
      <c r="I341" s="42">
        <f>SUM(Tabla1[[#This Row],[INICIO]:[SALIDA]])</f>
        <v>0</v>
      </c>
      <c r="J341" s="46">
        <v>92</v>
      </c>
      <c r="K341" s="44">
        <f t="shared" si="12"/>
        <v>0</v>
      </c>
      <c r="O341" s="2"/>
      <c r="T341" s="4" t="s">
        <v>200</v>
      </c>
    </row>
    <row r="342" spans="2:21" x14ac:dyDescent="0.35">
      <c r="B342" s="37" t="s">
        <v>233</v>
      </c>
      <c r="C342" s="40" t="s">
        <v>256</v>
      </c>
      <c r="D342" s="39" t="s">
        <v>227</v>
      </c>
      <c r="E342" s="45" t="s">
        <v>508</v>
      </c>
      <c r="F342" s="41">
        <v>12</v>
      </c>
      <c r="G342" s="41">
        <v>0</v>
      </c>
      <c r="H342" s="41">
        <v>-11</v>
      </c>
      <c r="I342" s="42">
        <f>SUM(Tabla1[[#This Row],[INICIO]:[SALIDA]])</f>
        <v>1</v>
      </c>
      <c r="J342" s="46">
        <v>290</v>
      </c>
      <c r="K342" s="47">
        <f t="shared" si="12"/>
        <v>290</v>
      </c>
      <c r="O342" s="2"/>
      <c r="T342" s="4" t="s">
        <v>201</v>
      </c>
    </row>
    <row r="343" spans="2:21" s="10" customFormat="1" x14ac:dyDescent="0.35">
      <c r="B343" s="64" t="s">
        <v>233</v>
      </c>
      <c r="C343" s="65" t="s">
        <v>257</v>
      </c>
      <c r="D343" s="66" t="s">
        <v>227</v>
      </c>
      <c r="E343" s="67" t="s">
        <v>507</v>
      </c>
      <c r="F343" s="68">
        <v>3</v>
      </c>
      <c r="G343" s="68">
        <v>0</v>
      </c>
      <c r="H343" s="68">
        <v>-3</v>
      </c>
      <c r="I343" s="69">
        <f>SUM(Tabla1[[#This Row],[INICIO]:[SALIDA]])</f>
        <v>0</v>
      </c>
      <c r="J343" s="70">
        <v>1050</v>
      </c>
      <c r="K343" s="71">
        <f t="shared" si="12"/>
        <v>0</v>
      </c>
      <c r="O343" s="2"/>
      <c r="T343" s="4"/>
    </row>
    <row r="344" spans="2:21" s="10" customFormat="1" x14ac:dyDescent="0.35">
      <c r="B344" s="64" t="s">
        <v>233</v>
      </c>
      <c r="C344" s="65" t="s">
        <v>258</v>
      </c>
      <c r="D344" s="66" t="s">
        <v>480</v>
      </c>
      <c r="E344" s="67" t="s">
        <v>506</v>
      </c>
      <c r="F344" s="68">
        <v>1</v>
      </c>
      <c r="G344" s="68">
        <v>0</v>
      </c>
      <c r="H344" s="68">
        <v>0</v>
      </c>
      <c r="I344" s="69">
        <f>SUM(Tabla1[[#This Row],[INICIO]:[SALIDA]])</f>
        <v>1</v>
      </c>
      <c r="J344" s="70">
        <v>215</v>
      </c>
      <c r="K344" s="71">
        <f t="shared" si="12"/>
        <v>215</v>
      </c>
      <c r="O344" s="2"/>
      <c r="T344" s="4"/>
    </row>
    <row r="345" spans="2:21" x14ac:dyDescent="0.35">
      <c r="B345" s="37" t="s">
        <v>305</v>
      </c>
      <c r="C345" s="40" t="s">
        <v>492</v>
      </c>
      <c r="D345" s="39" t="s">
        <v>227</v>
      </c>
      <c r="E345" s="40" t="s">
        <v>505</v>
      </c>
      <c r="F345" s="41">
        <v>11</v>
      </c>
      <c r="G345" s="41">
        <v>0</v>
      </c>
      <c r="H345" s="41">
        <v>-11</v>
      </c>
      <c r="I345" s="42">
        <f>SUM(Tabla1[[#This Row],[INICIO]:[SALIDA]])</f>
        <v>0</v>
      </c>
      <c r="J345" s="46">
        <v>357.34</v>
      </c>
      <c r="K345" s="47">
        <f t="shared" si="12"/>
        <v>0</v>
      </c>
      <c r="O345" s="2"/>
      <c r="T345" s="4" t="s">
        <v>202</v>
      </c>
    </row>
    <row r="346" spans="2:21" x14ac:dyDescent="0.35">
      <c r="B346" s="37" t="s">
        <v>305</v>
      </c>
      <c r="C346" s="40" t="s">
        <v>306</v>
      </c>
      <c r="D346" s="39" t="s">
        <v>227</v>
      </c>
      <c r="E346" s="40" t="s">
        <v>505</v>
      </c>
      <c r="F346" s="41">
        <v>1</v>
      </c>
      <c r="G346" s="41">
        <v>0</v>
      </c>
      <c r="H346" s="41">
        <v>-1</v>
      </c>
      <c r="I346" s="42">
        <f>SUM(Tabla1[[#This Row],[INICIO]:[SALIDA]])</f>
        <v>0</v>
      </c>
      <c r="J346" s="46">
        <v>450</v>
      </c>
      <c r="K346" s="47">
        <f t="shared" si="12"/>
        <v>0</v>
      </c>
      <c r="O346" s="2"/>
      <c r="T346" s="4" t="s">
        <v>203</v>
      </c>
    </row>
    <row r="347" spans="2:21" x14ac:dyDescent="0.35">
      <c r="B347" s="64" t="s">
        <v>290</v>
      </c>
      <c r="C347" s="65" t="s">
        <v>635</v>
      </c>
      <c r="D347" s="66" t="s">
        <v>629</v>
      </c>
      <c r="E347" s="65" t="s">
        <v>630</v>
      </c>
      <c r="F347" s="68">
        <v>0</v>
      </c>
      <c r="G347" s="68">
        <v>8</v>
      </c>
      <c r="H347" s="68">
        <v>-8</v>
      </c>
      <c r="I347" s="69">
        <f>SUM(Tabla1[[#This Row],[INICIO]:[SALIDA]])</f>
        <v>0</v>
      </c>
      <c r="J347" s="70">
        <v>6600</v>
      </c>
      <c r="K347" s="74">
        <f t="shared" si="12"/>
        <v>0</v>
      </c>
      <c r="O347" s="2"/>
      <c r="T347" s="4" t="s">
        <v>204</v>
      </c>
    </row>
    <row r="348" spans="2:21" ht="21.6" customHeight="1" x14ac:dyDescent="0.35">
      <c r="B348" s="64" t="s">
        <v>262</v>
      </c>
      <c r="C348" s="65" t="s">
        <v>674</v>
      </c>
      <c r="D348" s="66" t="s">
        <v>227</v>
      </c>
      <c r="E348" s="67" t="s">
        <v>673</v>
      </c>
      <c r="F348" s="68">
        <v>0</v>
      </c>
      <c r="G348" s="68">
        <v>150</v>
      </c>
      <c r="H348" s="68">
        <v>-150</v>
      </c>
      <c r="I348" s="69">
        <f>SUM(Tabla1[[#This Row],[INICIO]:[SALIDA]])</f>
        <v>0</v>
      </c>
      <c r="J348" s="70">
        <v>49.56</v>
      </c>
      <c r="K348" s="74">
        <f t="shared" si="12"/>
        <v>0</v>
      </c>
      <c r="O348" s="2"/>
      <c r="T348" s="4" t="s">
        <v>205</v>
      </c>
    </row>
    <row r="349" spans="2:21" ht="31.8" customHeight="1" x14ac:dyDescent="0.35">
      <c r="B349" s="59"/>
      <c r="C349" s="60"/>
      <c r="D349" s="60"/>
      <c r="E349" s="60"/>
      <c r="F349" s="61"/>
      <c r="G349" s="61"/>
      <c r="H349" s="61"/>
      <c r="I349" s="62"/>
      <c r="J349" s="61"/>
      <c r="K349" s="63">
        <f>SUM(K5:K348)</f>
        <v>2475498.3800000004</v>
      </c>
      <c r="O349" s="2"/>
      <c r="T349" s="4" t="s">
        <v>206</v>
      </c>
    </row>
    <row r="350" spans="2:21" x14ac:dyDescent="0.35">
      <c r="B350" s="11"/>
      <c r="C350" s="8"/>
      <c r="K350" s="17"/>
      <c r="L350" s="36"/>
      <c r="P350" s="2"/>
      <c r="U350" s="4" t="s">
        <v>207</v>
      </c>
    </row>
    <row r="351" spans="2:21" x14ac:dyDescent="0.35">
      <c r="B351" s="8" t="s">
        <v>573</v>
      </c>
      <c r="C351" s="8"/>
      <c r="L351" s="36"/>
      <c r="P351" s="2"/>
      <c r="U351" s="4" t="s">
        <v>208</v>
      </c>
    </row>
    <row r="352" spans="2:21" x14ac:dyDescent="0.35">
      <c r="B352" s="8"/>
      <c r="C352" s="8"/>
      <c r="D352" s="10"/>
      <c r="E352" s="10"/>
      <c r="F352" s="10"/>
      <c r="G352" s="10"/>
      <c r="H352" s="10"/>
      <c r="I352" s="10"/>
      <c r="J352" s="10"/>
      <c r="K352" s="10"/>
      <c r="L352" s="36"/>
      <c r="P352" s="2"/>
      <c r="U352" s="4" t="s">
        <v>209</v>
      </c>
    </row>
    <row r="353" spans="2:21" x14ac:dyDescent="0.35">
      <c r="B353" s="8"/>
      <c r="C353" s="8"/>
      <c r="D353" s="10"/>
      <c r="E353" s="10"/>
      <c r="F353" s="10"/>
      <c r="G353" s="10"/>
      <c r="H353" s="10"/>
      <c r="I353" s="10"/>
      <c r="J353" s="10"/>
      <c r="K353" s="10"/>
      <c r="L353" s="36"/>
      <c r="P353" s="2"/>
      <c r="U353" s="4" t="s">
        <v>210</v>
      </c>
    </row>
    <row r="354" spans="2:21" x14ac:dyDescent="0.35">
      <c r="B354" s="8" t="s">
        <v>698</v>
      </c>
      <c r="C354" s="8"/>
      <c r="L354" s="36"/>
      <c r="P354" s="2"/>
      <c r="U354" s="4" t="s">
        <v>211</v>
      </c>
    </row>
    <row r="355" spans="2:21" x14ac:dyDescent="0.35">
      <c r="B355" s="8" t="s">
        <v>642</v>
      </c>
      <c r="C355" s="8"/>
      <c r="L355" s="36"/>
      <c r="P355" s="2"/>
      <c r="U355" s="4" t="s">
        <v>212</v>
      </c>
    </row>
    <row r="356" spans="2:21" x14ac:dyDescent="0.35">
      <c r="L356" s="36"/>
      <c r="P356" s="2"/>
      <c r="U356" s="4" t="s">
        <v>213</v>
      </c>
    </row>
    <row r="357" spans="2:21" x14ac:dyDescent="0.35">
      <c r="L357" s="36"/>
      <c r="P357" s="2"/>
      <c r="U357" s="4" t="s">
        <v>214</v>
      </c>
    </row>
    <row r="358" spans="2:21" x14ac:dyDescent="0.35">
      <c r="L358" s="36"/>
      <c r="P358" s="2"/>
      <c r="U358" s="4" t="s">
        <v>215</v>
      </c>
    </row>
    <row r="359" spans="2:21" x14ac:dyDescent="0.35">
      <c r="L359" s="36"/>
      <c r="P359" s="2"/>
      <c r="U359" s="4" t="s">
        <v>216</v>
      </c>
    </row>
    <row r="360" spans="2:21" x14ac:dyDescent="0.35">
      <c r="L360" s="36"/>
      <c r="P360" s="2"/>
    </row>
    <row r="361" spans="2:21" x14ac:dyDescent="0.35">
      <c r="L361" s="36"/>
      <c r="P361" s="2"/>
    </row>
    <row r="362" spans="2:21" x14ac:dyDescent="0.35">
      <c r="L362" s="36"/>
      <c r="P362" s="2"/>
    </row>
    <row r="363" spans="2:21" x14ac:dyDescent="0.35">
      <c r="L363" s="36"/>
      <c r="P363" s="2"/>
    </row>
    <row r="364" spans="2:21" x14ac:dyDescent="0.35">
      <c r="L364" s="36"/>
      <c r="P364" s="2"/>
    </row>
    <row r="365" spans="2:21" x14ac:dyDescent="0.35">
      <c r="L365" s="36"/>
      <c r="P365" s="2"/>
    </row>
    <row r="366" spans="2:21" x14ac:dyDescent="0.35">
      <c r="L366" s="36"/>
      <c r="P366" s="2"/>
    </row>
    <row r="367" spans="2:21" x14ac:dyDescent="0.35">
      <c r="L367" s="36"/>
      <c r="P367" s="2"/>
    </row>
    <row r="368" spans="2:21" x14ac:dyDescent="0.35">
      <c r="L368" s="36"/>
      <c r="P368" s="2"/>
    </row>
    <row r="369" spans="12:12" x14ac:dyDescent="0.35">
      <c r="L369" s="36"/>
    </row>
    <row r="370" spans="12:12" x14ac:dyDescent="0.35">
      <c r="L370" s="36"/>
    </row>
    <row r="371" spans="12:12" x14ac:dyDescent="0.35">
      <c r="L371" s="36"/>
    </row>
    <row r="372" spans="12:12" x14ac:dyDescent="0.35">
      <c r="L372" s="36"/>
    </row>
    <row r="373" spans="12:12" x14ac:dyDescent="0.35">
      <c r="L373" s="36"/>
    </row>
    <row r="374" spans="12:12" x14ac:dyDescent="0.35">
      <c r="L374" s="36"/>
    </row>
    <row r="375" spans="12:12" x14ac:dyDescent="0.35">
      <c r="L375" s="36"/>
    </row>
    <row r="376" spans="12:12" x14ac:dyDescent="0.35">
      <c r="L376" s="36"/>
    </row>
    <row r="377" spans="12:12" x14ac:dyDescent="0.35">
      <c r="L377" s="36"/>
    </row>
    <row r="378" spans="12:12" x14ac:dyDescent="0.35">
      <c r="L378" s="36"/>
    </row>
    <row r="379" spans="12:12" x14ac:dyDescent="0.35">
      <c r="L379" s="36"/>
    </row>
    <row r="380" spans="12:12" x14ac:dyDescent="0.35">
      <c r="L380" s="36"/>
    </row>
    <row r="381" spans="12:12" x14ac:dyDescent="0.35">
      <c r="L381" s="36"/>
    </row>
    <row r="382" spans="12:12" x14ac:dyDescent="0.35">
      <c r="L382" s="36"/>
    </row>
    <row r="383" spans="12:12" x14ac:dyDescent="0.35">
      <c r="L383" s="36"/>
    </row>
    <row r="384" spans="12:12" x14ac:dyDescent="0.35">
      <c r="L384" s="36"/>
    </row>
    <row r="385" spans="12:12" x14ac:dyDescent="0.35">
      <c r="L385" s="36"/>
    </row>
    <row r="386" spans="12:12" x14ac:dyDescent="0.35">
      <c r="L386" s="12"/>
    </row>
    <row r="387" spans="12:12" x14ac:dyDescent="0.35">
      <c r="L387" s="12"/>
    </row>
    <row r="388" spans="12:12" x14ac:dyDescent="0.35">
      <c r="L388" s="12"/>
    </row>
    <row r="389" spans="12:12" x14ac:dyDescent="0.35">
      <c r="L389" s="12"/>
    </row>
    <row r="390" spans="12:12" x14ac:dyDescent="0.35">
      <c r="L390" s="12"/>
    </row>
    <row r="391" spans="12:12" x14ac:dyDescent="0.35">
      <c r="L391" s="12"/>
    </row>
    <row r="392" spans="12:12" x14ac:dyDescent="0.35">
      <c r="L392" s="12"/>
    </row>
    <row r="393" spans="12:12" x14ac:dyDescent="0.35">
      <c r="L393" s="12"/>
    </row>
    <row r="394" spans="12:12" x14ac:dyDescent="0.35">
      <c r="L394" s="12"/>
    </row>
    <row r="395" spans="12:12" x14ac:dyDescent="0.35">
      <c r="L395" s="12"/>
    </row>
    <row r="396" spans="12:12" x14ac:dyDescent="0.35">
      <c r="L396" s="12"/>
    </row>
    <row r="397" spans="12:12" x14ac:dyDescent="0.35">
      <c r="L397" s="12"/>
    </row>
    <row r="398" spans="12:12" x14ac:dyDescent="0.35">
      <c r="L398" s="12"/>
    </row>
    <row r="399" spans="12:12" x14ac:dyDescent="0.35">
      <c r="L399" s="12"/>
    </row>
    <row r="400" spans="12:12" x14ac:dyDescent="0.35">
      <c r="L400" s="12"/>
    </row>
    <row r="401" spans="12:12" x14ac:dyDescent="0.35">
      <c r="L401" s="12"/>
    </row>
    <row r="402" spans="12:12" x14ac:dyDescent="0.35">
      <c r="L402" s="12"/>
    </row>
    <row r="403" spans="12:12" x14ac:dyDescent="0.35">
      <c r="L403" s="12"/>
    </row>
    <row r="404" spans="12:12" x14ac:dyDescent="0.35">
      <c r="L404" s="12"/>
    </row>
    <row r="405" spans="12:12" x14ac:dyDescent="0.35">
      <c r="L405" s="12"/>
    </row>
    <row r="406" spans="12:12" x14ac:dyDescent="0.35">
      <c r="L406" s="12"/>
    </row>
    <row r="407" spans="12:12" x14ac:dyDescent="0.35">
      <c r="L407" s="12"/>
    </row>
    <row r="408" spans="12:12" x14ac:dyDescent="0.35">
      <c r="L408" s="12"/>
    </row>
    <row r="409" spans="12:12" x14ac:dyDescent="0.35">
      <c r="L409" s="12"/>
    </row>
    <row r="410" spans="12:12" x14ac:dyDescent="0.35">
      <c r="L410" s="12"/>
    </row>
    <row r="411" spans="12:12" x14ac:dyDescent="0.35">
      <c r="L411" s="12"/>
    </row>
    <row r="412" spans="12:12" x14ac:dyDescent="0.35">
      <c r="L412" s="12"/>
    </row>
    <row r="413" spans="12:12" x14ac:dyDescent="0.35">
      <c r="L413" s="12"/>
    </row>
    <row r="414" spans="12:12" x14ac:dyDescent="0.35">
      <c r="L414" s="12"/>
    </row>
    <row r="415" spans="12:12" x14ac:dyDescent="0.35">
      <c r="L415" s="12"/>
    </row>
    <row r="416" spans="12:12" x14ac:dyDescent="0.35">
      <c r="L416" s="12"/>
    </row>
    <row r="417" spans="12:12" x14ac:dyDescent="0.35">
      <c r="L417" s="12"/>
    </row>
    <row r="418" spans="12:12" x14ac:dyDescent="0.35">
      <c r="L418" s="12"/>
    </row>
    <row r="419" spans="12:12" x14ac:dyDescent="0.35">
      <c r="L419" s="12"/>
    </row>
    <row r="420" spans="12:12" x14ac:dyDescent="0.35">
      <c r="L420" s="12"/>
    </row>
    <row r="421" spans="12:12" x14ac:dyDescent="0.35">
      <c r="L421" s="12"/>
    </row>
    <row r="422" spans="12:12" x14ac:dyDescent="0.35">
      <c r="L422" s="12"/>
    </row>
    <row r="423" spans="12:12" x14ac:dyDescent="0.35">
      <c r="L423" s="12"/>
    </row>
    <row r="424" spans="12:12" x14ac:dyDescent="0.35">
      <c r="L424" s="12"/>
    </row>
    <row r="425" spans="12:12" x14ac:dyDescent="0.35">
      <c r="L425" s="12"/>
    </row>
    <row r="426" spans="12:12" x14ac:dyDescent="0.35">
      <c r="L426" s="12"/>
    </row>
    <row r="427" spans="12:12" x14ac:dyDescent="0.35">
      <c r="L427" s="12"/>
    </row>
    <row r="428" spans="12:12" x14ac:dyDescent="0.35">
      <c r="L428" s="12"/>
    </row>
    <row r="429" spans="12:12" x14ac:dyDescent="0.35">
      <c r="L429" s="12"/>
    </row>
    <row r="430" spans="12:12" x14ac:dyDescent="0.35">
      <c r="L430" s="12"/>
    </row>
    <row r="431" spans="12:12" x14ac:dyDescent="0.35">
      <c r="L431" s="12"/>
    </row>
    <row r="432" spans="12:12" x14ac:dyDescent="0.35">
      <c r="L432" s="12"/>
    </row>
    <row r="433" spans="12:12" x14ac:dyDescent="0.35">
      <c r="L433" s="12"/>
    </row>
    <row r="434" spans="12:12" x14ac:dyDescent="0.35">
      <c r="L434" s="12"/>
    </row>
    <row r="435" spans="12:12" x14ac:dyDescent="0.35">
      <c r="L435" s="12"/>
    </row>
    <row r="436" spans="12:12" x14ac:dyDescent="0.35">
      <c r="L436" s="12"/>
    </row>
    <row r="437" spans="12:12" x14ac:dyDescent="0.35">
      <c r="L437" s="12"/>
    </row>
    <row r="438" spans="12:12" x14ac:dyDescent="0.35">
      <c r="L438" s="12"/>
    </row>
    <row r="439" spans="12:12" x14ac:dyDescent="0.35">
      <c r="L439" s="12"/>
    </row>
    <row r="440" spans="12:12" x14ac:dyDescent="0.35">
      <c r="L440" s="12"/>
    </row>
    <row r="441" spans="12:12" x14ac:dyDescent="0.35">
      <c r="L441" s="12"/>
    </row>
    <row r="442" spans="12:12" x14ac:dyDescent="0.35">
      <c r="L442" s="12"/>
    </row>
    <row r="443" spans="12:12" x14ac:dyDescent="0.35">
      <c r="L443" s="12"/>
    </row>
    <row r="444" spans="12:12" x14ac:dyDescent="0.35">
      <c r="L444" s="12"/>
    </row>
    <row r="445" spans="12:12" x14ac:dyDescent="0.35">
      <c r="L445" s="12"/>
    </row>
    <row r="446" spans="12:12" x14ac:dyDescent="0.35">
      <c r="L446" s="12"/>
    </row>
    <row r="447" spans="12:12" x14ac:dyDescent="0.35">
      <c r="L447" s="12"/>
    </row>
  </sheetData>
  <mergeCells count="2">
    <mergeCell ref="E3:H3"/>
    <mergeCell ref="B2:P2"/>
  </mergeCells>
  <conditionalFormatting sqref="B16:C17 C273:C274 C277 B151:C151 B160:C161 C159 B78:C88 C89:C90 B75:C75 C76:C77 B271 C255:C262 B240:C241 C235:C239 B254:C254 B278:C282 C252:C253 B268:C270 B263:C263 C264:C267 B125:C137 B163:C170 C162 E47 E20:E22 E261:E280 C62:C67 B68:C73 J277:J316 C283:C316 E282:E283 C18:C50 C7:C15 E78:E159 C138:C150 C242:C243 C245:C248 B244:C244 B249:C251 C318:C325 J178:J274 E169:E258 E290:E295 B51:C61 J7:J170 E161:E166 E285:E288 B178:C181 B215:C234 C214 B212:C213 C211 B184:C210 C182:C183 B155:C158 C154 B153:C153 C152 B91:C122 C123:C124">
    <cfRule type="expression" dxfId="130" priority="144">
      <formula>$C7=1</formula>
    </cfRule>
    <cfRule type="expression" dxfId="129" priority="145">
      <formula>#REF!="Sí"</formula>
    </cfRule>
  </conditionalFormatting>
  <conditionalFormatting sqref="C74">
    <cfRule type="expression" dxfId="128" priority="136">
      <formula>$C74=1</formula>
    </cfRule>
    <cfRule type="expression" dxfId="127" priority="137">
      <formula>#REF!="Sí"</formula>
    </cfRule>
  </conditionalFormatting>
  <conditionalFormatting sqref="B242">
    <cfRule type="expression" dxfId="126" priority="134">
      <formula>$C242=1</formula>
    </cfRule>
    <cfRule type="expression" dxfId="125" priority="135">
      <formula>#REF!="Sí"</formula>
    </cfRule>
  </conditionalFormatting>
  <conditionalFormatting sqref="B239">
    <cfRule type="expression" dxfId="124" priority="132">
      <formula>$C239=1</formula>
    </cfRule>
    <cfRule type="expression" dxfId="123" priority="133">
      <formula>#REF!="Sí"</formula>
    </cfRule>
  </conditionalFormatting>
  <conditionalFormatting sqref="B277">
    <cfRule type="expression" dxfId="122" priority="129">
      <formula>"If(blnBinNo=""True"")"</formula>
    </cfRule>
  </conditionalFormatting>
  <conditionalFormatting sqref="B261">
    <cfRule type="expression" dxfId="121" priority="128">
      <formula>"If(blnBinNo=""True"")"</formula>
    </cfRule>
  </conditionalFormatting>
  <conditionalFormatting sqref="J171:J177 B171:C177">
    <cfRule type="expression" dxfId="120" priority="138">
      <formula>$D171=1</formula>
    </cfRule>
    <cfRule type="expression" dxfId="119" priority="139">
      <formula>#REF!="Sí"</formula>
    </cfRule>
  </conditionalFormatting>
  <conditionalFormatting sqref="B252:B253">
    <cfRule type="expression" dxfId="118" priority="126">
      <formula>$C252=1</formula>
    </cfRule>
    <cfRule type="expression" dxfId="117" priority="127">
      <formula>#REF!="Sí"</formula>
    </cfRule>
  </conditionalFormatting>
  <conditionalFormatting sqref="B243">
    <cfRule type="expression" dxfId="116" priority="124">
      <formula>$C243=1</formula>
    </cfRule>
    <cfRule type="expression" dxfId="115" priority="125">
      <formula>#REF!="Sí"</formula>
    </cfRule>
  </conditionalFormatting>
  <conditionalFormatting sqref="B238">
    <cfRule type="expression" dxfId="114" priority="122">
      <formula>$C238=1</formula>
    </cfRule>
    <cfRule type="expression" dxfId="113" priority="123">
      <formula>#REF!="Sí"</formula>
    </cfRule>
  </conditionalFormatting>
  <conditionalFormatting sqref="B237">
    <cfRule type="expression" dxfId="112" priority="120">
      <formula>$C237=1</formula>
    </cfRule>
    <cfRule type="expression" dxfId="111" priority="121">
      <formula>#REF!="Sí"</formula>
    </cfRule>
  </conditionalFormatting>
  <conditionalFormatting sqref="B236">
    <cfRule type="expression" dxfId="110" priority="118">
      <formula>$C236=1</formula>
    </cfRule>
    <cfRule type="expression" dxfId="109" priority="119">
      <formula>#REF!="Sí"</formula>
    </cfRule>
  </conditionalFormatting>
  <conditionalFormatting sqref="B235">
    <cfRule type="expression" dxfId="108" priority="116">
      <formula>$C235=1</formula>
    </cfRule>
    <cfRule type="expression" dxfId="107" priority="117">
      <formula>#REF!="Sí"</formula>
    </cfRule>
  </conditionalFormatting>
  <conditionalFormatting sqref="B266">
    <cfRule type="expression" dxfId="104" priority="112">
      <formula>$C266=1</formula>
    </cfRule>
    <cfRule type="expression" dxfId="103" priority="113">
      <formula>#REF!="Sí"</formula>
    </cfRule>
  </conditionalFormatting>
  <conditionalFormatting sqref="B265">
    <cfRule type="expression" dxfId="102" priority="110">
      <formula>$C265=1</formula>
    </cfRule>
    <cfRule type="expression" dxfId="101" priority="111">
      <formula>#REF!="Sí"</formula>
    </cfRule>
  </conditionalFormatting>
  <conditionalFormatting sqref="B264">
    <cfRule type="expression" dxfId="100" priority="108">
      <formula>$C264=1</formula>
    </cfRule>
    <cfRule type="expression" dxfId="99" priority="109">
      <formula>#REF!="Sí"</formula>
    </cfRule>
  </conditionalFormatting>
  <conditionalFormatting sqref="B260">
    <cfRule type="expression" dxfId="96" priority="104">
      <formula>$C260=1</formula>
    </cfRule>
    <cfRule type="expression" dxfId="95" priority="105">
      <formula>#REF!="Sí"</formula>
    </cfRule>
  </conditionalFormatting>
  <conditionalFormatting sqref="B272">
    <cfRule type="expression" dxfId="94" priority="103">
      <formula>"If(blnBinNo=""True"")"</formula>
    </cfRule>
  </conditionalFormatting>
  <conditionalFormatting sqref="B273">
    <cfRule type="expression" dxfId="93" priority="102">
      <formula>"If(blnBinNo=""True"")"</formula>
    </cfRule>
  </conditionalFormatting>
  <conditionalFormatting sqref="C275:C276">
    <cfRule type="expression" dxfId="91" priority="95">
      <formula>$C275=1</formula>
    </cfRule>
    <cfRule type="expression" dxfId="90" priority="96">
      <formula>#REF!="Sí"</formula>
    </cfRule>
  </conditionalFormatting>
  <conditionalFormatting sqref="J275:J276">
    <cfRule type="expression" dxfId="89" priority="93">
      <formula>$C275=1</formula>
    </cfRule>
    <cfRule type="expression" dxfId="88" priority="94">
      <formula>#REF!="Sí"</formula>
    </cfRule>
  </conditionalFormatting>
  <conditionalFormatting sqref="C317">
    <cfRule type="expression" dxfId="87" priority="91">
      <formula>$C317=1</formula>
    </cfRule>
    <cfRule type="expression" dxfId="86" priority="92">
      <formula>#REF!="Sí"</formula>
    </cfRule>
  </conditionalFormatting>
  <conditionalFormatting sqref="E17">
    <cfRule type="expression" dxfId="85" priority="77">
      <formula>$C17=1</formula>
    </cfRule>
    <cfRule type="expression" dxfId="84" priority="78">
      <formula>#REF!="Sí"</formula>
    </cfRule>
  </conditionalFormatting>
  <conditionalFormatting sqref="E167">
    <cfRule type="expression" dxfId="83" priority="75">
      <formula>$C167=1</formula>
    </cfRule>
    <cfRule type="expression" dxfId="82" priority="76">
      <formula>#REF!="Sí"</formula>
    </cfRule>
  </conditionalFormatting>
  <conditionalFormatting sqref="E259">
    <cfRule type="expression" dxfId="81" priority="71">
      <formula>$C259=1</formula>
    </cfRule>
    <cfRule type="expression" dxfId="80" priority="72">
      <formula>#REF!="Sí"</formula>
    </cfRule>
  </conditionalFormatting>
  <conditionalFormatting sqref="E260">
    <cfRule type="expression" dxfId="79" priority="69">
      <formula>$C260=1</formula>
    </cfRule>
    <cfRule type="expression" dxfId="78" priority="70">
      <formula>#REF!="Sí"</formula>
    </cfRule>
  </conditionalFormatting>
  <conditionalFormatting sqref="E59">
    <cfRule type="expression" dxfId="77" priority="67">
      <formula>$C59=1</formula>
    </cfRule>
    <cfRule type="expression" dxfId="76" priority="68">
      <formula>#REF!="Sí"</formula>
    </cfRule>
  </conditionalFormatting>
  <conditionalFormatting sqref="B246">
    <cfRule type="expression" dxfId="75" priority="65">
      <formula>$C246=1</formula>
    </cfRule>
    <cfRule type="expression" dxfId="74" priority="66">
      <formula>#REF!="Sí"</formula>
    </cfRule>
  </conditionalFormatting>
  <conditionalFormatting sqref="B145">
    <cfRule type="expression" dxfId="73" priority="63">
      <formula>$C145=1</formula>
    </cfRule>
    <cfRule type="expression" dxfId="72" priority="64">
      <formula>#REF!="Sí"</formula>
    </cfRule>
  </conditionalFormatting>
  <conditionalFormatting sqref="B142">
    <cfRule type="expression" dxfId="71" priority="61">
      <formula>$C142=1</formula>
    </cfRule>
    <cfRule type="expression" dxfId="70" priority="62">
      <formula>#REF!="Sí"</formula>
    </cfRule>
  </conditionalFormatting>
  <conditionalFormatting sqref="B144">
    <cfRule type="expression" dxfId="69" priority="59">
      <formula>$C144=1</formula>
    </cfRule>
    <cfRule type="expression" dxfId="68" priority="60">
      <formula>#REF!="Sí"</formula>
    </cfRule>
  </conditionalFormatting>
  <conditionalFormatting sqref="B140">
    <cfRule type="expression" dxfId="67" priority="55">
      <formula>$C140=1</formula>
    </cfRule>
    <cfRule type="expression" dxfId="66" priority="56">
      <formula>#REF!="Sí"</formula>
    </cfRule>
  </conditionalFormatting>
  <conditionalFormatting sqref="E39">
    <cfRule type="expression" dxfId="63" priority="53">
      <formula>$C39=1</formula>
    </cfRule>
    <cfRule type="expression" dxfId="62" priority="54">
      <formula>#REF!="Sí"</formula>
    </cfRule>
  </conditionalFormatting>
  <conditionalFormatting sqref="E40">
    <cfRule type="expression" dxfId="61" priority="51">
      <formula>$C40=1</formula>
    </cfRule>
    <cfRule type="expression" dxfId="60" priority="52">
      <formula>#REF!="Sí"</formula>
    </cfRule>
  </conditionalFormatting>
  <conditionalFormatting sqref="E41">
    <cfRule type="expression" dxfId="59" priority="49">
      <formula>$C41=1</formula>
    </cfRule>
    <cfRule type="expression" dxfId="58" priority="50">
      <formula>#REF!="Sí"</formula>
    </cfRule>
  </conditionalFormatting>
  <conditionalFormatting sqref="B41">
    <cfRule type="expression" dxfId="57" priority="47">
      <formula>$C41=1</formula>
    </cfRule>
    <cfRule type="expression" dxfId="56" priority="48">
      <formula>#REF!="Sí"</formula>
    </cfRule>
  </conditionalFormatting>
  <conditionalFormatting sqref="B40">
    <cfRule type="expression" dxfId="55" priority="45">
      <formula>$C40=1</formula>
    </cfRule>
    <cfRule type="expression" dxfId="54" priority="46">
      <formula>#REF!="Sí"</formula>
    </cfRule>
  </conditionalFormatting>
  <conditionalFormatting sqref="B39">
    <cfRule type="expression" dxfId="53" priority="43">
      <formula>$C39=1</formula>
    </cfRule>
    <cfRule type="expression" dxfId="52" priority="44">
      <formula>#REF!="Sí"</formula>
    </cfRule>
  </conditionalFormatting>
  <conditionalFormatting sqref="B66:B67">
    <cfRule type="expression" dxfId="51" priority="41">
      <formula>$C66=1</formula>
    </cfRule>
    <cfRule type="expression" dxfId="50" priority="42">
      <formula>#REF!="Sí"</formula>
    </cfRule>
  </conditionalFormatting>
  <conditionalFormatting sqref="B141">
    <cfRule type="expression" dxfId="49" priority="39">
      <formula>$C141=1</formula>
    </cfRule>
    <cfRule type="expression" dxfId="48" priority="40">
      <formula>#REF!="Sí"</formula>
    </cfRule>
  </conditionalFormatting>
  <conditionalFormatting sqref="B248">
    <cfRule type="expression" dxfId="47" priority="37">
      <formula>$C248=1</formula>
    </cfRule>
    <cfRule type="expression" dxfId="46" priority="38">
      <formula>#REF!="Sí"</formula>
    </cfRule>
  </conditionalFormatting>
  <conditionalFormatting sqref="B247">
    <cfRule type="expression" dxfId="45" priority="35">
      <formula>$C247=1</formula>
    </cfRule>
    <cfRule type="expression" dxfId="44" priority="36">
      <formula>#REF!="Sí"</formula>
    </cfRule>
  </conditionalFormatting>
  <conditionalFormatting sqref="B245">
    <cfRule type="expression" dxfId="43" priority="33">
      <formula>$C245=1</formula>
    </cfRule>
    <cfRule type="expression" dxfId="42" priority="34">
      <formula>#REF!="Sí"</formula>
    </cfRule>
  </conditionalFormatting>
  <conditionalFormatting sqref="E296:E299">
    <cfRule type="expression" dxfId="41" priority="31">
      <formula>$C296=1</formula>
    </cfRule>
    <cfRule type="expression" dxfId="40" priority="32">
      <formula>#REF!="Sí"</formula>
    </cfRule>
  </conditionalFormatting>
  <conditionalFormatting sqref="E300:E303">
    <cfRule type="expression" dxfId="39" priority="29">
      <formula>$C300=1</formula>
    </cfRule>
    <cfRule type="expression" dxfId="38" priority="30">
      <formula>#REF!="Sí"</formula>
    </cfRule>
  </conditionalFormatting>
  <conditionalFormatting sqref="E308:E311">
    <cfRule type="expression" dxfId="37" priority="27">
      <formula>$C308=1</formula>
    </cfRule>
    <cfRule type="expression" dxfId="36" priority="28">
      <formula>#REF!="Sí"</formula>
    </cfRule>
  </conditionalFormatting>
  <conditionalFormatting sqref="E319:E320">
    <cfRule type="expression" dxfId="35" priority="25">
      <formula>$C319=1</formula>
    </cfRule>
    <cfRule type="expression" dxfId="34" priority="26">
      <formula>#REF!="Sí"</formula>
    </cfRule>
  </conditionalFormatting>
  <conditionalFormatting sqref="E322">
    <cfRule type="expression" dxfId="33" priority="23">
      <formula>$C322=1</formula>
    </cfRule>
    <cfRule type="expression" dxfId="32" priority="24">
      <formula>#REF!="Sí"</formula>
    </cfRule>
  </conditionalFormatting>
  <conditionalFormatting sqref="E318">
    <cfRule type="expression" dxfId="31" priority="21">
      <formula>$C318=1</formula>
    </cfRule>
    <cfRule type="expression" dxfId="30" priority="22">
      <formula>#REF!="Sí"</formula>
    </cfRule>
  </conditionalFormatting>
  <conditionalFormatting sqref="E160">
    <cfRule type="expression" dxfId="29" priority="19">
      <formula>$B160=1</formula>
    </cfRule>
    <cfRule type="expression" dxfId="28" priority="20">
      <formula>#REF!="Sí"</formula>
    </cfRule>
  </conditionalFormatting>
  <conditionalFormatting sqref="E284">
    <cfRule type="expression" dxfId="27" priority="17">
      <formula>$B284=1</formula>
    </cfRule>
    <cfRule type="expression" dxfId="26" priority="18">
      <formula>#REF!="Sí"</formula>
    </cfRule>
  </conditionalFormatting>
  <conditionalFormatting sqref="B267">
    <cfRule type="expression" dxfId="25" priority="15">
      <formula>$C267=1</formula>
    </cfRule>
    <cfRule type="expression" dxfId="24" priority="16">
      <formula>#REF!="Sí"</formula>
    </cfRule>
  </conditionalFormatting>
  <conditionalFormatting sqref="B283">
    <cfRule type="expression" dxfId="23" priority="13">
      <formula>$C283=1</formula>
    </cfRule>
    <cfRule type="expression" dxfId="22" priority="14">
      <formula>#REF!="Sí"</formula>
    </cfRule>
  </conditionalFormatting>
  <conditionalFormatting sqref="B324:B325">
    <cfRule type="expression" dxfId="21" priority="11">
      <formula>$C324=1</formula>
    </cfRule>
    <cfRule type="expression" dxfId="20" priority="12">
      <formula>#REF!="Sí"</formula>
    </cfRule>
  </conditionalFormatting>
  <conditionalFormatting sqref="B214">
    <cfRule type="expression" dxfId="19" priority="9">
      <formula>$C214=1</formula>
    </cfRule>
    <cfRule type="expression" dxfId="18" priority="10">
      <formula>#REF!="Sí"</formula>
    </cfRule>
  </conditionalFormatting>
  <conditionalFormatting sqref="B211">
    <cfRule type="expression" dxfId="17" priority="7">
      <formula>$C211=1</formula>
    </cfRule>
    <cfRule type="expression" dxfId="16" priority="8">
      <formula>#REF!="Sí"</formula>
    </cfRule>
  </conditionalFormatting>
  <conditionalFormatting sqref="B154">
    <cfRule type="expression" dxfId="15" priority="5">
      <formula>$C154=1</formula>
    </cfRule>
    <cfRule type="expression" dxfId="14" priority="6">
      <formula>#REF!="Sí"</formula>
    </cfRule>
  </conditionalFormatting>
  <conditionalFormatting sqref="B152">
    <cfRule type="expression" dxfId="13" priority="3">
      <formula>$C152=1</formula>
    </cfRule>
    <cfRule type="expression" dxfId="12" priority="4">
      <formula>#REF!="Sí"</formula>
    </cfRule>
  </conditionalFormatting>
  <conditionalFormatting sqref="B143">
    <cfRule type="expression" dxfId="11" priority="1">
      <formula>$C143=1</formula>
    </cfRule>
    <cfRule type="expression" dxfId="10" priority="2">
      <formula>#REF!="Sí"</formula>
    </cfRule>
  </conditionalFormatting>
  <dataValidations xWindow="737" yWindow="459" count="6">
    <dataValidation allowBlank="1" showInputMessage="1" showErrorMessage="1" prompt="Escribe la descripción del elemento en esta columna" sqref="C5:C6 E19 E4:E16 E42:E46 E281 E60:E77 E48:E58 E289 E304:E305 E23:E34 E37:E38"/>
    <dataValidation allowBlank="1" showInputMessage="1" showErrorMessage="1" prompt="Escribe el precio unitario de cada elemento en esta columna" sqref="J5:J6"/>
    <dataValidation allowBlank="1" showInputMessage="1" showErrorMessage="1" promptTitle="PACC" prompt="Digite la cantidad requerida en este período._x000a_" sqref="G100 F101:G326 H5:H348 F5:G99"/>
    <dataValidation allowBlank="1" showInputMessage="1" showErrorMessage="1" promptTitle="PACC" prompt="Digite la unidad de medida._x000a__x000a_" sqref="E306:E307 D5:D326 E321 E312:E317 E168 E35:E36 E323:E348"/>
    <dataValidation allowBlank="1" showInputMessage="1" showErrorMessage="1" promptTitle="PACC" prompt="Este valor se calculará automáticamente, resultado de la multiplicación de la cantidad total por el precio unitario estimado." sqref="K5:K348"/>
    <dataValidation allowBlank="1" showInputMessage="1" showErrorMessage="1" promptTitle="PACC" prompt="La cantidad total resultará de la suma de las cantidades requeridas en cada trimestre. " sqref="I5:I348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34" orientation="portrait" r:id="rId1"/>
  <rowBreaks count="1" manualBreakCount="1">
    <brk id="193" max="27" man="1"/>
  </rowBreaks>
  <colBreaks count="1" manualBreakCount="1">
    <brk id="11" max="361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- SNCC.F.053</vt:lpstr>
      <vt:lpstr>'PACC - SNCC.F.053'!Área_de_impresión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Usuario</cp:lastModifiedBy>
  <cp:lastPrinted>2022-10-13T14:35:33Z</cp:lastPrinted>
  <dcterms:created xsi:type="dcterms:W3CDTF">2010-12-13T15:49:00Z</dcterms:created>
  <dcterms:modified xsi:type="dcterms:W3CDTF">2022-10-13T14:41:13Z</dcterms:modified>
</cp:coreProperties>
</file>