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SUBPORTAL DE TRANSPARENCIA - DGBA\15. COMPRAS Y CONTRATACIONES PÚBLICAS - PORTAL DE TRANSPARENCIA\"/>
    </mc:Choice>
  </mc:AlternateContent>
  <bookViews>
    <workbookView xWindow="0" yWindow="0" windowWidth="20490" windowHeight="7650" activeTab="1"/>
  </bookViews>
  <sheets>
    <sheet name="RESUMEN" sheetId="2" r:id="rId1"/>
    <sheet name="PACC" sheetId="1" r:id="rId2"/>
    <sheet name="UNSPSC" sheetId="3" r:id="rId3"/>
  </sheets>
  <externalReferences>
    <externalReference r:id="rId4"/>
  </externalReferences>
  <definedNames>
    <definedName name="Bienes">'[1]Informacion '!$S$3</definedName>
    <definedName name="ConsultoriaServicios">'[1]Informacion '!$S$6</definedName>
    <definedName name="DistritoList">'[1]Informacion '!$J$3:$J$387</definedName>
    <definedName name="MIPYMEMujer">'[1]Informacion '!$N$4</definedName>
    <definedName name="MIPYMENo">'[1]Informacion '!$N$5</definedName>
    <definedName name="MIPYMEOculto">[1]PACC!$I:$I</definedName>
    <definedName name="MIPYMESí">'[1]Informacion '!$N$3</definedName>
    <definedName name="ModCM">'[1]Informacion '!$L$4</definedName>
    <definedName name="ModCP">'[1]Informacion '!$L$3</definedName>
    <definedName name="ModCU">'[1]Informacion '!$L$5</definedName>
    <definedName name="ModE1508">'[1]Informacion '!$L$12</definedName>
    <definedName name="ModE40">'[1]Informacion '!$L$11</definedName>
    <definedName name="ModEBienes">'[1]Informacion '!$L$6</definedName>
    <definedName name="ModEConstruccion">'[1]Informacion '!$L$7</definedName>
    <definedName name="ModEObras">'[1]Informacion '!$L$9</definedName>
    <definedName name="ModEProveedor">'[1]Informacion '!$L$10</definedName>
    <definedName name="ModEPublicidad">'[1]Informacion '!$L$8</definedName>
    <definedName name="ModLI">'[1]Informacion '!$L$14</definedName>
    <definedName name="ModLP">'[1]Informacion '!$L$13</definedName>
    <definedName name="ModLR">'[1]Informacion '!$L$15</definedName>
    <definedName name="ModSO">'[1]Informacion '!$L$16</definedName>
    <definedName name="MunicipioColumn">'[1]Informacion '!$I$3:$I$387</definedName>
    <definedName name="MunicipioList">'[1]Informacion '!$F$3:$F$157</definedName>
    <definedName name="MunicipioStart">'[1]Informacion '!$I$3</definedName>
    <definedName name="ObjetoContratacionOculto">[1]PACC!$H:$H</definedName>
    <definedName name="Obras">'[1]Informacion '!$S$7</definedName>
    <definedName name="ProcedimientoOculto">[1]PACC!$J:$J</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Servicios">'[1]Informacion '!$S$4</definedName>
    <definedName name="ServiciosConsultoria">'[1]Informacion '!$S$5</definedName>
    <definedName name="TotalEstColumnName">PACC!$E:$E</definedName>
    <definedName name="TotalEstColumnValue">PACC!$F:$F</definedName>
    <definedName name="TotalEstLabel">'[1]Informacion '!$U$3</definedName>
    <definedName name="UnidadesList">'[1]Informacion '!$Q$3:$Q$43</definedName>
    <definedName name="UNSPSCCode">[1]UNSPSC!$A$1:$A$18298</definedName>
    <definedName name="UNSPSCDes">[1]UNSPSC!$B$1:$B$18298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711" i="1" l="1"/>
  <c r="C708" i="1"/>
  <c r="C706" i="1"/>
  <c r="C699" i="1"/>
  <c r="C696" i="1"/>
  <c r="C694" i="1"/>
  <c r="F699" i="1"/>
  <c r="B699" i="1"/>
  <c r="F711" i="1"/>
  <c r="B711" i="1"/>
  <c r="F712" i="1" l="1"/>
  <c r="F700" i="1"/>
  <c r="C687" i="1" l="1"/>
  <c r="C684" i="1"/>
  <c r="C682" i="1"/>
  <c r="C629" i="1"/>
  <c r="C620" i="1"/>
  <c r="C619" i="1"/>
  <c r="C618" i="1"/>
  <c r="C617" i="1"/>
  <c r="C616" i="1"/>
  <c r="C614" i="1"/>
  <c r="C613" i="1"/>
  <c r="C606" i="1"/>
  <c r="C605" i="1"/>
  <c r="C604" i="1"/>
  <c r="C603" i="1"/>
  <c r="C600" i="1"/>
  <c r="C596" i="1"/>
  <c r="C595" i="1"/>
  <c r="C594" i="1"/>
  <c r="C86" i="1"/>
  <c r="C85" i="1"/>
  <c r="C84" i="1"/>
  <c r="C83" i="1"/>
  <c r="C82" i="1"/>
  <c r="C81" i="1"/>
  <c r="C80" i="1"/>
  <c r="C79" i="1"/>
  <c r="C78" i="1"/>
  <c r="C77" i="1"/>
  <c r="C74" i="1"/>
  <c r="C72" i="1"/>
  <c r="C12" i="2"/>
  <c r="C11" i="2"/>
  <c r="C9" i="2"/>
  <c r="F604" i="1"/>
  <c r="F618" i="1"/>
  <c r="F82" i="1"/>
  <c r="B600" i="1"/>
  <c r="F598" i="1"/>
  <c r="F84" i="1"/>
  <c r="F629" i="1"/>
  <c r="F602" i="1"/>
  <c r="F614" i="1"/>
  <c r="B78" i="1"/>
  <c r="F607" i="1"/>
  <c r="F600" i="1"/>
  <c r="F603" i="1"/>
  <c r="B618" i="1"/>
  <c r="F612" i="1"/>
  <c r="F78" i="1"/>
  <c r="F621" i="1"/>
  <c r="F608" i="1"/>
  <c r="F85" i="1"/>
  <c r="F626" i="1"/>
  <c r="B77" i="1"/>
  <c r="F595" i="1"/>
  <c r="F609" i="1"/>
  <c r="F620" i="1"/>
  <c r="F628" i="1"/>
  <c r="F611" i="1"/>
  <c r="F623" i="1"/>
  <c r="F81" i="1"/>
  <c r="B596" i="1"/>
  <c r="B621" i="1"/>
  <c r="F79" i="1"/>
  <c r="F86" i="1"/>
  <c r="F605" i="1"/>
  <c r="B595" i="1"/>
  <c r="F619" i="1"/>
  <c r="B629" i="1"/>
  <c r="F610" i="1"/>
  <c r="F624" i="1"/>
  <c r="F625" i="1"/>
  <c r="F622" i="1"/>
  <c r="F627" i="1"/>
  <c r="F596" i="1"/>
  <c r="F597" i="1"/>
  <c r="B85" i="1"/>
  <c r="B620" i="1"/>
  <c r="F83" i="1"/>
  <c r="F601" i="1"/>
  <c r="F616" i="1"/>
  <c r="B594" i="1"/>
  <c r="F617" i="1"/>
  <c r="F599" i="1"/>
  <c r="F594" i="1"/>
  <c r="B84" i="1"/>
  <c r="F80" i="1"/>
  <c r="F613" i="1"/>
  <c r="F687" i="1"/>
  <c r="F606" i="1"/>
  <c r="F615" i="1"/>
  <c r="F77" i="1"/>
  <c r="B687" i="1"/>
  <c r="F688" i="1" l="1"/>
  <c r="F87" i="1"/>
  <c r="C14" i="2"/>
  <c r="C13" i="2"/>
  <c r="C10" i="2"/>
  <c r="C296" i="1" l="1"/>
  <c r="C298" i="1"/>
  <c r="C243" i="1"/>
  <c r="C241" i="1"/>
  <c r="C240" i="1"/>
  <c r="C239" i="1"/>
  <c r="C237" i="1"/>
  <c r="C236" i="1"/>
  <c r="C235" i="1"/>
  <c r="C234" i="1"/>
  <c r="C233" i="1"/>
  <c r="C232" i="1"/>
  <c r="C231" i="1"/>
  <c r="C230" i="1"/>
  <c r="C229" i="1"/>
  <c r="C228" i="1"/>
  <c r="C227" i="1"/>
  <c r="C226" i="1"/>
  <c r="C225" i="1"/>
  <c r="C224" i="1"/>
  <c r="C223" i="1"/>
  <c r="C222" i="1"/>
  <c r="C221" i="1"/>
  <c r="C177" i="1"/>
  <c r="C168" i="1"/>
  <c r="C167" i="1"/>
  <c r="C166" i="1"/>
  <c r="C165" i="1"/>
  <c r="C164" i="1"/>
  <c r="C162" i="1"/>
  <c r="C161" i="1"/>
  <c r="C154" i="1"/>
  <c r="C153" i="1"/>
  <c r="C152" i="1"/>
  <c r="C151" i="1"/>
  <c r="C148" i="1"/>
  <c r="C144" i="1"/>
  <c r="C143" i="1"/>
  <c r="C142" i="1"/>
  <c r="B228" i="1"/>
  <c r="B236" i="1"/>
  <c r="F101" i="1"/>
  <c r="B224" i="1"/>
  <c r="B222" i="1"/>
  <c r="F127" i="1"/>
  <c r="F128" i="1"/>
  <c r="B234" i="1"/>
  <c r="B221" i="1"/>
  <c r="B166" i="1"/>
  <c r="F125" i="1"/>
  <c r="B223" i="1"/>
  <c r="F126" i="1"/>
  <c r="B239" i="1"/>
  <c r="B241" i="1"/>
  <c r="B237" i="1"/>
  <c r="B233" i="1"/>
  <c r="B417" i="1"/>
  <c r="B226" i="1"/>
  <c r="B168" i="1"/>
  <c r="B418" i="1"/>
  <c r="B405" i="1"/>
  <c r="B430" i="1"/>
  <c r="B177" i="1"/>
  <c r="B148" i="1"/>
  <c r="B242" i="1"/>
  <c r="B235" i="1"/>
  <c r="F100" i="1"/>
  <c r="F130" i="1"/>
  <c r="B169" i="1"/>
  <c r="F124" i="1"/>
  <c r="B225" i="1"/>
  <c r="B429" i="1"/>
  <c r="B243" i="1"/>
  <c r="B143" i="1"/>
  <c r="B144" i="1"/>
  <c r="B44" i="1"/>
  <c r="F429" i="1"/>
  <c r="F99" i="1"/>
  <c r="F129" i="1"/>
  <c r="B229" i="1"/>
  <c r="B232" i="1"/>
  <c r="B142" i="1"/>
  <c r="C8" i="2" l="1"/>
  <c r="E23" i="1"/>
  <c r="C676" i="1"/>
  <c r="C673" i="1"/>
  <c r="C671" i="1"/>
  <c r="C663" i="1"/>
  <c r="C660" i="1"/>
  <c r="C658" i="1"/>
  <c r="C651" i="1"/>
  <c r="C648" i="1"/>
  <c r="C646" i="1"/>
  <c r="C640" i="1"/>
  <c r="C637" i="1"/>
  <c r="C635" i="1"/>
  <c r="C591" i="1"/>
  <c r="C589" i="1"/>
  <c r="C583" i="1"/>
  <c r="C582" i="1"/>
  <c r="C581" i="1"/>
  <c r="C580" i="1"/>
  <c r="C579" i="1"/>
  <c r="C578" i="1"/>
  <c r="C577" i="1"/>
  <c r="C576" i="1"/>
  <c r="C575" i="1"/>
  <c r="C574" i="1"/>
  <c r="C573" i="1"/>
  <c r="C572" i="1"/>
  <c r="C571" i="1"/>
  <c r="C570" i="1"/>
  <c r="C569" i="1"/>
  <c r="C568" i="1"/>
  <c r="C567" i="1"/>
  <c r="C566" i="1"/>
  <c r="C565" i="1"/>
  <c r="C564" i="1"/>
  <c r="C563" i="1"/>
  <c r="C562" i="1"/>
  <c r="C561" i="1"/>
  <c r="C558" i="1"/>
  <c r="C556" i="1"/>
  <c r="C550" i="1"/>
  <c r="C549" i="1"/>
  <c r="C548" i="1"/>
  <c r="C545" i="1"/>
  <c r="C543" i="1"/>
  <c r="C537" i="1"/>
  <c r="C534" i="1"/>
  <c r="C532" i="1"/>
  <c r="C526" i="1"/>
  <c r="C523" i="1"/>
  <c r="C521" i="1"/>
  <c r="C508" i="1"/>
  <c r="C506" i="1"/>
  <c r="C493" i="1"/>
  <c r="C491" i="1"/>
  <c r="C485" i="1"/>
  <c r="C482" i="1"/>
  <c r="C480" i="1"/>
  <c r="C474" i="1"/>
  <c r="C471" i="1"/>
  <c r="C469" i="1"/>
  <c r="C460" i="1"/>
  <c r="C458" i="1"/>
  <c r="C449" i="1"/>
  <c r="C447" i="1"/>
  <c r="C438" i="1"/>
  <c r="C436" i="1"/>
  <c r="C426" i="1"/>
  <c r="C424" i="1"/>
  <c r="C414" i="1"/>
  <c r="C412" i="1"/>
  <c r="C402" i="1"/>
  <c r="C400" i="1"/>
  <c r="C394" i="1"/>
  <c r="C391" i="1"/>
  <c r="C389" i="1"/>
  <c r="C384" i="1"/>
  <c r="C383" i="1"/>
  <c r="C380" i="1"/>
  <c r="C378" i="1"/>
  <c r="C372" i="1"/>
  <c r="C371" i="1"/>
  <c r="C370" i="1"/>
  <c r="C369" i="1"/>
  <c r="C368" i="1"/>
  <c r="C367" i="1"/>
  <c r="C366" i="1"/>
  <c r="C363" i="1"/>
  <c r="C361" i="1"/>
  <c r="C355" i="1"/>
  <c r="C352" i="1"/>
  <c r="C350" i="1"/>
  <c r="C341" i="1"/>
  <c r="C340" i="1"/>
  <c r="C339" i="1"/>
  <c r="C338" i="1"/>
  <c r="C337" i="1"/>
  <c r="C336" i="1"/>
  <c r="C335" i="1"/>
  <c r="C332" i="1"/>
  <c r="C330" i="1"/>
  <c r="C324" i="1"/>
  <c r="C323" i="1"/>
  <c r="C322" i="1"/>
  <c r="C319" i="1"/>
  <c r="C317" i="1"/>
  <c r="C311" i="1"/>
  <c r="C310" i="1"/>
  <c r="C309" i="1"/>
  <c r="C308" i="1"/>
  <c r="C307" i="1"/>
  <c r="C306" i="1"/>
  <c r="C305" i="1"/>
  <c r="C304" i="1"/>
  <c r="C303" i="1"/>
  <c r="C302" i="1"/>
  <c r="C301" i="1"/>
  <c r="C290" i="1"/>
  <c r="C289" i="1"/>
  <c r="C288" i="1"/>
  <c r="C287" i="1"/>
  <c r="C284" i="1"/>
  <c r="C282" i="1"/>
  <c r="C276" i="1"/>
  <c r="C274" i="1"/>
  <c r="C273" i="1"/>
  <c r="C272" i="1"/>
  <c r="C271" i="1"/>
  <c r="C270" i="1"/>
  <c r="C267" i="1"/>
  <c r="C265" i="1"/>
  <c r="C258" i="1"/>
  <c r="C257" i="1"/>
  <c r="C256" i="1"/>
  <c r="C255" i="1"/>
  <c r="C254" i="1"/>
  <c r="C251" i="1"/>
  <c r="C249" i="1"/>
  <c r="C218" i="1"/>
  <c r="C216" i="1"/>
  <c r="C210" i="1"/>
  <c r="C208" i="1"/>
  <c r="C207" i="1"/>
  <c r="C206" i="1"/>
  <c r="C204" i="1"/>
  <c r="C203" i="1"/>
  <c r="C202" i="1"/>
  <c r="C201" i="1"/>
  <c r="C200" i="1"/>
  <c r="C199" i="1"/>
  <c r="C198" i="1"/>
  <c r="C197" i="1"/>
  <c r="C196" i="1"/>
  <c r="C195" i="1"/>
  <c r="C194" i="1"/>
  <c r="C193" i="1"/>
  <c r="C192" i="1"/>
  <c r="C191" i="1"/>
  <c r="C190" i="1"/>
  <c r="C189" i="1"/>
  <c r="C188" i="1"/>
  <c r="C185" i="1"/>
  <c r="C183" i="1"/>
  <c r="C139" i="1"/>
  <c r="C137" i="1"/>
  <c r="C131" i="1"/>
  <c r="C122" i="1"/>
  <c r="C121" i="1"/>
  <c r="C120" i="1"/>
  <c r="C119" i="1"/>
  <c r="C118" i="1"/>
  <c r="C116" i="1"/>
  <c r="C115" i="1"/>
  <c r="C108" i="1"/>
  <c r="C107" i="1"/>
  <c r="C106" i="1"/>
  <c r="C105" i="1"/>
  <c r="C102" i="1"/>
  <c r="C98" i="1"/>
  <c r="C97" i="1"/>
  <c r="C96" i="1"/>
  <c r="C93" i="1"/>
  <c r="C91" i="1"/>
  <c r="C66" i="1"/>
  <c r="C65" i="1"/>
  <c r="C64" i="1"/>
  <c r="C63" i="1"/>
  <c r="C62" i="1"/>
  <c r="C61" i="1"/>
  <c r="C60" i="1"/>
  <c r="C59" i="1"/>
  <c r="C58" i="1"/>
  <c r="C57" i="1"/>
  <c r="C54" i="1"/>
  <c r="C52" i="1"/>
  <c r="C46" i="1"/>
  <c r="C45" i="1"/>
  <c r="C44" i="1"/>
  <c r="C41" i="1"/>
  <c r="C39" i="1"/>
  <c r="C33" i="1"/>
  <c r="C32" i="1"/>
  <c r="C31" i="1"/>
  <c r="C30" i="1"/>
  <c r="C29" i="1"/>
  <c r="C28" i="1"/>
  <c r="C27" i="1"/>
  <c r="C26" i="1"/>
  <c r="C25" i="1"/>
  <c r="C24" i="1"/>
  <c r="C23" i="1"/>
  <c r="C20" i="1"/>
  <c r="C18" i="1"/>
  <c r="B3" i="1"/>
  <c r="F630" i="1" l="1"/>
  <c r="F29" i="1"/>
  <c r="F370" i="1"/>
  <c r="F537" i="1"/>
  <c r="F304" i="1"/>
  <c r="B208" i="1"/>
  <c r="F270" i="1"/>
  <c r="F307" i="1"/>
  <c r="F120" i="1"/>
  <c r="B567" i="1"/>
  <c r="B441" i="1"/>
  <c r="F32" i="1"/>
  <c r="F550" i="1"/>
  <c r="B574" i="1"/>
  <c r="B27" i="1"/>
  <c r="B570" i="1"/>
  <c r="F194" i="1"/>
  <c r="B273" i="1"/>
  <c r="F578" i="1"/>
  <c r="F371" i="1"/>
  <c r="B370" i="1"/>
  <c r="B452" i="1"/>
  <c r="F231" i="1"/>
  <c r="F203" i="1"/>
  <c r="F160" i="1"/>
  <c r="B303" i="1"/>
  <c r="F366" i="1"/>
  <c r="F301" i="1"/>
  <c r="B196" i="1"/>
  <c r="B199" i="1"/>
  <c r="F114" i="1"/>
  <c r="B302" i="1"/>
  <c r="F230" i="1"/>
  <c r="F233" i="1"/>
  <c r="B203" i="1"/>
  <c r="F290" i="1"/>
  <c r="B367" i="1"/>
  <c r="F563" i="1"/>
  <c r="F512" i="1"/>
  <c r="B307" i="1"/>
  <c r="F102" i="1"/>
  <c r="F676" i="1"/>
  <c r="F372" i="1"/>
  <c r="B191" i="1"/>
  <c r="B204" i="1"/>
  <c r="F229" i="1"/>
  <c r="F242" i="1"/>
  <c r="F549" i="1"/>
  <c r="B274" i="1"/>
  <c r="F208" i="1"/>
  <c r="F324" i="1"/>
  <c r="F210" i="1"/>
  <c r="B576" i="1"/>
  <c r="F514" i="1"/>
  <c r="B676" i="1"/>
  <c r="F206" i="1"/>
  <c r="F207" i="1"/>
  <c r="F147" i="1"/>
  <c r="F288" i="1"/>
  <c r="B190" i="1"/>
  <c r="F441" i="1"/>
  <c r="F62" i="1"/>
  <c r="F572" i="1"/>
  <c r="B206" i="1"/>
  <c r="F168" i="1"/>
  <c r="F485" i="1"/>
  <c r="B24" i="1"/>
  <c r="F335" i="1"/>
  <c r="B366" i="1"/>
  <c r="B258" i="1"/>
  <c r="B322" i="1"/>
  <c r="F66" i="1"/>
  <c r="F164" i="1"/>
  <c r="F199" i="1"/>
  <c r="F497" i="1"/>
  <c r="F257" i="1"/>
  <c r="F173" i="1"/>
  <c r="B131" i="1"/>
  <c r="F143" i="1"/>
  <c r="F417" i="1"/>
  <c r="F111" i="1"/>
  <c r="F355" i="1"/>
  <c r="F663" i="1"/>
  <c r="F452" i="1"/>
  <c r="F575" i="1"/>
  <c r="B287" i="1"/>
  <c r="B195" i="1"/>
  <c r="F651" i="1"/>
  <c r="F223" i="1"/>
  <c r="F232" i="1"/>
  <c r="B384" i="1"/>
  <c r="F110" i="1"/>
  <c r="F149" i="1"/>
  <c r="F240" i="1"/>
  <c r="F119" i="1"/>
  <c r="B123" i="1"/>
  <c r="B65" i="1"/>
  <c r="F151" i="1"/>
  <c r="F59" i="1"/>
  <c r="B311" i="1"/>
  <c r="B310" i="1"/>
  <c r="F499" i="1"/>
  <c r="F243" i="1"/>
  <c r="B64" i="1"/>
  <c r="F191" i="1"/>
  <c r="B563" i="1"/>
  <c r="F204" i="1"/>
  <c r="F256" i="1"/>
  <c r="B270" i="1"/>
  <c r="F177" i="1"/>
  <c r="F276" i="1"/>
  <c r="B566" i="1"/>
  <c r="F169" i="1"/>
  <c r="B575" i="1"/>
  <c r="F202" i="1"/>
  <c r="F96" i="1"/>
  <c r="F158" i="1"/>
  <c r="F224" i="1"/>
  <c r="B272" i="1"/>
  <c r="F526" i="1"/>
  <c r="F336" i="1"/>
  <c r="B578" i="1"/>
  <c r="F228" i="1"/>
  <c r="B102" i="1"/>
  <c r="F176" i="1"/>
  <c r="B259" i="1"/>
  <c r="B46" i="1"/>
  <c r="F24" i="1"/>
  <c r="B564" i="1"/>
  <c r="B579" i="1"/>
  <c r="F148" i="1"/>
  <c r="B57" i="1"/>
  <c r="B537" i="1"/>
  <c r="F44" i="1"/>
  <c r="F566" i="1"/>
  <c r="B581" i="1"/>
  <c r="B474" i="1"/>
  <c r="F235" i="1"/>
  <c r="F123" i="1"/>
  <c r="F195" i="1"/>
  <c r="F241" i="1"/>
  <c r="F255" i="1"/>
  <c r="F238" i="1"/>
  <c r="F57" i="1"/>
  <c r="B96" i="1"/>
  <c r="F60" i="1"/>
  <c r="F121" i="1"/>
  <c r="F118" i="1"/>
  <c r="F113" i="1"/>
  <c r="F108" i="1"/>
  <c r="F369" i="1"/>
  <c r="F166" i="1"/>
  <c r="F310" i="1"/>
  <c r="F188" i="1"/>
  <c r="F30" i="1"/>
  <c r="F273" i="1"/>
  <c r="F163" i="1"/>
  <c r="F161" i="1"/>
  <c r="F306" i="1"/>
  <c r="B257" i="1"/>
  <c r="B25" i="1"/>
  <c r="F189" i="1"/>
  <c r="F562" i="1"/>
  <c r="B561" i="1"/>
  <c r="F308" i="1"/>
  <c r="F561" i="1"/>
  <c r="F103" i="1"/>
  <c r="B201" i="1"/>
  <c r="F97" i="1"/>
  <c r="B337" i="1"/>
  <c r="F171" i="1"/>
  <c r="F64" i="1"/>
  <c r="B580" i="1"/>
  <c r="F28" i="1"/>
  <c r="F342" i="1"/>
  <c r="F571" i="1"/>
  <c r="F205" i="1"/>
  <c r="F65" i="1"/>
  <c r="F26" i="1"/>
  <c r="F254" i="1"/>
  <c r="F225" i="1"/>
  <c r="F196" i="1"/>
  <c r="F222" i="1"/>
  <c r="F338" i="1"/>
  <c r="F564" i="1"/>
  <c r="F27" i="1"/>
  <c r="F190" i="1"/>
  <c r="B371" i="1"/>
  <c r="F580" i="1"/>
  <c r="F197" i="1"/>
  <c r="F193" i="1"/>
  <c r="B368" i="1"/>
  <c r="F579" i="1"/>
  <c r="B582" i="1"/>
  <c r="B583" i="1"/>
  <c r="F198" i="1"/>
  <c r="B193" i="1"/>
  <c r="F340" i="1"/>
  <c r="F144" i="1"/>
  <c r="B210" i="1"/>
  <c r="B26" i="1"/>
  <c r="F582" i="1"/>
  <c r="B305" i="1"/>
  <c r="B571" i="1"/>
  <c r="F192" i="1"/>
  <c r="F33" i="1"/>
  <c r="F570" i="1"/>
  <c r="B569" i="1"/>
  <c r="B341" i="1"/>
  <c r="F577" i="1"/>
  <c r="F258" i="1"/>
  <c r="F115" i="1"/>
  <c r="F259" i="1"/>
  <c r="F406" i="1"/>
  <c r="F515" i="1"/>
  <c r="F172" i="1"/>
  <c r="F474" i="1"/>
  <c r="B463" i="1"/>
  <c r="F323" i="1"/>
  <c r="F302" i="1"/>
  <c r="F640" i="1"/>
  <c r="F105" i="1"/>
  <c r="B550" i="1"/>
  <c r="B369" i="1"/>
  <c r="F157" i="1"/>
  <c r="B383" i="1"/>
  <c r="F311" i="1"/>
  <c r="B192" i="1"/>
  <c r="F155" i="1"/>
  <c r="B572" i="1"/>
  <c r="F112" i="1"/>
  <c r="F573" i="1"/>
  <c r="F567" i="1"/>
  <c r="B309" i="1"/>
  <c r="B548" i="1"/>
  <c r="F513" i="1"/>
  <c r="F58" i="1"/>
  <c r="F142" i="1"/>
  <c r="F226" i="1"/>
  <c r="F23" i="1"/>
  <c r="B577" i="1"/>
  <c r="F430" i="1"/>
  <c r="B573" i="1"/>
  <c r="F337" i="1"/>
  <c r="F569" i="1"/>
  <c r="F496" i="1"/>
  <c r="F565" i="1"/>
  <c r="F234" i="1"/>
  <c r="F383" i="1"/>
  <c r="F106" i="1"/>
  <c r="B394" i="1"/>
  <c r="F341" i="1"/>
  <c r="B189" i="1"/>
  <c r="F122" i="1"/>
  <c r="F303" i="1"/>
  <c r="B651" i="1"/>
  <c r="F227" i="1"/>
  <c r="F322" i="1"/>
  <c r="B255" i="1"/>
  <c r="B338" i="1"/>
  <c r="F339" i="1"/>
  <c r="F61" i="1"/>
  <c r="B526" i="1"/>
  <c r="F153" i="1"/>
  <c r="F150" i="1"/>
  <c r="F45" i="1"/>
  <c r="F367" i="1"/>
  <c r="B254" i="1"/>
  <c r="F275" i="1"/>
  <c r="F548" i="1"/>
  <c r="F46" i="1"/>
  <c r="F31" i="1"/>
  <c r="F165" i="1"/>
  <c r="F568" i="1"/>
  <c r="F221" i="1"/>
  <c r="B568" i="1"/>
  <c r="F384" i="1"/>
  <c r="F174" i="1"/>
  <c r="F498" i="1"/>
  <c r="B32" i="1"/>
  <c r="F343" i="1"/>
  <c r="F152" i="1"/>
  <c r="F145" i="1"/>
  <c r="F581" i="1"/>
  <c r="F25" i="1"/>
  <c r="B485" i="1"/>
  <c r="F109" i="1"/>
  <c r="F239" i="1"/>
  <c r="B308" i="1"/>
  <c r="F63" i="1"/>
  <c r="F287" i="1"/>
  <c r="F146" i="1"/>
  <c r="F167" i="1"/>
  <c r="B23" i="1"/>
  <c r="F511" i="1"/>
  <c r="B188" i="1"/>
  <c r="F309" i="1"/>
  <c r="F98" i="1"/>
  <c r="F500" i="1"/>
  <c r="F170" i="1"/>
  <c r="B28" i="1"/>
  <c r="F162" i="1"/>
  <c r="B565" i="1"/>
  <c r="F574" i="1"/>
  <c r="F463" i="1"/>
  <c r="F305" i="1"/>
  <c r="F209" i="1"/>
  <c r="B271" i="1"/>
  <c r="F418" i="1"/>
  <c r="F394" i="1"/>
  <c r="B290" i="1"/>
  <c r="B209" i="1"/>
  <c r="B33" i="1"/>
  <c r="B31" i="1"/>
  <c r="B304" i="1"/>
  <c r="B372" i="1"/>
  <c r="B98" i="1"/>
  <c r="F200" i="1"/>
  <c r="B256" i="1"/>
  <c r="B58" i="1"/>
  <c r="F154" i="1"/>
  <c r="F368" i="1"/>
  <c r="B97" i="1"/>
  <c r="B340" i="1"/>
  <c r="B200" i="1"/>
  <c r="F156" i="1"/>
  <c r="F583" i="1"/>
  <c r="F272" i="1"/>
  <c r="F271" i="1"/>
  <c r="F175" i="1"/>
  <c r="F576" i="1"/>
  <c r="F131" i="1"/>
  <c r="F117" i="1"/>
  <c r="B301" i="1"/>
  <c r="B562" i="1"/>
  <c r="B30" i="1"/>
  <c r="B29" i="1"/>
  <c r="B120" i="1"/>
  <c r="B306" i="1"/>
  <c r="F236" i="1"/>
  <c r="B202" i="1"/>
  <c r="F116" i="1"/>
  <c r="F104" i="1"/>
  <c r="F289" i="1"/>
  <c r="B275" i="1"/>
  <c r="B122" i="1"/>
  <c r="B406" i="1"/>
  <c r="F107" i="1"/>
  <c r="F201" i="1"/>
  <c r="F159" i="1"/>
  <c r="F274" i="1"/>
  <c r="F237" i="1"/>
  <c r="F395" i="1" l="1"/>
  <c r="F464" i="1"/>
  <c r="F516" i="1"/>
  <c r="F291" i="1"/>
  <c r="F244" i="1"/>
  <c r="F551" i="1"/>
  <c r="F325" i="1"/>
  <c r="F385" i="1"/>
  <c r="F501" i="1"/>
  <c r="F431" i="1"/>
  <c r="F34" i="1"/>
  <c r="F178" i="1"/>
  <c r="F641" i="1"/>
  <c r="F475" i="1"/>
  <c r="F407" i="1"/>
  <c r="F260" i="1"/>
  <c r="F584" i="1"/>
  <c r="F211" i="1"/>
  <c r="F67" i="1"/>
  <c r="F47" i="1"/>
  <c r="F527" i="1"/>
  <c r="C33" i="2" s="1"/>
  <c r="F132" i="1"/>
  <c r="F652" i="1"/>
  <c r="F453" i="1"/>
  <c r="F664" i="1"/>
  <c r="F356" i="1"/>
  <c r="F419" i="1"/>
  <c r="F344" i="1"/>
  <c r="F486" i="1"/>
  <c r="F442" i="1"/>
  <c r="F677" i="1"/>
  <c r="F312" i="1"/>
  <c r="F373" i="1"/>
  <c r="F277" i="1"/>
  <c r="F538" i="1"/>
  <c r="C26" i="2" l="1"/>
  <c r="C28" i="2"/>
  <c r="B9" i="1"/>
  <c r="B10" i="1"/>
  <c r="C18" i="2"/>
  <c r="C7" i="2" l="1"/>
  <c r="C16" i="2"/>
  <c r="C27" i="2" l="1"/>
  <c r="C24" i="2"/>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de inicio del proceso,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37" authorId="1" shapeId="0">
      <text>
        <r>
          <rPr>
            <sz val="11"/>
            <color theme="1"/>
            <rFont val="Calibri"/>
            <family val="2"/>
            <scheme val="minor"/>
          </rPr>
          <t>Introducir un texto con el nombre o referencia de la contratación</t>
        </r>
      </text>
    </comment>
    <comment ref="B37" authorId="1" shapeId="0">
      <text>
        <r>
          <rPr>
            <sz val="11"/>
            <color theme="1"/>
            <rFont val="Calibri"/>
            <family val="2"/>
            <scheme val="minor"/>
          </rPr>
          <t>Introduzca un texto con la finalidad de la contratación</t>
        </r>
      </text>
    </comment>
    <comment ref="C37" authorId="1" shapeId="0">
      <text>
        <r>
          <rPr>
            <sz val="11"/>
            <color theme="1"/>
            <rFont val="Calibri"/>
            <family val="2"/>
            <scheme val="minor"/>
          </rPr>
          <t>Seleccionar un valor del listado</t>
        </r>
      </text>
    </comment>
    <comment ref="D37" authorId="1" shapeId="0">
      <text>
        <r>
          <rPr>
            <sz val="11"/>
            <color theme="1"/>
            <rFont val="Calibri"/>
            <family val="2"/>
            <scheme val="minor"/>
          </rPr>
          <t>Seleccione el tipo de procedimiento</t>
        </r>
      </text>
    </comment>
    <comment ref="E37" authorId="1" shapeId="0">
      <text>
        <r>
          <rPr>
            <sz val="11"/>
            <color theme="1"/>
            <rFont val="Calibri"/>
            <family val="2"/>
            <scheme val="minor"/>
          </rPr>
          <t>Seleccione un valor de la lista</t>
        </r>
      </text>
    </comment>
    <comment ref="F37" authorId="1" shapeId="0">
      <text>
        <r>
          <rPr>
            <sz val="11"/>
            <color theme="1"/>
            <rFont val="Calibri"/>
            <family val="2"/>
            <scheme val="minor"/>
          </rPr>
          <t>Introduzca el código SNIP</t>
        </r>
      </text>
    </comment>
    <comment ref="C38" authorId="1" shapeId="0">
      <text>
        <r>
          <rPr>
            <sz val="11"/>
            <color theme="1"/>
            <rFont val="Calibri"/>
            <family val="2"/>
            <scheme val="minor"/>
          </rPr>
          <t>Introduzca la fecha de inicio del proceso, en formato dd-mm-aaaa</t>
        </r>
      </text>
    </comment>
    <comment ref="F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 authorId="1" shapeId="0">
      <text/>
    </comment>
    <comment ref="C40" authorId="1" shapeId="0">
      <text>
        <r>
          <rPr>
            <sz val="11"/>
            <color theme="1"/>
            <rFont val="Calibri"/>
            <family val="2"/>
            <scheme val="minor"/>
          </rPr>
          <t>Introduzca la fecha prevista de adjudicación, en formato dd-mm-aaaa</t>
        </r>
      </text>
    </comment>
    <comment ref="F40" authorId="1" shapeId="0">
      <text/>
    </comment>
    <comment ref="F41" authorId="1" shapeId="0">
      <text/>
    </comment>
    <comment ref="A43" authorId="1" shapeId="0">
      <text>
        <r>
          <rPr>
            <sz val="11"/>
            <color theme="1"/>
            <rFont val="Calibri"/>
            <family val="2"/>
            <scheme val="minor"/>
          </rPr>
          <t>Introduzca un codigo UNSPSC</t>
        </r>
      </text>
    </comment>
    <comment ref="B43" authorId="1" shapeId="0">
      <text>
        <r>
          <rPr>
            <sz val="11"/>
            <color theme="1"/>
            <rFont val="Calibri"/>
            <family val="2"/>
            <scheme val="minor"/>
          </rPr>
          <t>Descripción calculada automáticamente a partir de código del artículo</t>
        </r>
      </text>
    </comment>
    <comment ref="C43" authorId="1" shapeId="0">
      <text>
        <r>
          <rPr>
            <sz val="11"/>
            <color theme="1"/>
            <rFont val="Calibri"/>
            <family val="2"/>
            <scheme val="minor"/>
          </rPr>
          <t>Seleccione un valor de la lista</t>
        </r>
      </text>
    </comment>
    <comment ref="D43" authorId="1" shapeId="0">
      <text>
        <r>
          <rPr>
            <sz val="11"/>
            <color theme="1"/>
            <rFont val="Calibri"/>
            <family val="2"/>
            <scheme val="minor"/>
          </rPr>
          <t>Introduzca un número con dos decimales como máximo. Debe ser igual o mayor a la "Cantidad Real Consumida"</t>
        </r>
      </text>
    </comment>
    <comment ref="E43" authorId="1" shapeId="0">
      <text>
        <r>
          <rPr>
            <sz val="11"/>
            <color theme="1"/>
            <rFont val="Calibri"/>
            <family val="2"/>
            <scheme val="minor"/>
          </rPr>
          <t>Introduzca un número con dos decimales como máximo</t>
        </r>
      </text>
    </comment>
    <comment ref="F43" authorId="1" shapeId="0">
      <text>
        <r>
          <rPr>
            <sz val="11"/>
            <color theme="1"/>
            <rFont val="Calibri"/>
            <family val="2"/>
            <scheme val="minor"/>
          </rPr>
          <t>Monto calculado automáticamente por el sistema</t>
        </r>
      </text>
    </comment>
    <comment ref="A50" authorId="1" shapeId="0">
      <text>
        <r>
          <rPr>
            <sz val="11"/>
            <color theme="1"/>
            <rFont val="Calibri"/>
            <family val="2"/>
            <scheme val="minor"/>
          </rPr>
          <t>Introducir un texto con el nombre o referencia de la contratación</t>
        </r>
      </text>
    </comment>
    <comment ref="B50" authorId="1" shapeId="0">
      <text>
        <r>
          <rPr>
            <sz val="11"/>
            <color theme="1"/>
            <rFont val="Calibri"/>
            <family val="2"/>
            <scheme val="minor"/>
          </rPr>
          <t>Introduzca un texto con la finalidad de la contratación</t>
        </r>
      </text>
    </comment>
    <comment ref="C50" authorId="1" shapeId="0">
      <text>
        <r>
          <rPr>
            <sz val="11"/>
            <color theme="1"/>
            <rFont val="Calibri"/>
            <family val="2"/>
            <scheme val="minor"/>
          </rPr>
          <t>Seleccionar un valor del listado</t>
        </r>
      </text>
    </comment>
    <comment ref="D50" authorId="1" shapeId="0">
      <text>
        <r>
          <rPr>
            <sz val="11"/>
            <color theme="1"/>
            <rFont val="Calibri"/>
            <family val="2"/>
            <scheme val="minor"/>
          </rPr>
          <t>Seleccione el tipo de procedimiento</t>
        </r>
      </text>
    </comment>
    <comment ref="E50" authorId="1" shapeId="0">
      <text>
        <r>
          <rPr>
            <sz val="11"/>
            <color theme="1"/>
            <rFont val="Calibri"/>
            <family val="2"/>
            <scheme val="minor"/>
          </rPr>
          <t>Seleccione un valor de la lista</t>
        </r>
      </text>
    </comment>
    <comment ref="F50" authorId="1" shapeId="0">
      <text>
        <r>
          <rPr>
            <sz val="11"/>
            <color theme="1"/>
            <rFont val="Calibri"/>
            <family val="2"/>
            <scheme val="minor"/>
          </rPr>
          <t>Introduzca el código SNIP</t>
        </r>
      </text>
    </comment>
    <comment ref="C51" authorId="1" shapeId="0">
      <text>
        <r>
          <rPr>
            <sz val="11"/>
            <color theme="1"/>
            <rFont val="Calibri"/>
            <family val="2"/>
            <scheme val="minor"/>
          </rPr>
          <t>Introduzca la fecha de inicio del proceso, en formato dd-mm-aaaa</t>
        </r>
      </text>
    </comment>
    <comment ref="F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1" shapeId="0">
      <text/>
    </comment>
    <comment ref="C53" authorId="1" shapeId="0">
      <text>
        <r>
          <rPr>
            <sz val="11"/>
            <color theme="1"/>
            <rFont val="Calibri"/>
            <family val="2"/>
            <scheme val="minor"/>
          </rPr>
          <t>Introduzca la fecha prevista de adjudicación, en formato dd-mm-aaaa</t>
        </r>
      </text>
    </comment>
    <comment ref="F53" authorId="1" shapeId="0">
      <text/>
    </comment>
    <comment ref="F54" authorId="1" shapeId="0">
      <text/>
    </comment>
    <comment ref="A56" authorId="1" shapeId="0">
      <text>
        <r>
          <rPr>
            <sz val="11"/>
            <color theme="1"/>
            <rFont val="Calibri"/>
            <family val="2"/>
            <scheme val="minor"/>
          </rPr>
          <t>Introduzca un codigo UNSPSC</t>
        </r>
      </text>
    </comment>
    <comment ref="B56" authorId="1" shapeId="0">
      <text>
        <r>
          <rPr>
            <sz val="11"/>
            <color theme="1"/>
            <rFont val="Calibri"/>
            <family val="2"/>
            <scheme val="minor"/>
          </rPr>
          <t>Descripción calculada automáticamente a partir de código del artículo</t>
        </r>
      </text>
    </comment>
    <comment ref="C56" authorId="1" shapeId="0">
      <text>
        <r>
          <rPr>
            <sz val="11"/>
            <color theme="1"/>
            <rFont val="Calibri"/>
            <family val="2"/>
            <scheme val="minor"/>
          </rPr>
          <t>Seleccione un valor de la lista</t>
        </r>
      </text>
    </comment>
    <comment ref="D56" authorId="1" shapeId="0">
      <text>
        <r>
          <rPr>
            <sz val="11"/>
            <color theme="1"/>
            <rFont val="Calibri"/>
            <family val="2"/>
            <scheme val="minor"/>
          </rPr>
          <t>Introduzca un número con dos decimales como máximo. Debe ser igual o mayor a la "Cantidad Real Consumida"</t>
        </r>
      </text>
    </comment>
    <comment ref="E56" authorId="1" shapeId="0">
      <text>
        <r>
          <rPr>
            <sz val="11"/>
            <color theme="1"/>
            <rFont val="Calibri"/>
            <family val="2"/>
            <scheme val="minor"/>
          </rPr>
          <t>Introduzca un número con dos decimales como máximo</t>
        </r>
      </text>
    </comment>
    <comment ref="F56" authorId="1" shapeId="0">
      <text>
        <r>
          <rPr>
            <sz val="11"/>
            <color theme="1"/>
            <rFont val="Calibri"/>
            <family val="2"/>
            <scheme val="minor"/>
          </rPr>
          <t>Monto calculado automáticamente por el sistema</t>
        </r>
      </text>
    </comment>
    <comment ref="A70" authorId="1" shapeId="0">
      <text>
        <r>
          <rPr>
            <sz val="11"/>
            <color theme="1"/>
            <rFont val="Calibri"/>
            <family val="2"/>
            <scheme val="minor"/>
          </rPr>
          <t>Introducir un texto con el nombre o referencia de la contratación</t>
        </r>
      </text>
    </comment>
    <comment ref="B70" authorId="1" shapeId="0">
      <text>
        <r>
          <rPr>
            <sz val="11"/>
            <color theme="1"/>
            <rFont val="Calibri"/>
            <family val="2"/>
            <scheme val="minor"/>
          </rPr>
          <t>Introduzca un texto con la finalidad de la contratación</t>
        </r>
      </text>
    </comment>
    <comment ref="C70" authorId="1" shapeId="0">
      <text>
        <r>
          <rPr>
            <sz val="11"/>
            <color theme="1"/>
            <rFont val="Calibri"/>
            <family val="2"/>
            <scheme val="minor"/>
          </rPr>
          <t>Seleccionar un valor del listado</t>
        </r>
      </text>
    </comment>
    <comment ref="D70" authorId="1" shapeId="0">
      <text>
        <r>
          <rPr>
            <sz val="11"/>
            <color theme="1"/>
            <rFont val="Calibri"/>
            <family val="2"/>
            <scheme val="minor"/>
          </rPr>
          <t>Seleccione el tipo de procedimiento</t>
        </r>
      </text>
    </comment>
    <comment ref="E70" authorId="1" shapeId="0">
      <text>
        <r>
          <rPr>
            <sz val="11"/>
            <color theme="1"/>
            <rFont val="Calibri"/>
            <family val="2"/>
            <scheme val="minor"/>
          </rPr>
          <t>Seleccione un valor de la lista</t>
        </r>
      </text>
    </comment>
    <comment ref="F70" authorId="1" shapeId="0">
      <text>
        <r>
          <rPr>
            <sz val="11"/>
            <color theme="1"/>
            <rFont val="Calibri"/>
            <family val="2"/>
            <scheme val="minor"/>
          </rPr>
          <t>Introduzca el código SNIP</t>
        </r>
      </text>
    </comment>
    <comment ref="C71" authorId="1" shapeId="0">
      <text>
        <r>
          <rPr>
            <sz val="11"/>
            <color theme="1"/>
            <rFont val="Calibri"/>
            <family val="2"/>
            <scheme val="minor"/>
          </rPr>
          <t>Introduzca la fecha de inicio del proceso, en formato dd-mm-aaaa</t>
        </r>
      </text>
    </comment>
    <comment ref="F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 authorId="1" shapeId="0">
      <text/>
    </comment>
    <comment ref="C73" authorId="1" shapeId="0">
      <text>
        <r>
          <rPr>
            <sz val="11"/>
            <color theme="1"/>
            <rFont val="Calibri"/>
            <family val="2"/>
            <scheme val="minor"/>
          </rPr>
          <t>Introduzca la fecha prevista de adjudicación, en formato dd-mm-aaaa</t>
        </r>
      </text>
    </comment>
    <comment ref="F73" authorId="1" shapeId="0">
      <text/>
    </comment>
    <comment ref="F74" authorId="1" shapeId="0">
      <text/>
    </comment>
    <comment ref="A76" authorId="1" shapeId="0">
      <text>
        <r>
          <rPr>
            <sz val="11"/>
            <color theme="1"/>
            <rFont val="Calibri"/>
            <family val="2"/>
            <scheme val="minor"/>
          </rPr>
          <t>Introduzca un codigo UNSPSC</t>
        </r>
      </text>
    </comment>
    <comment ref="B76" authorId="1" shapeId="0">
      <text>
        <r>
          <rPr>
            <sz val="11"/>
            <color theme="1"/>
            <rFont val="Calibri"/>
            <family val="2"/>
            <scheme val="minor"/>
          </rPr>
          <t>Descripción calculada automáticamente a partir de código del artículo</t>
        </r>
      </text>
    </comment>
    <comment ref="C76" authorId="1" shapeId="0">
      <text>
        <r>
          <rPr>
            <sz val="11"/>
            <color theme="1"/>
            <rFont val="Calibri"/>
            <family val="2"/>
            <scheme val="minor"/>
          </rPr>
          <t>Seleccione un valor de la lista</t>
        </r>
      </text>
    </comment>
    <comment ref="D76" authorId="1" shapeId="0">
      <text>
        <r>
          <rPr>
            <sz val="11"/>
            <color theme="1"/>
            <rFont val="Calibri"/>
            <family val="2"/>
            <scheme val="minor"/>
          </rPr>
          <t>Introduzca un número con dos decimales como máximo. Debe ser igual o mayor a la "Cantidad Real Consumida"</t>
        </r>
      </text>
    </comment>
    <comment ref="E76" authorId="1" shapeId="0">
      <text>
        <r>
          <rPr>
            <sz val="11"/>
            <color theme="1"/>
            <rFont val="Calibri"/>
            <family val="2"/>
            <scheme val="minor"/>
          </rPr>
          <t>Introduzca un número con dos decimales como máximo</t>
        </r>
      </text>
    </comment>
    <comment ref="F76" authorId="1" shapeId="0">
      <text>
        <r>
          <rPr>
            <sz val="11"/>
            <color theme="1"/>
            <rFont val="Calibri"/>
            <family val="2"/>
            <scheme val="minor"/>
          </rPr>
          <t>Monto calculado automáticamente por el sistema</t>
        </r>
      </text>
    </comment>
    <comment ref="A89" authorId="1" shapeId="0">
      <text>
        <r>
          <rPr>
            <sz val="11"/>
            <color theme="1"/>
            <rFont val="Calibri"/>
            <family val="2"/>
            <scheme val="minor"/>
          </rPr>
          <t>Introducir un texto con el nombre o referencia de la contratación</t>
        </r>
      </text>
    </comment>
    <comment ref="B89" authorId="1" shapeId="0">
      <text>
        <r>
          <rPr>
            <sz val="11"/>
            <color theme="1"/>
            <rFont val="Calibri"/>
            <family val="2"/>
            <scheme val="minor"/>
          </rPr>
          <t>Introduzca un texto con la finalidad de la contratación</t>
        </r>
      </text>
    </comment>
    <comment ref="C89" authorId="1" shapeId="0">
      <text>
        <r>
          <rPr>
            <sz val="11"/>
            <color theme="1"/>
            <rFont val="Calibri"/>
            <family val="2"/>
            <scheme val="minor"/>
          </rPr>
          <t>Seleccionar un valor del listado</t>
        </r>
      </text>
    </comment>
    <comment ref="D89" authorId="1" shapeId="0">
      <text>
        <r>
          <rPr>
            <sz val="11"/>
            <color theme="1"/>
            <rFont val="Calibri"/>
            <family val="2"/>
            <scheme val="minor"/>
          </rPr>
          <t>Seleccione el tipo de procedimiento</t>
        </r>
      </text>
    </comment>
    <comment ref="E89" authorId="1" shapeId="0">
      <text>
        <r>
          <rPr>
            <sz val="11"/>
            <color theme="1"/>
            <rFont val="Calibri"/>
            <family val="2"/>
            <scheme val="minor"/>
          </rPr>
          <t>Seleccione un valor de la lista</t>
        </r>
      </text>
    </comment>
    <comment ref="F89" authorId="1" shapeId="0">
      <text>
        <r>
          <rPr>
            <sz val="11"/>
            <color theme="1"/>
            <rFont val="Calibri"/>
            <family val="2"/>
            <scheme val="minor"/>
          </rPr>
          <t>Introduzca el código SNIP</t>
        </r>
      </text>
    </comment>
    <comment ref="C90" authorId="1" shapeId="0">
      <text>
        <r>
          <rPr>
            <sz val="11"/>
            <color theme="1"/>
            <rFont val="Calibri"/>
            <family val="2"/>
            <scheme val="minor"/>
          </rPr>
          <t>Introduzca la fecha de inicio del proceso, en formato dd-mm-aaaa</t>
        </r>
      </text>
    </comment>
    <comment ref="F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 authorId="1" shapeId="0">
      <text/>
    </comment>
    <comment ref="C92" authorId="1" shapeId="0">
      <text>
        <r>
          <rPr>
            <sz val="11"/>
            <color theme="1"/>
            <rFont val="Calibri"/>
            <family val="2"/>
            <scheme val="minor"/>
          </rPr>
          <t>Introduzca la fecha prevista de adjudicación, en formato dd-mm-aaaa</t>
        </r>
      </text>
    </comment>
    <comment ref="F92" authorId="1" shapeId="0">
      <text/>
    </comment>
    <comment ref="F93" authorId="1" shapeId="0">
      <text/>
    </comment>
    <comment ref="A95" authorId="1" shapeId="0">
      <text>
        <r>
          <rPr>
            <sz val="11"/>
            <color theme="1"/>
            <rFont val="Calibri"/>
            <family val="2"/>
            <scheme val="minor"/>
          </rPr>
          <t>Introduzca un codigo UNSPSC</t>
        </r>
      </text>
    </comment>
    <comment ref="B95" authorId="1" shapeId="0">
      <text>
        <r>
          <rPr>
            <sz val="11"/>
            <color theme="1"/>
            <rFont val="Calibri"/>
            <family val="2"/>
            <scheme val="minor"/>
          </rPr>
          <t>Descripción calculada automáticamente a partir de código del artículo</t>
        </r>
      </text>
    </comment>
    <comment ref="C95" authorId="1" shapeId="0">
      <text>
        <r>
          <rPr>
            <sz val="11"/>
            <color theme="1"/>
            <rFont val="Calibri"/>
            <family val="2"/>
            <scheme val="minor"/>
          </rPr>
          <t>Seleccione un valor de la lista</t>
        </r>
      </text>
    </comment>
    <comment ref="D95" authorId="1" shapeId="0">
      <text>
        <r>
          <rPr>
            <sz val="11"/>
            <color theme="1"/>
            <rFont val="Calibri"/>
            <family val="2"/>
            <scheme val="minor"/>
          </rPr>
          <t>Introduzca un número con dos decimales como máximo. Debe ser igual o mayor a la "Cantidad Real Consumida"</t>
        </r>
      </text>
    </comment>
    <comment ref="E95" authorId="1" shapeId="0">
      <text>
        <r>
          <rPr>
            <sz val="11"/>
            <color theme="1"/>
            <rFont val="Calibri"/>
            <family val="2"/>
            <scheme val="minor"/>
          </rPr>
          <t>Introduzca un número con dos decimales como máximo</t>
        </r>
      </text>
    </comment>
    <comment ref="F95" authorId="1" shapeId="0">
      <text>
        <r>
          <rPr>
            <sz val="11"/>
            <color theme="1"/>
            <rFont val="Calibri"/>
            <family val="2"/>
            <scheme val="minor"/>
          </rPr>
          <t>Monto calculado automáticamente por el sistema</t>
        </r>
      </text>
    </comment>
    <comment ref="A135" authorId="1" shapeId="0">
      <text>
        <r>
          <rPr>
            <sz val="11"/>
            <color theme="1"/>
            <rFont val="Calibri"/>
            <family val="2"/>
            <scheme val="minor"/>
          </rPr>
          <t>Introducir un texto con el nombre o referencia de la contratación</t>
        </r>
      </text>
    </comment>
    <comment ref="B135" authorId="1" shapeId="0">
      <text>
        <r>
          <rPr>
            <sz val="11"/>
            <color theme="1"/>
            <rFont val="Calibri"/>
            <family val="2"/>
            <scheme val="minor"/>
          </rPr>
          <t>Introduzca un texto con la finalidad de la contratación</t>
        </r>
      </text>
    </comment>
    <comment ref="C135" authorId="1" shapeId="0">
      <text>
        <r>
          <rPr>
            <sz val="11"/>
            <color theme="1"/>
            <rFont val="Calibri"/>
            <family val="2"/>
            <scheme val="minor"/>
          </rPr>
          <t>Seleccionar un valor del listado</t>
        </r>
      </text>
    </comment>
    <comment ref="D135" authorId="1" shapeId="0">
      <text>
        <r>
          <rPr>
            <sz val="11"/>
            <color theme="1"/>
            <rFont val="Calibri"/>
            <family val="2"/>
            <scheme val="minor"/>
          </rPr>
          <t>Seleccione el tipo de procedimiento</t>
        </r>
      </text>
    </comment>
    <comment ref="E135" authorId="1" shapeId="0">
      <text>
        <r>
          <rPr>
            <sz val="11"/>
            <color theme="1"/>
            <rFont val="Calibri"/>
            <family val="2"/>
            <scheme val="minor"/>
          </rPr>
          <t>Seleccione un valor de la lista</t>
        </r>
      </text>
    </comment>
    <comment ref="F135" authorId="1" shapeId="0">
      <text>
        <r>
          <rPr>
            <sz val="11"/>
            <color theme="1"/>
            <rFont val="Calibri"/>
            <family val="2"/>
            <scheme val="minor"/>
          </rPr>
          <t>Introduzca el código SNIP</t>
        </r>
      </text>
    </comment>
    <comment ref="C136" authorId="1" shapeId="0">
      <text>
        <r>
          <rPr>
            <sz val="11"/>
            <color theme="1"/>
            <rFont val="Calibri"/>
            <family val="2"/>
            <scheme val="minor"/>
          </rPr>
          <t>Introduzca la fecha de inicio del proceso, en formato dd-mm-aaaa</t>
        </r>
      </text>
    </comment>
    <comment ref="F1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1" shapeId="0">
      <text/>
    </comment>
    <comment ref="C138" authorId="1" shapeId="0">
      <text>
        <r>
          <rPr>
            <sz val="11"/>
            <color theme="1"/>
            <rFont val="Calibri"/>
            <family val="2"/>
            <scheme val="minor"/>
          </rPr>
          <t>Introduzca la fecha prevista de adjudicación, en formato dd-mm-aaaa</t>
        </r>
      </text>
    </comment>
    <comment ref="F138" authorId="1" shapeId="0">
      <text/>
    </comment>
    <comment ref="F139" authorId="1" shapeId="0">
      <text/>
    </comment>
    <comment ref="A141" authorId="1" shapeId="0">
      <text>
        <r>
          <rPr>
            <sz val="11"/>
            <color theme="1"/>
            <rFont val="Calibri"/>
            <family val="2"/>
            <scheme val="minor"/>
          </rPr>
          <t>Introduzca un codigo UNSPSC</t>
        </r>
      </text>
    </comment>
    <comment ref="B141" authorId="1" shapeId="0">
      <text>
        <r>
          <rPr>
            <sz val="11"/>
            <color theme="1"/>
            <rFont val="Calibri"/>
            <family val="2"/>
            <scheme val="minor"/>
          </rPr>
          <t>Descripción calculada automáticamente a partir de código del artículo</t>
        </r>
      </text>
    </comment>
    <comment ref="C141" authorId="1" shapeId="0">
      <text>
        <r>
          <rPr>
            <sz val="11"/>
            <color theme="1"/>
            <rFont val="Calibri"/>
            <family val="2"/>
            <scheme val="minor"/>
          </rPr>
          <t>Seleccione un valor de la lista</t>
        </r>
      </text>
    </comment>
    <comment ref="D141" authorId="1" shapeId="0">
      <text>
        <r>
          <rPr>
            <sz val="11"/>
            <color theme="1"/>
            <rFont val="Calibri"/>
            <family val="2"/>
            <scheme val="minor"/>
          </rPr>
          <t>Introduzca un número con dos decimales como máximo. Debe ser igual o mayor a la "Cantidad Real Consumida"</t>
        </r>
      </text>
    </comment>
    <comment ref="E141" authorId="1" shapeId="0">
      <text>
        <r>
          <rPr>
            <sz val="11"/>
            <color theme="1"/>
            <rFont val="Calibri"/>
            <family val="2"/>
            <scheme val="minor"/>
          </rPr>
          <t>Introduzca un número con dos decimales como máximo</t>
        </r>
      </text>
    </comment>
    <comment ref="F141" authorId="1" shapeId="0">
      <text>
        <r>
          <rPr>
            <sz val="11"/>
            <color theme="1"/>
            <rFont val="Calibri"/>
            <family val="2"/>
            <scheme val="minor"/>
          </rPr>
          <t>Monto calculado automáticamente por el sistema</t>
        </r>
      </text>
    </comment>
    <comment ref="A181" authorId="1" shapeId="0">
      <text>
        <r>
          <rPr>
            <sz val="11"/>
            <color theme="1"/>
            <rFont val="Calibri"/>
            <family val="2"/>
            <scheme val="minor"/>
          </rPr>
          <t>Introducir un texto con el nombre o referencia de la contratación</t>
        </r>
      </text>
    </comment>
    <comment ref="B181" authorId="1" shapeId="0">
      <text>
        <r>
          <rPr>
            <sz val="11"/>
            <color theme="1"/>
            <rFont val="Calibri"/>
            <family val="2"/>
            <scheme val="minor"/>
          </rPr>
          <t>Introduzca un texto con la finalidad de la contratación</t>
        </r>
      </text>
    </comment>
    <comment ref="C181" authorId="1" shapeId="0">
      <text>
        <r>
          <rPr>
            <sz val="11"/>
            <color theme="1"/>
            <rFont val="Calibri"/>
            <family val="2"/>
            <scheme val="minor"/>
          </rPr>
          <t>Seleccionar un valor del listado</t>
        </r>
      </text>
    </comment>
    <comment ref="D181" authorId="1" shapeId="0">
      <text>
        <r>
          <rPr>
            <sz val="11"/>
            <color theme="1"/>
            <rFont val="Calibri"/>
            <family val="2"/>
            <scheme val="minor"/>
          </rPr>
          <t>Seleccione el tipo de procedimiento</t>
        </r>
      </text>
    </comment>
    <comment ref="E181" authorId="1" shapeId="0">
      <text>
        <r>
          <rPr>
            <sz val="11"/>
            <color theme="1"/>
            <rFont val="Calibri"/>
            <family val="2"/>
            <scheme val="minor"/>
          </rPr>
          <t>Seleccione un valor de la lista</t>
        </r>
      </text>
    </comment>
    <comment ref="F181" authorId="1" shapeId="0">
      <text>
        <r>
          <rPr>
            <sz val="11"/>
            <color theme="1"/>
            <rFont val="Calibri"/>
            <family val="2"/>
            <scheme val="minor"/>
          </rPr>
          <t>Introduzca el código SNIP</t>
        </r>
      </text>
    </comment>
    <comment ref="C182" authorId="1" shapeId="0">
      <text>
        <r>
          <rPr>
            <sz val="11"/>
            <color theme="1"/>
            <rFont val="Calibri"/>
            <family val="2"/>
            <scheme val="minor"/>
          </rPr>
          <t>Introduzca la fecha de inicio del proceso, en formato dd-mm-aaaa</t>
        </r>
      </text>
    </comment>
    <comment ref="F1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1" shapeId="0">
      <text/>
    </comment>
    <comment ref="C184" authorId="1" shapeId="0">
      <text>
        <r>
          <rPr>
            <sz val="11"/>
            <color theme="1"/>
            <rFont val="Calibri"/>
            <family val="2"/>
            <scheme val="minor"/>
          </rPr>
          <t>Introduzca la fecha prevista de adjudicación, en formato dd-mm-aaaa</t>
        </r>
      </text>
    </comment>
    <comment ref="F184" authorId="1" shapeId="0">
      <text/>
    </comment>
    <comment ref="F185" authorId="1" shapeId="0">
      <text/>
    </comment>
    <comment ref="A187" authorId="1" shapeId="0">
      <text>
        <r>
          <rPr>
            <sz val="11"/>
            <color theme="1"/>
            <rFont val="Calibri"/>
            <family val="2"/>
            <scheme val="minor"/>
          </rPr>
          <t>Introduzca un codigo UNSPSC</t>
        </r>
      </text>
    </comment>
    <comment ref="B187" authorId="1" shapeId="0">
      <text>
        <r>
          <rPr>
            <sz val="11"/>
            <color theme="1"/>
            <rFont val="Calibri"/>
            <family val="2"/>
            <scheme val="minor"/>
          </rPr>
          <t>Descripción calculada automáticamente a partir de código del artículo</t>
        </r>
      </text>
    </comment>
    <comment ref="C187" authorId="1" shapeId="0">
      <text>
        <r>
          <rPr>
            <sz val="11"/>
            <color theme="1"/>
            <rFont val="Calibri"/>
            <family val="2"/>
            <scheme val="minor"/>
          </rPr>
          <t>Seleccione un valor de la lista</t>
        </r>
      </text>
    </comment>
    <comment ref="D187" authorId="1" shapeId="0">
      <text>
        <r>
          <rPr>
            <sz val="11"/>
            <color theme="1"/>
            <rFont val="Calibri"/>
            <family val="2"/>
            <scheme val="minor"/>
          </rPr>
          <t>Introduzca un número con dos decimales como máximo. Debe ser igual o mayor a la "Cantidad Real Consumida"</t>
        </r>
      </text>
    </comment>
    <comment ref="E187" authorId="1" shapeId="0">
      <text>
        <r>
          <rPr>
            <sz val="11"/>
            <color theme="1"/>
            <rFont val="Calibri"/>
            <family val="2"/>
            <scheme val="minor"/>
          </rPr>
          <t>Introduzca un número con dos decimales como máximo</t>
        </r>
      </text>
    </comment>
    <comment ref="F187" authorId="1" shapeId="0">
      <text>
        <r>
          <rPr>
            <sz val="11"/>
            <color theme="1"/>
            <rFont val="Calibri"/>
            <family val="2"/>
            <scheme val="minor"/>
          </rPr>
          <t>Monto calculado automáticamente por el sistema</t>
        </r>
      </text>
    </comment>
    <comment ref="A214" authorId="1" shapeId="0">
      <text>
        <r>
          <rPr>
            <sz val="11"/>
            <color theme="1"/>
            <rFont val="Calibri"/>
            <family val="2"/>
            <scheme val="minor"/>
          </rPr>
          <t>Introducir un texto con el nombre o referencia de la contratación</t>
        </r>
      </text>
    </comment>
    <comment ref="B214" authorId="1" shapeId="0">
      <text>
        <r>
          <rPr>
            <sz val="11"/>
            <color theme="1"/>
            <rFont val="Calibri"/>
            <family val="2"/>
            <scheme val="minor"/>
          </rPr>
          <t>Introduzca un texto con la finalidad de la contratación</t>
        </r>
      </text>
    </comment>
    <comment ref="C214" authorId="1" shapeId="0">
      <text>
        <r>
          <rPr>
            <sz val="11"/>
            <color theme="1"/>
            <rFont val="Calibri"/>
            <family val="2"/>
            <scheme val="minor"/>
          </rPr>
          <t>Seleccionar un valor del listado</t>
        </r>
      </text>
    </comment>
    <comment ref="D214" authorId="1" shapeId="0">
      <text>
        <r>
          <rPr>
            <sz val="11"/>
            <color theme="1"/>
            <rFont val="Calibri"/>
            <family val="2"/>
            <scheme val="minor"/>
          </rPr>
          <t>Seleccione el tipo de procedimiento</t>
        </r>
      </text>
    </comment>
    <comment ref="E214" authorId="1" shapeId="0">
      <text>
        <r>
          <rPr>
            <sz val="11"/>
            <color theme="1"/>
            <rFont val="Calibri"/>
            <family val="2"/>
            <scheme val="minor"/>
          </rPr>
          <t>Seleccione un valor de la lista</t>
        </r>
      </text>
    </comment>
    <comment ref="F214" authorId="1" shapeId="0">
      <text>
        <r>
          <rPr>
            <sz val="11"/>
            <color theme="1"/>
            <rFont val="Calibri"/>
            <family val="2"/>
            <scheme val="minor"/>
          </rPr>
          <t>Introduzca el código SNIP</t>
        </r>
      </text>
    </comment>
    <comment ref="C215" authorId="1" shapeId="0">
      <text>
        <r>
          <rPr>
            <sz val="11"/>
            <color theme="1"/>
            <rFont val="Calibri"/>
            <family val="2"/>
            <scheme val="minor"/>
          </rPr>
          <t>Introduzca la fecha de inicio del proceso, en formato dd-mm-aaaa</t>
        </r>
      </text>
    </comment>
    <comment ref="F2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1" shapeId="0">
      <text/>
    </comment>
    <comment ref="C217" authorId="1" shapeId="0">
      <text>
        <r>
          <rPr>
            <sz val="11"/>
            <color theme="1"/>
            <rFont val="Calibri"/>
            <family val="2"/>
            <scheme val="minor"/>
          </rPr>
          <t>Introduzca la fecha prevista de adjudicación, en formato dd-mm-aaaa</t>
        </r>
      </text>
    </comment>
    <comment ref="F217" authorId="1" shapeId="0">
      <text/>
    </comment>
    <comment ref="F218" authorId="1" shapeId="0">
      <text/>
    </comment>
    <comment ref="A220" authorId="1" shapeId="0">
      <text>
        <r>
          <rPr>
            <sz val="11"/>
            <color theme="1"/>
            <rFont val="Calibri"/>
            <family val="2"/>
            <scheme val="minor"/>
          </rPr>
          <t>Introduzca un codigo UNSPSC</t>
        </r>
      </text>
    </comment>
    <comment ref="B220" authorId="1" shapeId="0">
      <text>
        <r>
          <rPr>
            <sz val="11"/>
            <color theme="1"/>
            <rFont val="Calibri"/>
            <family val="2"/>
            <scheme val="minor"/>
          </rPr>
          <t>Descripción calculada automáticamente a partir de código del artículo</t>
        </r>
      </text>
    </comment>
    <comment ref="C220" authorId="1" shapeId="0">
      <text>
        <r>
          <rPr>
            <sz val="11"/>
            <color theme="1"/>
            <rFont val="Calibri"/>
            <family val="2"/>
            <scheme val="minor"/>
          </rPr>
          <t>Seleccione un valor de la lista</t>
        </r>
      </text>
    </comment>
    <comment ref="D220" authorId="1" shapeId="0">
      <text>
        <r>
          <rPr>
            <sz val="11"/>
            <color theme="1"/>
            <rFont val="Calibri"/>
            <family val="2"/>
            <scheme val="minor"/>
          </rPr>
          <t>Introduzca un número con dos decimales como máximo. Debe ser igual o mayor a la "Cantidad Real Consumida"</t>
        </r>
      </text>
    </comment>
    <comment ref="E220" authorId="1" shapeId="0">
      <text>
        <r>
          <rPr>
            <sz val="11"/>
            <color theme="1"/>
            <rFont val="Calibri"/>
            <family val="2"/>
            <scheme val="minor"/>
          </rPr>
          <t>Introduzca un número con dos decimales como máximo</t>
        </r>
      </text>
    </comment>
    <comment ref="F220" authorId="1" shapeId="0">
      <text>
        <r>
          <rPr>
            <sz val="11"/>
            <color theme="1"/>
            <rFont val="Calibri"/>
            <family val="2"/>
            <scheme val="minor"/>
          </rPr>
          <t>Monto calculado automáticamente por el sistema</t>
        </r>
      </text>
    </comment>
    <comment ref="A247" authorId="1" shapeId="0">
      <text>
        <r>
          <rPr>
            <sz val="11"/>
            <color theme="1"/>
            <rFont val="Calibri"/>
            <family val="2"/>
            <scheme val="minor"/>
          </rPr>
          <t>Introducir un texto con el nombre o referencia de la contratación</t>
        </r>
      </text>
    </comment>
    <comment ref="B247" authorId="1" shapeId="0">
      <text>
        <r>
          <rPr>
            <sz val="11"/>
            <color theme="1"/>
            <rFont val="Calibri"/>
            <family val="2"/>
            <scheme val="minor"/>
          </rPr>
          <t>Introduzca un texto con la finalidad de la contratación</t>
        </r>
      </text>
    </comment>
    <comment ref="C247" authorId="1" shapeId="0">
      <text>
        <r>
          <rPr>
            <sz val="11"/>
            <color theme="1"/>
            <rFont val="Calibri"/>
            <family val="2"/>
            <scheme val="minor"/>
          </rPr>
          <t>Seleccionar un valor del listado</t>
        </r>
      </text>
    </comment>
    <comment ref="D247" authorId="1" shapeId="0">
      <text>
        <r>
          <rPr>
            <sz val="11"/>
            <color theme="1"/>
            <rFont val="Calibri"/>
            <family val="2"/>
            <scheme val="minor"/>
          </rPr>
          <t>Seleccione el tipo de procedimiento</t>
        </r>
      </text>
    </comment>
    <comment ref="E247" authorId="1" shapeId="0">
      <text>
        <r>
          <rPr>
            <sz val="11"/>
            <color theme="1"/>
            <rFont val="Calibri"/>
            <family val="2"/>
            <scheme val="minor"/>
          </rPr>
          <t>Seleccione un valor de la lista</t>
        </r>
      </text>
    </comment>
    <comment ref="F247" authorId="1" shapeId="0">
      <text>
        <r>
          <rPr>
            <sz val="11"/>
            <color theme="1"/>
            <rFont val="Calibri"/>
            <family val="2"/>
            <scheme val="minor"/>
          </rPr>
          <t>Introduzca el código SNIP</t>
        </r>
      </text>
    </comment>
    <comment ref="C248" authorId="1" shapeId="0">
      <text>
        <r>
          <rPr>
            <sz val="11"/>
            <color theme="1"/>
            <rFont val="Calibri"/>
            <family val="2"/>
            <scheme val="minor"/>
          </rPr>
          <t>Introduzca la fecha de inicio del proceso, en formato dd-mm-aaaa</t>
        </r>
      </text>
    </comment>
    <comment ref="F2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1" shapeId="0">
      <text/>
    </comment>
    <comment ref="C250" authorId="1" shapeId="0">
      <text>
        <r>
          <rPr>
            <sz val="11"/>
            <color theme="1"/>
            <rFont val="Calibri"/>
            <family val="2"/>
            <scheme val="minor"/>
          </rPr>
          <t>Introduzca la fecha prevista de adjudicación, en formato dd-mm-aaaa</t>
        </r>
      </text>
    </comment>
    <comment ref="F250" authorId="1" shapeId="0">
      <text/>
    </comment>
    <comment ref="F251" authorId="1" shapeId="0">
      <text/>
    </comment>
    <comment ref="A253" authorId="1" shapeId="0">
      <text>
        <r>
          <rPr>
            <sz val="11"/>
            <color theme="1"/>
            <rFont val="Calibri"/>
            <family val="2"/>
            <scheme val="minor"/>
          </rPr>
          <t>Introduzca un codigo UNSPSC</t>
        </r>
      </text>
    </comment>
    <comment ref="B253" authorId="1" shapeId="0">
      <text>
        <r>
          <rPr>
            <sz val="11"/>
            <color theme="1"/>
            <rFont val="Calibri"/>
            <family val="2"/>
            <scheme val="minor"/>
          </rPr>
          <t>Descripción calculada automáticamente a partir de código del artículo</t>
        </r>
      </text>
    </comment>
    <comment ref="C253" authorId="1" shapeId="0">
      <text>
        <r>
          <rPr>
            <sz val="11"/>
            <color theme="1"/>
            <rFont val="Calibri"/>
            <family val="2"/>
            <scheme val="minor"/>
          </rPr>
          <t>Seleccione un valor de la lista</t>
        </r>
      </text>
    </comment>
    <comment ref="D253" authorId="1" shapeId="0">
      <text>
        <r>
          <rPr>
            <sz val="11"/>
            <color theme="1"/>
            <rFont val="Calibri"/>
            <family val="2"/>
            <scheme val="minor"/>
          </rPr>
          <t>Introduzca un número con dos decimales como máximo. Debe ser igual o mayor a la "Cantidad Real Consumida"</t>
        </r>
      </text>
    </comment>
    <comment ref="E253" authorId="1" shapeId="0">
      <text>
        <r>
          <rPr>
            <sz val="11"/>
            <color theme="1"/>
            <rFont val="Calibri"/>
            <family val="2"/>
            <scheme val="minor"/>
          </rPr>
          <t>Introduzca un número con dos decimales como máximo</t>
        </r>
      </text>
    </comment>
    <comment ref="F253" authorId="1" shapeId="0">
      <text>
        <r>
          <rPr>
            <sz val="11"/>
            <color theme="1"/>
            <rFont val="Calibri"/>
            <family val="2"/>
            <scheme val="minor"/>
          </rPr>
          <t>Monto calculado automáticamente por el sistema</t>
        </r>
      </text>
    </comment>
    <comment ref="A263" authorId="1" shapeId="0">
      <text>
        <r>
          <rPr>
            <sz val="11"/>
            <color theme="1"/>
            <rFont val="Calibri"/>
            <family val="2"/>
            <scheme val="minor"/>
          </rPr>
          <t>Introducir un texto con el nombre o referencia de la contratación</t>
        </r>
      </text>
    </comment>
    <comment ref="B263" authorId="1" shapeId="0">
      <text>
        <r>
          <rPr>
            <sz val="11"/>
            <color theme="1"/>
            <rFont val="Calibri"/>
            <family val="2"/>
            <scheme val="minor"/>
          </rPr>
          <t>Introduzca un texto con la finalidad de la contratación</t>
        </r>
      </text>
    </comment>
    <comment ref="C263" authorId="1" shapeId="0">
      <text>
        <r>
          <rPr>
            <sz val="11"/>
            <color theme="1"/>
            <rFont val="Calibri"/>
            <family val="2"/>
            <scheme val="minor"/>
          </rPr>
          <t>Seleccionar un valor del listado</t>
        </r>
      </text>
    </comment>
    <comment ref="D263" authorId="1" shapeId="0">
      <text>
        <r>
          <rPr>
            <sz val="11"/>
            <color theme="1"/>
            <rFont val="Calibri"/>
            <family val="2"/>
            <scheme val="minor"/>
          </rPr>
          <t>Seleccione el tipo de procedimiento</t>
        </r>
      </text>
    </comment>
    <comment ref="E263" authorId="1" shapeId="0">
      <text>
        <r>
          <rPr>
            <sz val="11"/>
            <color theme="1"/>
            <rFont val="Calibri"/>
            <family val="2"/>
            <scheme val="minor"/>
          </rPr>
          <t>Seleccione un valor de la lista</t>
        </r>
      </text>
    </comment>
    <comment ref="F263" authorId="1" shapeId="0">
      <text>
        <r>
          <rPr>
            <sz val="11"/>
            <color theme="1"/>
            <rFont val="Calibri"/>
            <family val="2"/>
            <scheme val="minor"/>
          </rPr>
          <t>Introduzca el código SNIP</t>
        </r>
      </text>
    </comment>
    <comment ref="C264" authorId="1" shapeId="0">
      <text>
        <r>
          <rPr>
            <sz val="11"/>
            <color theme="1"/>
            <rFont val="Calibri"/>
            <family val="2"/>
            <scheme val="minor"/>
          </rPr>
          <t>Introduzca la fecha de inicio del proceso, en formato dd-mm-aaaa</t>
        </r>
      </text>
    </comment>
    <comment ref="F2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1" shapeId="0">
      <text/>
    </comment>
    <comment ref="C266" authorId="1" shapeId="0">
      <text>
        <r>
          <rPr>
            <sz val="11"/>
            <color theme="1"/>
            <rFont val="Calibri"/>
            <family val="2"/>
            <scheme val="minor"/>
          </rPr>
          <t>Introduzca la fecha prevista de adjudicación, en formato dd-mm-aaaa</t>
        </r>
      </text>
    </comment>
    <comment ref="F266" authorId="1" shapeId="0">
      <text/>
    </comment>
    <comment ref="F267" authorId="1" shapeId="0">
      <text/>
    </comment>
    <comment ref="A269" authorId="1" shapeId="0">
      <text>
        <r>
          <rPr>
            <sz val="11"/>
            <color theme="1"/>
            <rFont val="Calibri"/>
            <family val="2"/>
            <scheme val="minor"/>
          </rPr>
          <t>Introduzca un codigo UNSPSC</t>
        </r>
      </text>
    </comment>
    <comment ref="B269" authorId="1" shapeId="0">
      <text>
        <r>
          <rPr>
            <sz val="11"/>
            <color theme="1"/>
            <rFont val="Calibri"/>
            <family val="2"/>
            <scheme val="minor"/>
          </rPr>
          <t>Descripción calculada automáticamente a partir de código del artículo</t>
        </r>
      </text>
    </comment>
    <comment ref="C269" authorId="1" shapeId="0">
      <text>
        <r>
          <rPr>
            <sz val="11"/>
            <color theme="1"/>
            <rFont val="Calibri"/>
            <family val="2"/>
            <scheme val="minor"/>
          </rPr>
          <t>Seleccione un valor de la lista</t>
        </r>
      </text>
    </comment>
    <comment ref="D269" authorId="1" shapeId="0">
      <text>
        <r>
          <rPr>
            <sz val="11"/>
            <color theme="1"/>
            <rFont val="Calibri"/>
            <family val="2"/>
            <scheme val="minor"/>
          </rPr>
          <t>Introduzca un número con dos decimales como máximo. Debe ser igual o mayor a la "Cantidad Real Consumida"</t>
        </r>
      </text>
    </comment>
    <comment ref="E269" authorId="1" shapeId="0">
      <text>
        <r>
          <rPr>
            <sz val="11"/>
            <color theme="1"/>
            <rFont val="Calibri"/>
            <family val="2"/>
            <scheme val="minor"/>
          </rPr>
          <t>Introduzca un número con dos decimales como máximo</t>
        </r>
      </text>
    </comment>
    <comment ref="F269" authorId="1" shapeId="0">
      <text>
        <r>
          <rPr>
            <sz val="11"/>
            <color theme="1"/>
            <rFont val="Calibri"/>
            <family val="2"/>
            <scheme val="minor"/>
          </rPr>
          <t>Monto calculado automáticamente por el sistema</t>
        </r>
      </text>
    </comment>
    <comment ref="A280" authorId="1" shapeId="0">
      <text>
        <r>
          <rPr>
            <sz val="11"/>
            <color theme="1"/>
            <rFont val="Calibri"/>
            <family val="2"/>
            <scheme val="minor"/>
          </rPr>
          <t>Introducir un texto con el nombre o referencia de la contratación</t>
        </r>
      </text>
    </comment>
    <comment ref="B280" authorId="1" shapeId="0">
      <text>
        <r>
          <rPr>
            <sz val="11"/>
            <color theme="1"/>
            <rFont val="Calibri"/>
            <family val="2"/>
            <scheme val="minor"/>
          </rPr>
          <t>Introduzca un texto con la finalidad de la contratación</t>
        </r>
      </text>
    </comment>
    <comment ref="C280" authorId="1" shapeId="0">
      <text>
        <r>
          <rPr>
            <sz val="11"/>
            <color theme="1"/>
            <rFont val="Calibri"/>
            <family val="2"/>
            <scheme val="minor"/>
          </rPr>
          <t>Seleccionar un valor del listado</t>
        </r>
      </text>
    </comment>
    <comment ref="D280" authorId="1" shapeId="0">
      <text>
        <r>
          <rPr>
            <sz val="11"/>
            <color theme="1"/>
            <rFont val="Calibri"/>
            <family val="2"/>
            <scheme val="minor"/>
          </rPr>
          <t>Seleccione el tipo de procedimiento</t>
        </r>
      </text>
    </comment>
    <comment ref="E280" authorId="1" shapeId="0">
      <text>
        <r>
          <rPr>
            <sz val="11"/>
            <color theme="1"/>
            <rFont val="Calibri"/>
            <family val="2"/>
            <scheme val="minor"/>
          </rPr>
          <t>Seleccione un valor de la lista</t>
        </r>
      </text>
    </comment>
    <comment ref="F280" authorId="1" shapeId="0">
      <text>
        <r>
          <rPr>
            <sz val="11"/>
            <color theme="1"/>
            <rFont val="Calibri"/>
            <family val="2"/>
            <scheme val="minor"/>
          </rPr>
          <t>Introduzca el código SNIP</t>
        </r>
      </text>
    </comment>
    <comment ref="C281" authorId="1" shapeId="0">
      <text>
        <r>
          <rPr>
            <sz val="11"/>
            <color theme="1"/>
            <rFont val="Calibri"/>
            <family val="2"/>
            <scheme val="minor"/>
          </rPr>
          <t>Introduzca la fecha de inicio del proceso, en formato dd-mm-aaaa</t>
        </r>
      </text>
    </comment>
    <comment ref="F2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1" shapeId="0">
      <text/>
    </comment>
    <comment ref="C283" authorId="1" shapeId="0">
      <text>
        <r>
          <rPr>
            <sz val="11"/>
            <color theme="1"/>
            <rFont val="Calibri"/>
            <family val="2"/>
            <scheme val="minor"/>
          </rPr>
          <t>Introduzca la fecha prevista de adjudicación, en formato dd-mm-aaaa</t>
        </r>
      </text>
    </comment>
    <comment ref="F283" authorId="1" shapeId="0">
      <text/>
    </comment>
    <comment ref="F284" authorId="1" shapeId="0">
      <text/>
    </comment>
    <comment ref="A286" authorId="1" shapeId="0">
      <text>
        <r>
          <rPr>
            <sz val="11"/>
            <color theme="1"/>
            <rFont val="Calibri"/>
            <family val="2"/>
            <scheme val="minor"/>
          </rPr>
          <t>Introduzca un codigo UNSPSC</t>
        </r>
      </text>
    </comment>
    <comment ref="B286" authorId="1" shapeId="0">
      <text>
        <r>
          <rPr>
            <sz val="11"/>
            <color theme="1"/>
            <rFont val="Calibri"/>
            <family val="2"/>
            <scheme val="minor"/>
          </rPr>
          <t>Descripción calculada automáticamente a partir de código del artículo</t>
        </r>
      </text>
    </comment>
    <comment ref="C286" authorId="1" shapeId="0">
      <text>
        <r>
          <rPr>
            <sz val="11"/>
            <color theme="1"/>
            <rFont val="Calibri"/>
            <family val="2"/>
            <scheme val="minor"/>
          </rPr>
          <t>Seleccione un valor de la lista</t>
        </r>
      </text>
    </comment>
    <comment ref="D286" authorId="1" shapeId="0">
      <text>
        <r>
          <rPr>
            <sz val="11"/>
            <color theme="1"/>
            <rFont val="Calibri"/>
            <family val="2"/>
            <scheme val="minor"/>
          </rPr>
          <t>Introduzca un número con dos decimales como máximo. Debe ser igual o mayor a la "Cantidad Real Consumida"</t>
        </r>
      </text>
    </comment>
    <comment ref="E286" authorId="1" shapeId="0">
      <text>
        <r>
          <rPr>
            <sz val="11"/>
            <color theme="1"/>
            <rFont val="Calibri"/>
            <family val="2"/>
            <scheme val="minor"/>
          </rPr>
          <t>Introduzca un número con dos decimales como máximo</t>
        </r>
      </text>
    </comment>
    <comment ref="F286" authorId="1" shapeId="0">
      <text>
        <r>
          <rPr>
            <sz val="11"/>
            <color theme="1"/>
            <rFont val="Calibri"/>
            <family val="2"/>
            <scheme val="minor"/>
          </rPr>
          <t>Monto calculado automáticamente por el sistema</t>
        </r>
      </text>
    </comment>
    <comment ref="A294" authorId="1" shapeId="0">
      <text>
        <r>
          <rPr>
            <sz val="11"/>
            <color theme="1"/>
            <rFont val="Calibri"/>
            <family val="2"/>
            <scheme val="minor"/>
          </rPr>
          <t>Introducir un texto con el nombre o referencia de la contratación</t>
        </r>
      </text>
    </comment>
    <comment ref="B294" authorId="1" shapeId="0">
      <text>
        <r>
          <rPr>
            <sz val="11"/>
            <color theme="1"/>
            <rFont val="Calibri"/>
            <family val="2"/>
            <scheme val="minor"/>
          </rPr>
          <t>Introduzca un texto con la finalidad de la contratación</t>
        </r>
      </text>
    </comment>
    <comment ref="C294" authorId="1" shapeId="0">
      <text>
        <r>
          <rPr>
            <sz val="11"/>
            <color theme="1"/>
            <rFont val="Calibri"/>
            <family val="2"/>
            <scheme val="minor"/>
          </rPr>
          <t>Seleccionar un valor del listado</t>
        </r>
      </text>
    </comment>
    <comment ref="D294" authorId="1" shapeId="0">
      <text>
        <r>
          <rPr>
            <sz val="11"/>
            <color theme="1"/>
            <rFont val="Calibri"/>
            <family val="2"/>
            <scheme val="minor"/>
          </rPr>
          <t>Seleccione el tipo de procedimiento</t>
        </r>
      </text>
    </comment>
    <comment ref="E294" authorId="1" shapeId="0">
      <text>
        <r>
          <rPr>
            <sz val="11"/>
            <color theme="1"/>
            <rFont val="Calibri"/>
            <family val="2"/>
            <scheme val="minor"/>
          </rPr>
          <t>Seleccione un valor de la lista</t>
        </r>
      </text>
    </comment>
    <comment ref="F294" authorId="1" shapeId="0">
      <text>
        <r>
          <rPr>
            <sz val="11"/>
            <color theme="1"/>
            <rFont val="Calibri"/>
            <family val="2"/>
            <scheme val="minor"/>
          </rPr>
          <t>Introduzca el código SNIP</t>
        </r>
      </text>
    </comment>
    <comment ref="C295" authorId="1" shapeId="0">
      <text>
        <r>
          <rPr>
            <sz val="11"/>
            <color theme="1"/>
            <rFont val="Calibri"/>
            <family val="2"/>
            <scheme val="minor"/>
          </rPr>
          <t>Introduzca la fecha de inicio del proceso, en formato dd-mm-aaaa</t>
        </r>
      </text>
    </comment>
    <comment ref="F2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 authorId="1" shapeId="0">
      <text/>
    </comment>
    <comment ref="C297" authorId="1" shapeId="0">
      <text>
        <r>
          <rPr>
            <sz val="11"/>
            <color theme="1"/>
            <rFont val="Calibri"/>
            <family val="2"/>
            <scheme val="minor"/>
          </rPr>
          <t>Introduzca la fecha prevista de adjudicación, en formato dd-mm-aaaa</t>
        </r>
      </text>
    </comment>
    <comment ref="F297" authorId="1" shapeId="0">
      <text/>
    </comment>
    <comment ref="F298" authorId="1" shapeId="0">
      <text/>
    </comment>
    <comment ref="A300" authorId="1" shapeId="0">
      <text>
        <r>
          <rPr>
            <sz val="11"/>
            <color theme="1"/>
            <rFont val="Calibri"/>
            <family val="2"/>
            <scheme val="minor"/>
          </rPr>
          <t>Introduzca un codigo UNSPSC</t>
        </r>
      </text>
    </comment>
    <comment ref="B300" authorId="1" shapeId="0">
      <text>
        <r>
          <rPr>
            <sz val="11"/>
            <color theme="1"/>
            <rFont val="Calibri"/>
            <family val="2"/>
            <scheme val="minor"/>
          </rPr>
          <t>Descripción calculada automáticamente a partir de código del artículo</t>
        </r>
      </text>
    </comment>
    <comment ref="C300" authorId="1" shapeId="0">
      <text>
        <r>
          <rPr>
            <sz val="11"/>
            <color theme="1"/>
            <rFont val="Calibri"/>
            <family val="2"/>
            <scheme val="minor"/>
          </rPr>
          <t>Seleccione un valor de la lista</t>
        </r>
      </text>
    </comment>
    <comment ref="D300" authorId="1" shapeId="0">
      <text>
        <r>
          <rPr>
            <sz val="11"/>
            <color theme="1"/>
            <rFont val="Calibri"/>
            <family val="2"/>
            <scheme val="minor"/>
          </rPr>
          <t>Introduzca un número con dos decimales como máximo. Debe ser igual o mayor a la "Cantidad Real Consumida"</t>
        </r>
      </text>
    </comment>
    <comment ref="E300" authorId="1" shapeId="0">
      <text>
        <r>
          <rPr>
            <sz val="11"/>
            <color theme="1"/>
            <rFont val="Calibri"/>
            <family val="2"/>
            <scheme val="minor"/>
          </rPr>
          <t>Introduzca un número con dos decimales como máximo</t>
        </r>
      </text>
    </comment>
    <comment ref="F300" authorId="1" shapeId="0">
      <text>
        <r>
          <rPr>
            <sz val="11"/>
            <color theme="1"/>
            <rFont val="Calibri"/>
            <family val="2"/>
            <scheme val="minor"/>
          </rPr>
          <t>Monto calculado automáticamente por el sistema</t>
        </r>
      </text>
    </comment>
    <comment ref="A315" authorId="1" shapeId="0">
      <text>
        <r>
          <rPr>
            <sz val="11"/>
            <color theme="1"/>
            <rFont val="Calibri"/>
            <family val="2"/>
            <scheme val="minor"/>
          </rPr>
          <t>Introducir un texto con el nombre o referencia de la contratación</t>
        </r>
      </text>
    </comment>
    <comment ref="B315" authorId="1" shapeId="0">
      <text>
        <r>
          <rPr>
            <sz val="11"/>
            <color theme="1"/>
            <rFont val="Calibri"/>
            <family val="2"/>
            <scheme val="minor"/>
          </rPr>
          <t>Introduzca un texto con la finalidad de la contratación</t>
        </r>
      </text>
    </comment>
    <comment ref="C315" authorId="1" shapeId="0">
      <text>
        <r>
          <rPr>
            <sz val="11"/>
            <color theme="1"/>
            <rFont val="Calibri"/>
            <family val="2"/>
            <scheme val="minor"/>
          </rPr>
          <t>Seleccionar un valor del listado</t>
        </r>
      </text>
    </comment>
    <comment ref="D315" authorId="1" shapeId="0">
      <text>
        <r>
          <rPr>
            <sz val="11"/>
            <color theme="1"/>
            <rFont val="Calibri"/>
            <family val="2"/>
            <scheme val="minor"/>
          </rPr>
          <t>Seleccione el tipo de procedimiento</t>
        </r>
      </text>
    </comment>
    <comment ref="E315" authorId="1" shapeId="0">
      <text>
        <r>
          <rPr>
            <sz val="11"/>
            <color theme="1"/>
            <rFont val="Calibri"/>
            <family val="2"/>
            <scheme val="minor"/>
          </rPr>
          <t>Seleccione un valor de la lista</t>
        </r>
      </text>
    </comment>
    <comment ref="F315" authorId="1" shapeId="0">
      <text>
        <r>
          <rPr>
            <sz val="11"/>
            <color theme="1"/>
            <rFont val="Calibri"/>
            <family val="2"/>
            <scheme val="minor"/>
          </rPr>
          <t>Introduzca el código SNIP</t>
        </r>
      </text>
    </comment>
    <comment ref="C316" authorId="1" shapeId="0">
      <text>
        <r>
          <rPr>
            <sz val="11"/>
            <color theme="1"/>
            <rFont val="Calibri"/>
            <family val="2"/>
            <scheme val="minor"/>
          </rPr>
          <t>Introduzca la fecha de inicio del proceso, en formato dd-mm-aaaa</t>
        </r>
      </text>
    </comment>
    <comment ref="F3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7" authorId="1" shapeId="0">
      <text/>
    </comment>
    <comment ref="C318" authorId="1" shapeId="0">
      <text>
        <r>
          <rPr>
            <sz val="11"/>
            <color theme="1"/>
            <rFont val="Calibri"/>
            <family val="2"/>
            <scheme val="minor"/>
          </rPr>
          <t>Introduzca la fecha prevista de adjudicación, en formato dd-mm-aaaa</t>
        </r>
      </text>
    </comment>
    <comment ref="F318" authorId="1" shapeId="0">
      <text/>
    </comment>
    <comment ref="F319" authorId="1" shapeId="0">
      <text/>
    </comment>
    <comment ref="A321" authorId="1" shapeId="0">
      <text>
        <r>
          <rPr>
            <sz val="11"/>
            <color theme="1"/>
            <rFont val="Calibri"/>
            <family val="2"/>
            <scheme val="minor"/>
          </rPr>
          <t>Introduzca un codigo UNSPSC</t>
        </r>
      </text>
    </comment>
    <comment ref="B321" authorId="1" shapeId="0">
      <text>
        <r>
          <rPr>
            <sz val="11"/>
            <color theme="1"/>
            <rFont val="Calibri"/>
            <family val="2"/>
            <scheme val="minor"/>
          </rPr>
          <t>Descripción calculada automáticamente a partir de código del artículo</t>
        </r>
      </text>
    </comment>
    <comment ref="C321" authorId="1" shapeId="0">
      <text>
        <r>
          <rPr>
            <sz val="11"/>
            <color theme="1"/>
            <rFont val="Calibri"/>
            <family val="2"/>
            <scheme val="minor"/>
          </rPr>
          <t>Seleccione un valor de la lista</t>
        </r>
      </text>
    </comment>
    <comment ref="D321" authorId="1" shapeId="0">
      <text>
        <r>
          <rPr>
            <sz val="11"/>
            <color theme="1"/>
            <rFont val="Calibri"/>
            <family val="2"/>
            <scheme val="minor"/>
          </rPr>
          <t>Introduzca un número con dos decimales como máximo. Debe ser igual o mayor a la "Cantidad Real Consumida"</t>
        </r>
      </text>
    </comment>
    <comment ref="E321" authorId="1" shapeId="0">
      <text>
        <r>
          <rPr>
            <sz val="11"/>
            <color theme="1"/>
            <rFont val="Calibri"/>
            <family val="2"/>
            <scheme val="minor"/>
          </rPr>
          <t>Introduzca un número con dos decimales como máximo</t>
        </r>
      </text>
    </comment>
    <comment ref="F321" authorId="1" shapeId="0">
      <text>
        <r>
          <rPr>
            <sz val="11"/>
            <color theme="1"/>
            <rFont val="Calibri"/>
            <family val="2"/>
            <scheme val="minor"/>
          </rPr>
          <t>Monto calculado automáticamente por el sistema</t>
        </r>
      </text>
    </comment>
    <comment ref="A328" authorId="1" shapeId="0">
      <text>
        <r>
          <rPr>
            <sz val="11"/>
            <color theme="1"/>
            <rFont val="Calibri"/>
            <family val="2"/>
            <scheme val="minor"/>
          </rPr>
          <t>Introducir un texto con el nombre o referencia de la contratación</t>
        </r>
      </text>
    </comment>
    <comment ref="B328" authorId="1" shapeId="0">
      <text>
        <r>
          <rPr>
            <sz val="11"/>
            <color theme="1"/>
            <rFont val="Calibri"/>
            <family val="2"/>
            <scheme val="minor"/>
          </rPr>
          <t>Introduzca un texto con la finalidad de la contratación</t>
        </r>
      </text>
    </comment>
    <comment ref="C328" authorId="1" shapeId="0">
      <text>
        <r>
          <rPr>
            <sz val="11"/>
            <color theme="1"/>
            <rFont val="Calibri"/>
            <family val="2"/>
            <scheme val="minor"/>
          </rPr>
          <t>Seleccionar un valor del listado</t>
        </r>
      </text>
    </comment>
    <comment ref="D328" authorId="1" shapeId="0">
      <text>
        <r>
          <rPr>
            <sz val="11"/>
            <color theme="1"/>
            <rFont val="Calibri"/>
            <family val="2"/>
            <scheme val="minor"/>
          </rPr>
          <t>Seleccione el tipo de procedimiento</t>
        </r>
      </text>
    </comment>
    <comment ref="E328" authorId="1" shapeId="0">
      <text>
        <r>
          <rPr>
            <sz val="11"/>
            <color theme="1"/>
            <rFont val="Calibri"/>
            <family val="2"/>
            <scheme val="minor"/>
          </rPr>
          <t>Seleccione un valor de la lista</t>
        </r>
      </text>
    </comment>
    <comment ref="F328" authorId="1" shapeId="0">
      <text>
        <r>
          <rPr>
            <sz val="11"/>
            <color theme="1"/>
            <rFont val="Calibri"/>
            <family val="2"/>
            <scheme val="minor"/>
          </rPr>
          <t>Introduzca el código SNIP</t>
        </r>
      </text>
    </comment>
    <comment ref="C329" authorId="1" shapeId="0">
      <text>
        <r>
          <rPr>
            <sz val="11"/>
            <color theme="1"/>
            <rFont val="Calibri"/>
            <family val="2"/>
            <scheme val="minor"/>
          </rPr>
          <t>Introduzca la fecha de inicio del proceso, en formato dd-mm-aaaa</t>
        </r>
      </text>
    </comment>
    <comment ref="F3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1" shapeId="0">
      <text/>
    </comment>
    <comment ref="C331" authorId="1" shapeId="0">
      <text>
        <r>
          <rPr>
            <sz val="11"/>
            <color theme="1"/>
            <rFont val="Calibri"/>
            <family val="2"/>
            <scheme val="minor"/>
          </rPr>
          <t>Introduzca la fecha prevista de adjudicación, en formato dd-mm-aaaa</t>
        </r>
      </text>
    </comment>
    <comment ref="F331" authorId="1" shapeId="0">
      <text/>
    </comment>
    <comment ref="F332" authorId="1" shapeId="0">
      <text/>
    </comment>
    <comment ref="A334" authorId="1" shapeId="0">
      <text>
        <r>
          <rPr>
            <sz val="11"/>
            <color theme="1"/>
            <rFont val="Calibri"/>
            <family val="2"/>
            <scheme val="minor"/>
          </rPr>
          <t>Introduzca un codigo UNSPSC</t>
        </r>
      </text>
    </comment>
    <comment ref="B334" authorId="1" shapeId="0">
      <text>
        <r>
          <rPr>
            <sz val="11"/>
            <color theme="1"/>
            <rFont val="Calibri"/>
            <family val="2"/>
            <scheme val="minor"/>
          </rPr>
          <t>Descripción calculada automáticamente a partir de código del artículo</t>
        </r>
      </text>
    </comment>
    <comment ref="C334" authorId="1" shapeId="0">
      <text>
        <r>
          <rPr>
            <sz val="11"/>
            <color theme="1"/>
            <rFont val="Calibri"/>
            <family val="2"/>
            <scheme val="minor"/>
          </rPr>
          <t>Seleccione un valor de la lista</t>
        </r>
      </text>
    </comment>
    <comment ref="D334" authorId="1" shapeId="0">
      <text>
        <r>
          <rPr>
            <sz val="11"/>
            <color theme="1"/>
            <rFont val="Calibri"/>
            <family val="2"/>
            <scheme val="minor"/>
          </rPr>
          <t>Introduzca un número con dos decimales como máximo. Debe ser igual o mayor a la "Cantidad Real Consumida"</t>
        </r>
      </text>
    </comment>
    <comment ref="E334" authorId="1" shapeId="0">
      <text>
        <r>
          <rPr>
            <sz val="11"/>
            <color theme="1"/>
            <rFont val="Calibri"/>
            <family val="2"/>
            <scheme val="minor"/>
          </rPr>
          <t>Introduzca un número con dos decimales como máximo</t>
        </r>
      </text>
    </comment>
    <comment ref="F334" authorId="1" shapeId="0">
      <text>
        <r>
          <rPr>
            <sz val="11"/>
            <color theme="1"/>
            <rFont val="Calibri"/>
            <family val="2"/>
            <scheme val="minor"/>
          </rPr>
          <t>Monto calculado automáticamente por el sistema</t>
        </r>
      </text>
    </comment>
    <comment ref="A348" authorId="1" shapeId="0">
      <text>
        <r>
          <rPr>
            <sz val="11"/>
            <color theme="1"/>
            <rFont val="Calibri"/>
            <family val="2"/>
            <scheme val="minor"/>
          </rPr>
          <t>Introducir un texto con el nombre o referencia de la contratación</t>
        </r>
      </text>
    </comment>
    <comment ref="B348" authorId="1" shapeId="0">
      <text>
        <r>
          <rPr>
            <sz val="11"/>
            <color theme="1"/>
            <rFont val="Calibri"/>
            <family val="2"/>
            <scheme val="minor"/>
          </rPr>
          <t>Introduzca un texto con la finalidad de la contratación</t>
        </r>
      </text>
    </comment>
    <comment ref="C348" authorId="1" shapeId="0">
      <text>
        <r>
          <rPr>
            <sz val="11"/>
            <color theme="1"/>
            <rFont val="Calibri"/>
            <family val="2"/>
            <scheme val="minor"/>
          </rPr>
          <t>Seleccionar un valor del listado</t>
        </r>
      </text>
    </comment>
    <comment ref="D348" authorId="1" shapeId="0">
      <text>
        <r>
          <rPr>
            <sz val="11"/>
            <color theme="1"/>
            <rFont val="Calibri"/>
            <family val="2"/>
            <scheme val="minor"/>
          </rPr>
          <t>Seleccione el tipo de procedimiento</t>
        </r>
      </text>
    </comment>
    <comment ref="E348" authorId="1" shapeId="0">
      <text>
        <r>
          <rPr>
            <sz val="11"/>
            <color theme="1"/>
            <rFont val="Calibri"/>
            <family val="2"/>
            <scheme val="minor"/>
          </rPr>
          <t>Seleccione un valor de la lista</t>
        </r>
      </text>
    </comment>
    <comment ref="F348" authorId="1" shapeId="0">
      <text>
        <r>
          <rPr>
            <sz val="11"/>
            <color theme="1"/>
            <rFont val="Calibri"/>
            <family val="2"/>
            <scheme val="minor"/>
          </rPr>
          <t>Introduzca el código SNIP</t>
        </r>
      </text>
    </comment>
    <comment ref="C349" authorId="1" shapeId="0">
      <text>
        <r>
          <rPr>
            <sz val="11"/>
            <color theme="1"/>
            <rFont val="Calibri"/>
            <family val="2"/>
            <scheme val="minor"/>
          </rPr>
          <t>Introduzca la fecha de inicio del proceso, en formato dd-mm-aaaa</t>
        </r>
      </text>
    </comment>
    <comment ref="F3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 authorId="1" shapeId="0">
      <text/>
    </comment>
    <comment ref="C351" authorId="1" shapeId="0">
      <text>
        <r>
          <rPr>
            <sz val="11"/>
            <color theme="1"/>
            <rFont val="Calibri"/>
            <family val="2"/>
            <scheme val="minor"/>
          </rPr>
          <t>Introduzca la fecha prevista de adjudicación, en formato dd-mm-aaaa</t>
        </r>
      </text>
    </comment>
    <comment ref="F351" authorId="1" shapeId="0">
      <text/>
    </comment>
    <comment ref="F352" authorId="1" shapeId="0">
      <text/>
    </comment>
    <comment ref="A354" authorId="1" shapeId="0">
      <text>
        <r>
          <rPr>
            <sz val="11"/>
            <color theme="1"/>
            <rFont val="Calibri"/>
            <family val="2"/>
            <scheme val="minor"/>
          </rPr>
          <t>Introduzca un codigo UNSPSC</t>
        </r>
      </text>
    </comment>
    <comment ref="B354" authorId="1" shapeId="0">
      <text>
        <r>
          <rPr>
            <sz val="11"/>
            <color theme="1"/>
            <rFont val="Calibri"/>
            <family val="2"/>
            <scheme val="minor"/>
          </rPr>
          <t>Descripción calculada automáticamente a partir de código del artículo</t>
        </r>
      </text>
    </comment>
    <comment ref="C354" authorId="1" shapeId="0">
      <text>
        <r>
          <rPr>
            <sz val="11"/>
            <color theme="1"/>
            <rFont val="Calibri"/>
            <family val="2"/>
            <scheme val="minor"/>
          </rPr>
          <t>Seleccione un valor de la lista</t>
        </r>
      </text>
    </comment>
    <comment ref="D354" authorId="1" shapeId="0">
      <text>
        <r>
          <rPr>
            <sz val="11"/>
            <color theme="1"/>
            <rFont val="Calibri"/>
            <family val="2"/>
            <scheme val="minor"/>
          </rPr>
          <t>Introduzca un número con dos decimales como máximo. Debe ser igual o mayor a la "Cantidad Real Consumida"</t>
        </r>
      </text>
    </comment>
    <comment ref="E354" authorId="1" shapeId="0">
      <text>
        <r>
          <rPr>
            <sz val="11"/>
            <color theme="1"/>
            <rFont val="Calibri"/>
            <family val="2"/>
            <scheme val="minor"/>
          </rPr>
          <t>Introduzca un número con dos decimales como máximo</t>
        </r>
      </text>
    </comment>
    <comment ref="F354" authorId="1" shapeId="0">
      <text>
        <r>
          <rPr>
            <sz val="11"/>
            <color theme="1"/>
            <rFont val="Calibri"/>
            <family val="2"/>
            <scheme val="minor"/>
          </rPr>
          <t>Monto calculado automáticamente por el sistema</t>
        </r>
      </text>
    </comment>
    <comment ref="A359" authorId="1" shapeId="0">
      <text>
        <r>
          <rPr>
            <sz val="11"/>
            <color theme="1"/>
            <rFont val="Calibri"/>
            <family val="2"/>
            <scheme val="minor"/>
          </rPr>
          <t>Introducir un texto con el nombre o referencia de la contratación</t>
        </r>
      </text>
    </comment>
    <comment ref="B359" authorId="1" shapeId="0">
      <text>
        <r>
          <rPr>
            <sz val="11"/>
            <color theme="1"/>
            <rFont val="Calibri"/>
            <family val="2"/>
            <scheme val="minor"/>
          </rPr>
          <t>Introduzca un texto con la finalidad de la contratación</t>
        </r>
      </text>
    </comment>
    <comment ref="C359" authorId="1" shapeId="0">
      <text>
        <r>
          <rPr>
            <sz val="11"/>
            <color theme="1"/>
            <rFont val="Calibri"/>
            <family val="2"/>
            <scheme val="minor"/>
          </rPr>
          <t>Seleccionar un valor del listado</t>
        </r>
      </text>
    </comment>
    <comment ref="D359" authorId="1" shapeId="0">
      <text>
        <r>
          <rPr>
            <sz val="11"/>
            <color theme="1"/>
            <rFont val="Calibri"/>
            <family val="2"/>
            <scheme val="minor"/>
          </rPr>
          <t>Seleccione el tipo de procedimiento</t>
        </r>
      </text>
    </comment>
    <comment ref="E359" authorId="1" shapeId="0">
      <text>
        <r>
          <rPr>
            <sz val="11"/>
            <color theme="1"/>
            <rFont val="Calibri"/>
            <family val="2"/>
            <scheme val="minor"/>
          </rPr>
          <t>Seleccione un valor de la lista</t>
        </r>
      </text>
    </comment>
    <comment ref="F359" authorId="1" shapeId="0">
      <text>
        <r>
          <rPr>
            <sz val="11"/>
            <color theme="1"/>
            <rFont val="Calibri"/>
            <family val="2"/>
            <scheme val="minor"/>
          </rPr>
          <t>Introduzca el código SNIP</t>
        </r>
      </text>
    </comment>
    <comment ref="C360" authorId="1" shapeId="0">
      <text>
        <r>
          <rPr>
            <sz val="11"/>
            <color theme="1"/>
            <rFont val="Calibri"/>
            <family val="2"/>
            <scheme val="minor"/>
          </rPr>
          <t>Introduzca la fecha de inicio del proceso, en formato dd-mm-aaaa</t>
        </r>
      </text>
    </comment>
    <comment ref="F3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1" authorId="1" shapeId="0">
      <text/>
    </comment>
    <comment ref="C362" authorId="1" shapeId="0">
      <text>
        <r>
          <rPr>
            <sz val="11"/>
            <color theme="1"/>
            <rFont val="Calibri"/>
            <family val="2"/>
            <scheme val="minor"/>
          </rPr>
          <t>Introduzca la fecha prevista de adjudicación, en formato dd-mm-aaaa</t>
        </r>
      </text>
    </comment>
    <comment ref="F362" authorId="1" shapeId="0">
      <text/>
    </comment>
    <comment ref="F363" authorId="1" shapeId="0">
      <text/>
    </comment>
    <comment ref="A365" authorId="1" shapeId="0">
      <text>
        <r>
          <rPr>
            <sz val="11"/>
            <color theme="1"/>
            <rFont val="Calibri"/>
            <family val="2"/>
            <scheme val="minor"/>
          </rPr>
          <t>Introduzca un codigo UNSPSC</t>
        </r>
      </text>
    </comment>
    <comment ref="B365" authorId="1" shapeId="0">
      <text>
        <r>
          <rPr>
            <sz val="11"/>
            <color theme="1"/>
            <rFont val="Calibri"/>
            <family val="2"/>
            <scheme val="minor"/>
          </rPr>
          <t>Descripción calculada automáticamente a partir de código del artículo</t>
        </r>
      </text>
    </comment>
    <comment ref="C365" authorId="1" shapeId="0">
      <text>
        <r>
          <rPr>
            <sz val="11"/>
            <color theme="1"/>
            <rFont val="Calibri"/>
            <family val="2"/>
            <scheme val="minor"/>
          </rPr>
          <t>Seleccione un valor de la lista</t>
        </r>
      </text>
    </comment>
    <comment ref="D365" authorId="1" shapeId="0">
      <text>
        <r>
          <rPr>
            <sz val="11"/>
            <color theme="1"/>
            <rFont val="Calibri"/>
            <family val="2"/>
            <scheme val="minor"/>
          </rPr>
          <t>Introduzca un número con dos decimales como máximo. Debe ser igual o mayor a la "Cantidad Real Consumida"</t>
        </r>
      </text>
    </comment>
    <comment ref="E365" authorId="1" shapeId="0">
      <text>
        <r>
          <rPr>
            <sz val="11"/>
            <color theme="1"/>
            <rFont val="Calibri"/>
            <family val="2"/>
            <scheme val="minor"/>
          </rPr>
          <t>Introduzca un número con dos decimales como máximo</t>
        </r>
      </text>
    </comment>
    <comment ref="F365" authorId="1" shapeId="0">
      <text>
        <r>
          <rPr>
            <sz val="11"/>
            <color theme="1"/>
            <rFont val="Calibri"/>
            <family val="2"/>
            <scheme val="minor"/>
          </rPr>
          <t>Monto calculado automáticamente por el sistema</t>
        </r>
      </text>
    </comment>
    <comment ref="A376" authorId="1" shapeId="0">
      <text>
        <r>
          <rPr>
            <sz val="11"/>
            <color theme="1"/>
            <rFont val="Calibri"/>
            <family val="2"/>
            <scheme val="minor"/>
          </rPr>
          <t>Introducir un texto con el nombre o referencia de la contratación</t>
        </r>
      </text>
    </comment>
    <comment ref="B376" authorId="1" shapeId="0">
      <text>
        <r>
          <rPr>
            <sz val="11"/>
            <color theme="1"/>
            <rFont val="Calibri"/>
            <family val="2"/>
            <scheme val="minor"/>
          </rPr>
          <t>Introduzca un texto con la finalidad de la contratación</t>
        </r>
      </text>
    </comment>
    <comment ref="C376" authorId="1" shapeId="0">
      <text>
        <r>
          <rPr>
            <sz val="11"/>
            <color theme="1"/>
            <rFont val="Calibri"/>
            <family val="2"/>
            <scheme val="minor"/>
          </rPr>
          <t>Seleccionar un valor del listado</t>
        </r>
      </text>
    </comment>
    <comment ref="D376" authorId="1" shapeId="0">
      <text>
        <r>
          <rPr>
            <sz val="11"/>
            <color theme="1"/>
            <rFont val="Calibri"/>
            <family val="2"/>
            <scheme val="minor"/>
          </rPr>
          <t>Seleccione el tipo de procedimiento</t>
        </r>
      </text>
    </comment>
    <comment ref="E376" authorId="1" shapeId="0">
      <text>
        <r>
          <rPr>
            <sz val="11"/>
            <color theme="1"/>
            <rFont val="Calibri"/>
            <family val="2"/>
            <scheme val="minor"/>
          </rPr>
          <t>Seleccione un valor de la lista</t>
        </r>
      </text>
    </comment>
    <comment ref="F376" authorId="1" shapeId="0">
      <text>
        <r>
          <rPr>
            <sz val="11"/>
            <color theme="1"/>
            <rFont val="Calibri"/>
            <family val="2"/>
            <scheme val="minor"/>
          </rPr>
          <t>Introduzca el código SNIP</t>
        </r>
      </text>
    </comment>
    <comment ref="C377" authorId="1" shapeId="0">
      <text>
        <r>
          <rPr>
            <sz val="11"/>
            <color theme="1"/>
            <rFont val="Calibri"/>
            <family val="2"/>
            <scheme val="minor"/>
          </rPr>
          <t>Introduzca la fecha de inicio del proceso, en formato dd-mm-aaaa</t>
        </r>
      </text>
    </comment>
    <comment ref="F3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8" authorId="1" shapeId="0">
      <text/>
    </comment>
    <comment ref="C379" authorId="1" shapeId="0">
      <text>
        <r>
          <rPr>
            <sz val="11"/>
            <color theme="1"/>
            <rFont val="Calibri"/>
            <family val="2"/>
            <scheme val="minor"/>
          </rPr>
          <t>Introduzca la fecha prevista de adjudicación, en formato dd-mm-aaaa</t>
        </r>
      </text>
    </comment>
    <comment ref="F379" authorId="1" shapeId="0">
      <text/>
    </comment>
    <comment ref="F380" authorId="1" shapeId="0">
      <text/>
    </comment>
    <comment ref="A382" authorId="1" shapeId="0">
      <text>
        <r>
          <rPr>
            <sz val="11"/>
            <color theme="1"/>
            <rFont val="Calibri"/>
            <family val="2"/>
            <scheme val="minor"/>
          </rPr>
          <t>Introduzca un codigo UNSPSC</t>
        </r>
      </text>
    </comment>
    <comment ref="B382" authorId="1" shapeId="0">
      <text>
        <r>
          <rPr>
            <sz val="11"/>
            <color theme="1"/>
            <rFont val="Calibri"/>
            <family val="2"/>
            <scheme val="minor"/>
          </rPr>
          <t>Descripción calculada automáticamente a partir de código del artículo</t>
        </r>
      </text>
    </comment>
    <comment ref="C382" authorId="1" shapeId="0">
      <text>
        <r>
          <rPr>
            <sz val="11"/>
            <color theme="1"/>
            <rFont val="Calibri"/>
            <family val="2"/>
            <scheme val="minor"/>
          </rPr>
          <t>Seleccione un valor de la lista</t>
        </r>
      </text>
    </comment>
    <comment ref="D382" authorId="1" shapeId="0">
      <text>
        <r>
          <rPr>
            <sz val="11"/>
            <color theme="1"/>
            <rFont val="Calibri"/>
            <family val="2"/>
            <scheme val="minor"/>
          </rPr>
          <t>Introduzca un número con dos decimales como máximo. Debe ser igual o mayor a la "Cantidad Real Consumida"</t>
        </r>
      </text>
    </comment>
    <comment ref="E382" authorId="1" shapeId="0">
      <text>
        <r>
          <rPr>
            <sz val="11"/>
            <color theme="1"/>
            <rFont val="Calibri"/>
            <family val="2"/>
            <scheme val="minor"/>
          </rPr>
          <t>Introduzca un número con dos decimales como máximo</t>
        </r>
      </text>
    </comment>
    <comment ref="F382" authorId="1" shapeId="0">
      <text>
        <r>
          <rPr>
            <sz val="11"/>
            <color theme="1"/>
            <rFont val="Calibri"/>
            <family val="2"/>
            <scheme val="minor"/>
          </rPr>
          <t>Monto calculado automáticamente por el sistema</t>
        </r>
      </text>
    </comment>
    <comment ref="A387" authorId="1" shapeId="0">
      <text>
        <r>
          <rPr>
            <sz val="11"/>
            <color theme="1"/>
            <rFont val="Calibri"/>
            <family val="2"/>
            <scheme val="minor"/>
          </rPr>
          <t>Introducir un texto con el nombre o referencia de la contratación</t>
        </r>
      </text>
    </comment>
    <comment ref="B387" authorId="1" shapeId="0">
      <text>
        <r>
          <rPr>
            <sz val="11"/>
            <color theme="1"/>
            <rFont val="Calibri"/>
            <family val="2"/>
            <scheme val="minor"/>
          </rPr>
          <t>Introduzca un texto con la finalidad de la contratación</t>
        </r>
      </text>
    </comment>
    <comment ref="C387" authorId="1" shapeId="0">
      <text>
        <r>
          <rPr>
            <sz val="11"/>
            <color theme="1"/>
            <rFont val="Calibri"/>
            <family val="2"/>
            <scheme val="minor"/>
          </rPr>
          <t>Seleccionar un valor del listado</t>
        </r>
      </text>
    </comment>
    <comment ref="D387" authorId="1" shapeId="0">
      <text>
        <r>
          <rPr>
            <sz val="11"/>
            <color theme="1"/>
            <rFont val="Calibri"/>
            <family val="2"/>
            <scheme val="minor"/>
          </rPr>
          <t>Introduzca un texto con la finalidad de la contratación</t>
        </r>
      </text>
    </comment>
    <comment ref="E387" authorId="1" shapeId="0">
      <text>
        <r>
          <rPr>
            <sz val="11"/>
            <color theme="1"/>
            <rFont val="Calibri"/>
            <family val="2"/>
            <scheme val="minor"/>
          </rPr>
          <t>Seleccione un valor de la lista</t>
        </r>
      </text>
    </comment>
    <comment ref="F387" authorId="1" shapeId="0">
      <text>
        <r>
          <rPr>
            <sz val="11"/>
            <color theme="1"/>
            <rFont val="Calibri"/>
            <family val="2"/>
            <scheme val="minor"/>
          </rPr>
          <t>Introduzca el código SNIP</t>
        </r>
      </text>
    </comment>
    <comment ref="C388" authorId="1" shapeId="0">
      <text>
        <r>
          <rPr>
            <sz val="11"/>
            <color theme="1"/>
            <rFont val="Calibri"/>
            <family val="2"/>
            <scheme val="minor"/>
          </rPr>
          <t>Introduzca la fecha de inicio del proceso, en formato dd-mm-aaaa</t>
        </r>
      </text>
    </comment>
    <comment ref="F3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9" authorId="1" shapeId="0">
      <text/>
    </comment>
    <comment ref="C390" authorId="1" shapeId="0">
      <text>
        <r>
          <rPr>
            <sz val="11"/>
            <color theme="1"/>
            <rFont val="Calibri"/>
            <family val="2"/>
            <scheme val="minor"/>
          </rPr>
          <t>Introduzca la fecha prevista de adjudicación, en formato dd-mm-aaaa</t>
        </r>
      </text>
    </comment>
    <comment ref="F390" authorId="1" shapeId="0">
      <text/>
    </comment>
    <comment ref="F391" authorId="1" shapeId="0">
      <text/>
    </comment>
    <comment ref="A393" authorId="1" shapeId="0">
      <text>
        <r>
          <rPr>
            <sz val="11"/>
            <color theme="1"/>
            <rFont val="Calibri"/>
            <family val="2"/>
            <scheme val="minor"/>
          </rPr>
          <t>Introduzca un codigo UNSPSC</t>
        </r>
      </text>
    </comment>
    <comment ref="B393" authorId="1" shapeId="0">
      <text>
        <r>
          <rPr>
            <sz val="11"/>
            <color theme="1"/>
            <rFont val="Calibri"/>
            <family val="2"/>
            <scheme val="minor"/>
          </rPr>
          <t>Descripción calculada automáticamente a partir de código del artículo</t>
        </r>
      </text>
    </comment>
    <comment ref="C393" authorId="1" shapeId="0">
      <text>
        <r>
          <rPr>
            <sz val="11"/>
            <color theme="1"/>
            <rFont val="Calibri"/>
            <family val="2"/>
            <scheme val="minor"/>
          </rPr>
          <t>Seleccione un valor de la lista</t>
        </r>
      </text>
    </comment>
    <comment ref="D393" authorId="1" shapeId="0">
      <text>
        <r>
          <rPr>
            <sz val="11"/>
            <color theme="1"/>
            <rFont val="Calibri"/>
            <family val="2"/>
            <scheme val="minor"/>
          </rPr>
          <t>Introduzca un número con dos decimales como máximo. Debe ser igual o mayor a la "Cantidad Real Consumida"</t>
        </r>
      </text>
    </comment>
    <comment ref="E393" authorId="1" shapeId="0">
      <text>
        <r>
          <rPr>
            <sz val="11"/>
            <color theme="1"/>
            <rFont val="Calibri"/>
            <family val="2"/>
            <scheme val="minor"/>
          </rPr>
          <t>Introduzca un número con dos decimales como máximo</t>
        </r>
      </text>
    </comment>
    <comment ref="F393" authorId="1" shapeId="0">
      <text>
        <r>
          <rPr>
            <sz val="11"/>
            <color theme="1"/>
            <rFont val="Calibri"/>
            <family val="2"/>
            <scheme val="minor"/>
          </rPr>
          <t>Monto calculado automáticamente por el sistema</t>
        </r>
      </text>
    </comment>
    <comment ref="A398" authorId="1" shapeId="0">
      <text>
        <r>
          <rPr>
            <sz val="11"/>
            <color theme="1"/>
            <rFont val="Calibri"/>
            <family val="2"/>
            <scheme val="minor"/>
          </rPr>
          <t>Introducir un texto con el nombre o referencia de la contratación</t>
        </r>
      </text>
    </comment>
    <comment ref="B398" authorId="1" shapeId="0">
      <text>
        <r>
          <rPr>
            <sz val="11"/>
            <color theme="1"/>
            <rFont val="Calibri"/>
            <family val="2"/>
            <scheme val="minor"/>
          </rPr>
          <t>Introduzca un texto con la finalidad de la contratación</t>
        </r>
      </text>
    </comment>
    <comment ref="C398" authorId="1" shapeId="0">
      <text>
        <r>
          <rPr>
            <sz val="11"/>
            <color theme="1"/>
            <rFont val="Calibri"/>
            <family val="2"/>
            <scheme val="minor"/>
          </rPr>
          <t>Seleccionar un valor del listado</t>
        </r>
      </text>
    </comment>
    <comment ref="D398" authorId="1" shapeId="0">
      <text>
        <r>
          <rPr>
            <sz val="11"/>
            <color theme="1"/>
            <rFont val="Calibri"/>
            <family val="2"/>
            <scheme val="minor"/>
          </rPr>
          <t>Introduzca un texto con la finalidad de la contratación</t>
        </r>
      </text>
    </comment>
    <comment ref="E398" authorId="1" shapeId="0">
      <text>
        <r>
          <rPr>
            <sz val="11"/>
            <color theme="1"/>
            <rFont val="Calibri"/>
            <family val="2"/>
            <scheme val="minor"/>
          </rPr>
          <t>Seleccione un valor de la lista</t>
        </r>
      </text>
    </comment>
    <comment ref="F398" authorId="1" shapeId="0">
      <text>
        <r>
          <rPr>
            <sz val="11"/>
            <color theme="1"/>
            <rFont val="Calibri"/>
            <family val="2"/>
            <scheme val="minor"/>
          </rPr>
          <t>Introduzca el código SNIP</t>
        </r>
      </text>
    </comment>
    <comment ref="C399" authorId="1" shapeId="0">
      <text>
        <r>
          <rPr>
            <sz val="11"/>
            <color theme="1"/>
            <rFont val="Calibri"/>
            <family val="2"/>
            <scheme val="minor"/>
          </rPr>
          <t>Introduzca la fecha de inicio del proceso, en formato dd-mm-aaaa</t>
        </r>
      </text>
    </comment>
    <comment ref="F3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0" authorId="1" shapeId="0">
      <text/>
    </comment>
    <comment ref="C401" authorId="1" shapeId="0">
      <text>
        <r>
          <rPr>
            <sz val="11"/>
            <color theme="1"/>
            <rFont val="Calibri"/>
            <family val="2"/>
            <scheme val="minor"/>
          </rPr>
          <t>Introduzca la fecha prevista de adjudicación, en formato dd-mm-aaaa</t>
        </r>
      </text>
    </comment>
    <comment ref="F401" authorId="1" shapeId="0">
      <text/>
    </comment>
    <comment ref="F402" authorId="1" shapeId="0">
      <text/>
    </comment>
    <comment ref="A404" authorId="1" shapeId="0">
      <text>
        <r>
          <rPr>
            <sz val="11"/>
            <color theme="1"/>
            <rFont val="Calibri"/>
            <family val="2"/>
            <scheme val="minor"/>
          </rPr>
          <t>Introduzca un codigo UNSPSC</t>
        </r>
      </text>
    </comment>
    <comment ref="B404" authorId="1" shapeId="0">
      <text>
        <r>
          <rPr>
            <sz val="11"/>
            <color theme="1"/>
            <rFont val="Calibri"/>
            <family val="2"/>
            <scheme val="minor"/>
          </rPr>
          <t>Descripción calculada automáticamente a partir de código del artículo</t>
        </r>
      </text>
    </comment>
    <comment ref="C404" authorId="1" shapeId="0">
      <text>
        <r>
          <rPr>
            <sz val="11"/>
            <color theme="1"/>
            <rFont val="Calibri"/>
            <family val="2"/>
            <scheme val="minor"/>
          </rPr>
          <t>Seleccione un valor de la lista</t>
        </r>
      </text>
    </comment>
    <comment ref="D404" authorId="1" shapeId="0">
      <text>
        <r>
          <rPr>
            <sz val="11"/>
            <color theme="1"/>
            <rFont val="Calibri"/>
            <family val="2"/>
            <scheme val="minor"/>
          </rPr>
          <t>Introduzca un número con dos decimales como máximo. Debe ser igual o mayor a la "Cantidad Real Consumida"</t>
        </r>
      </text>
    </comment>
    <comment ref="E404" authorId="1" shapeId="0">
      <text>
        <r>
          <rPr>
            <sz val="11"/>
            <color theme="1"/>
            <rFont val="Calibri"/>
            <family val="2"/>
            <scheme val="minor"/>
          </rPr>
          <t>Introduzca un número con dos decimales como máximo</t>
        </r>
      </text>
    </comment>
    <comment ref="F404" authorId="1" shapeId="0">
      <text>
        <r>
          <rPr>
            <sz val="11"/>
            <color theme="1"/>
            <rFont val="Calibri"/>
            <family val="2"/>
            <scheme val="minor"/>
          </rPr>
          <t>Monto calculado automáticamente por el sistema</t>
        </r>
      </text>
    </comment>
    <comment ref="A410" authorId="1" shapeId="0">
      <text>
        <r>
          <rPr>
            <sz val="11"/>
            <color theme="1"/>
            <rFont val="Calibri"/>
            <family val="2"/>
            <scheme val="minor"/>
          </rPr>
          <t>Introducir un texto con el nombre o referencia de la contratación</t>
        </r>
      </text>
    </comment>
    <comment ref="B410" authorId="1" shapeId="0">
      <text>
        <r>
          <rPr>
            <sz val="11"/>
            <color theme="1"/>
            <rFont val="Calibri"/>
            <family val="2"/>
            <scheme val="minor"/>
          </rPr>
          <t>Introduzca un texto con la finalidad de la contratación</t>
        </r>
      </text>
    </comment>
    <comment ref="C410" authorId="1" shapeId="0">
      <text>
        <r>
          <rPr>
            <sz val="11"/>
            <color theme="1"/>
            <rFont val="Calibri"/>
            <family val="2"/>
            <scheme val="minor"/>
          </rPr>
          <t>Seleccionar un valor del listado</t>
        </r>
      </text>
    </comment>
    <comment ref="D410" authorId="1" shapeId="0">
      <text>
        <r>
          <rPr>
            <sz val="11"/>
            <color theme="1"/>
            <rFont val="Calibri"/>
            <family val="2"/>
            <scheme val="minor"/>
          </rPr>
          <t>Introduzca un texto con la finalidad de la contratación</t>
        </r>
      </text>
    </comment>
    <comment ref="E410" authorId="1" shapeId="0">
      <text>
        <r>
          <rPr>
            <sz val="11"/>
            <color theme="1"/>
            <rFont val="Calibri"/>
            <family val="2"/>
            <scheme val="minor"/>
          </rPr>
          <t>Seleccione un valor de la lista</t>
        </r>
      </text>
    </comment>
    <comment ref="F410" authorId="1" shapeId="0">
      <text>
        <r>
          <rPr>
            <sz val="11"/>
            <color theme="1"/>
            <rFont val="Calibri"/>
            <family val="2"/>
            <scheme val="minor"/>
          </rPr>
          <t>Introduzca el código SNIP</t>
        </r>
      </text>
    </comment>
    <comment ref="C411" authorId="1" shapeId="0">
      <text>
        <r>
          <rPr>
            <sz val="11"/>
            <color theme="1"/>
            <rFont val="Calibri"/>
            <family val="2"/>
            <scheme val="minor"/>
          </rPr>
          <t>Introduzca la fecha de inicio del proceso, en formato dd-mm-aaaa</t>
        </r>
      </text>
    </comment>
    <comment ref="F4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2" authorId="1" shapeId="0">
      <text/>
    </comment>
    <comment ref="C413" authorId="1" shapeId="0">
      <text>
        <r>
          <rPr>
            <sz val="11"/>
            <color theme="1"/>
            <rFont val="Calibri"/>
            <family val="2"/>
            <scheme val="minor"/>
          </rPr>
          <t>Introduzca la fecha prevista de adjudicación, en formato dd-mm-aaaa</t>
        </r>
      </text>
    </comment>
    <comment ref="F413" authorId="1" shapeId="0">
      <text/>
    </comment>
    <comment ref="F414" authorId="1" shapeId="0">
      <text/>
    </comment>
    <comment ref="A416" authorId="1" shapeId="0">
      <text>
        <r>
          <rPr>
            <sz val="11"/>
            <color theme="1"/>
            <rFont val="Calibri"/>
            <family val="2"/>
            <scheme val="minor"/>
          </rPr>
          <t>Introduzca un codigo UNSPSC</t>
        </r>
      </text>
    </comment>
    <comment ref="B416" authorId="1" shapeId="0">
      <text>
        <r>
          <rPr>
            <sz val="11"/>
            <color theme="1"/>
            <rFont val="Calibri"/>
            <family val="2"/>
            <scheme val="minor"/>
          </rPr>
          <t>Descripción calculada automáticamente a partir de código del artículo</t>
        </r>
      </text>
    </comment>
    <comment ref="C416" authorId="1" shapeId="0">
      <text>
        <r>
          <rPr>
            <sz val="11"/>
            <color theme="1"/>
            <rFont val="Calibri"/>
            <family val="2"/>
            <scheme val="minor"/>
          </rPr>
          <t>Seleccione un valor de la lista</t>
        </r>
      </text>
    </comment>
    <comment ref="D416" authorId="1" shapeId="0">
      <text>
        <r>
          <rPr>
            <sz val="11"/>
            <color theme="1"/>
            <rFont val="Calibri"/>
            <family val="2"/>
            <scheme val="minor"/>
          </rPr>
          <t>Introduzca un número con dos decimales como máximo. Debe ser igual o mayor a la "Cantidad Real Consumida"</t>
        </r>
      </text>
    </comment>
    <comment ref="E416" authorId="1" shapeId="0">
      <text>
        <r>
          <rPr>
            <sz val="11"/>
            <color theme="1"/>
            <rFont val="Calibri"/>
            <family val="2"/>
            <scheme val="minor"/>
          </rPr>
          <t>Introduzca un número con dos decimales como máximo</t>
        </r>
      </text>
    </comment>
    <comment ref="F416" authorId="1" shapeId="0">
      <text>
        <r>
          <rPr>
            <sz val="11"/>
            <color theme="1"/>
            <rFont val="Calibri"/>
            <family val="2"/>
            <scheme val="minor"/>
          </rPr>
          <t>Monto calculado automáticamente por el sistema</t>
        </r>
      </text>
    </comment>
    <comment ref="A422" authorId="1" shapeId="0">
      <text>
        <r>
          <rPr>
            <sz val="11"/>
            <color theme="1"/>
            <rFont val="Calibri"/>
            <family val="2"/>
            <scheme val="minor"/>
          </rPr>
          <t>Introducir un texto con el nombre o referencia de la contratación</t>
        </r>
      </text>
    </comment>
    <comment ref="B422" authorId="1" shapeId="0">
      <text>
        <r>
          <rPr>
            <sz val="11"/>
            <color theme="1"/>
            <rFont val="Calibri"/>
            <family val="2"/>
            <scheme val="minor"/>
          </rPr>
          <t>Introduzca un texto con la finalidad de la contratación</t>
        </r>
      </text>
    </comment>
    <comment ref="C422" authorId="1" shapeId="0">
      <text>
        <r>
          <rPr>
            <sz val="11"/>
            <color theme="1"/>
            <rFont val="Calibri"/>
            <family val="2"/>
            <scheme val="minor"/>
          </rPr>
          <t>Seleccionar un valor del listado</t>
        </r>
      </text>
    </comment>
    <comment ref="D422" authorId="1" shapeId="0">
      <text>
        <r>
          <rPr>
            <sz val="11"/>
            <color theme="1"/>
            <rFont val="Calibri"/>
            <family val="2"/>
            <scheme val="minor"/>
          </rPr>
          <t>Seleccione el tipo de procedimiento</t>
        </r>
      </text>
    </comment>
    <comment ref="E422" authorId="1" shapeId="0">
      <text>
        <r>
          <rPr>
            <sz val="11"/>
            <color theme="1"/>
            <rFont val="Calibri"/>
            <family val="2"/>
            <scheme val="minor"/>
          </rPr>
          <t>Seleccione un valor de la lista</t>
        </r>
      </text>
    </comment>
    <comment ref="F422" authorId="1" shapeId="0">
      <text>
        <r>
          <rPr>
            <sz val="11"/>
            <color theme="1"/>
            <rFont val="Calibri"/>
            <family val="2"/>
            <scheme val="minor"/>
          </rPr>
          <t>Introduzca el código SNIP</t>
        </r>
      </text>
    </comment>
    <comment ref="C423" authorId="1" shapeId="0">
      <text>
        <r>
          <rPr>
            <sz val="11"/>
            <color theme="1"/>
            <rFont val="Calibri"/>
            <family val="2"/>
            <scheme val="minor"/>
          </rPr>
          <t>Introduzca la fecha de inicio del proceso, en formato dd-mm-aaaa</t>
        </r>
      </text>
    </comment>
    <comment ref="F4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4" authorId="1" shapeId="0">
      <text/>
    </comment>
    <comment ref="C425" authorId="1" shapeId="0">
      <text>
        <r>
          <rPr>
            <sz val="11"/>
            <color theme="1"/>
            <rFont val="Calibri"/>
            <family val="2"/>
            <scheme val="minor"/>
          </rPr>
          <t>Introduzca la fecha prevista de adjudicación, en formato dd-mm-aaaa</t>
        </r>
      </text>
    </comment>
    <comment ref="F425" authorId="1" shapeId="0">
      <text/>
    </comment>
    <comment ref="F426" authorId="1" shapeId="0">
      <text/>
    </comment>
    <comment ref="A428" authorId="1" shapeId="0">
      <text>
        <r>
          <rPr>
            <sz val="11"/>
            <color theme="1"/>
            <rFont val="Calibri"/>
            <family val="2"/>
            <scheme val="minor"/>
          </rPr>
          <t>Introduzca un codigo UNSPSC</t>
        </r>
      </text>
    </comment>
    <comment ref="B428" authorId="1" shapeId="0">
      <text>
        <r>
          <rPr>
            <sz val="11"/>
            <color theme="1"/>
            <rFont val="Calibri"/>
            <family val="2"/>
            <scheme val="minor"/>
          </rPr>
          <t>Descripción calculada automáticamente a partir de código del artículo</t>
        </r>
      </text>
    </comment>
    <comment ref="C428" authorId="1" shapeId="0">
      <text>
        <r>
          <rPr>
            <sz val="11"/>
            <color theme="1"/>
            <rFont val="Calibri"/>
            <family val="2"/>
            <scheme val="minor"/>
          </rPr>
          <t>Seleccione un valor de la lista</t>
        </r>
      </text>
    </comment>
    <comment ref="D428" authorId="1" shapeId="0">
      <text>
        <r>
          <rPr>
            <sz val="11"/>
            <color theme="1"/>
            <rFont val="Calibri"/>
            <family val="2"/>
            <scheme val="minor"/>
          </rPr>
          <t>Introduzca un número con dos decimales como máximo. Debe ser igual o mayor a la "Cantidad Real Consumida"</t>
        </r>
      </text>
    </comment>
    <comment ref="E428" authorId="1" shapeId="0">
      <text>
        <r>
          <rPr>
            <sz val="11"/>
            <color theme="1"/>
            <rFont val="Calibri"/>
            <family val="2"/>
            <scheme val="minor"/>
          </rPr>
          <t>Introduzca un número con dos decimales como máximo</t>
        </r>
      </text>
    </comment>
    <comment ref="F428" authorId="1" shapeId="0">
      <text>
        <r>
          <rPr>
            <sz val="11"/>
            <color theme="1"/>
            <rFont val="Calibri"/>
            <family val="2"/>
            <scheme val="minor"/>
          </rPr>
          <t>Monto calculado automáticamente por el sistema</t>
        </r>
      </text>
    </comment>
    <comment ref="A434" authorId="1" shapeId="0">
      <text>
        <r>
          <rPr>
            <sz val="11"/>
            <color theme="1"/>
            <rFont val="Calibri"/>
            <family val="2"/>
            <scheme val="minor"/>
          </rPr>
          <t>Introducir un texto con el nombre o referencia de la contratación</t>
        </r>
      </text>
    </comment>
    <comment ref="B434" authorId="1" shapeId="0">
      <text>
        <r>
          <rPr>
            <sz val="11"/>
            <color theme="1"/>
            <rFont val="Calibri"/>
            <family val="2"/>
            <scheme val="minor"/>
          </rPr>
          <t>Introduzca un texto con la finalidad de la contratación</t>
        </r>
      </text>
    </comment>
    <comment ref="C434" authorId="1" shapeId="0">
      <text>
        <r>
          <rPr>
            <sz val="11"/>
            <color theme="1"/>
            <rFont val="Calibri"/>
            <family val="2"/>
            <scheme val="minor"/>
          </rPr>
          <t>Seleccionar un valor del listado</t>
        </r>
      </text>
    </comment>
    <comment ref="D434" authorId="1" shapeId="0">
      <text>
        <r>
          <rPr>
            <sz val="11"/>
            <color theme="1"/>
            <rFont val="Calibri"/>
            <family val="2"/>
            <scheme val="minor"/>
          </rPr>
          <t>Seleccione el tipo de procedimiento</t>
        </r>
      </text>
    </comment>
    <comment ref="E434" authorId="1" shapeId="0">
      <text>
        <r>
          <rPr>
            <sz val="11"/>
            <color theme="1"/>
            <rFont val="Calibri"/>
            <family val="2"/>
            <scheme val="minor"/>
          </rPr>
          <t>Seleccione un valor de la lista</t>
        </r>
      </text>
    </comment>
    <comment ref="F434" authorId="1" shapeId="0">
      <text>
        <r>
          <rPr>
            <sz val="11"/>
            <color theme="1"/>
            <rFont val="Calibri"/>
            <family val="2"/>
            <scheme val="minor"/>
          </rPr>
          <t>Introduzca el código SNIP</t>
        </r>
      </text>
    </comment>
    <comment ref="C435" authorId="1" shapeId="0">
      <text>
        <r>
          <rPr>
            <sz val="11"/>
            <color theme="1"/>
            <rFont val="Calibri"/>
            <family val="2"/>
            <scheme val="minor"/>
          </rPr>
          <t>Introduzca la fecha de inicio del proceso, en formato dd-mm-aaaa</t>
        </r>
      </text>
    </comment>
    <comment ref="F4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1" shapeId="0">
      <text/>
    </comment>
    <comment ref="C437" authorId="1" shapeId="0">
      <text>
        <r>
          <rPr>
            <sz val="11"/>
            <color theme="1"/>
            <rFont val="Calibri"/>
            <family val="2"/>
            <scheme val="minor"/>
          </rPr>
          <t>Introduzca la fecha prevista de adjudicación, en formato dd-mm-aaaa</t>
        </r>
      </text>
    </comment>
    <comment ref="F437" authorId="1" shapeId="0">
      <text/>
    </comment>
    <comment ref="F438" authorId="1" shapeId="0">
      <text/>
    </comment>
    <comment ref="A440" authorId="1" shapeId="0">
      <text>
        <r>
          <rPr>
            <sz val="11"/>
            <color theme="1"/>
            <rFont val="Calibri"/>
            <family val="2"/>
            <scheme val="minor"/>
          </rPr>
          <t>Introduzca un codigo UNSPSC</t>
        </r>
      </text>
    </comment>
    <comment ref="B440" authorId="1" shapeId="0">
      <text>
        <r>
          <rPr>
            <sz val="11"/>
            <color theme="1"/>
            <rFont val="Calibri"/>
            <family val="2"/>
            <scheme val="minor"/>
          </rPr>
          <t>Descripción calculada automáticamente a partir de código del artículo</t>
        </r>
      </text>
    </comment>
    <comment ref="C440" authorId="1" shapeId="0">
      <text>
        <r>
          <rPr>
            <sz val="11"/>
            <color theme="1"/>
            <rFont val="Calibri"/>
            <family val="2"/>
            <scheme val="minor"/>
          </rPr>
          <t>Seleccione un valor de la lista</t>
        </r>
      </text>
    </comment>
    <comment ref="D440" authorId="1" shapeId="0">
      <text>
        <r>
          <rPr>
            <sz val="11"/>
            <color theme="1"/>
            <rFont val="Calibri"/>
            <family val="2"/>
            <scheme val="minor"/>
          </rPr>
          <t>Introduzca un número con dos decimales como máximo. Debe ser igual o mayor a la "Cantidad Real Consumida"</t>
        </r>
      </text>
    </comment>
    <comment ref="E440" authorId="1" shapeId="0">
      <text>
        <r>
          <rPr>
            <sz val="11"/>
            <color theme="1"/>
            <rFont val="Calibri"/>
            <family val="2"/>
            <scheme val="minor"/>
          </rPr>
          <t>Introduzca un número con dos decimales como máximo</t>
        </r>
      </text>
    </comment>
    <comment ref="F440" authorId="1" shapeId="0">
      <text>
        <r>
          <rPr>
            <sz val="11"/>
            <color theme="1"/>
            <rFont val="Calibri"/>
            <family val="2"/>
            <scheme val="minor"/>
          </rPr>
          <t>Monto calculado automáticamente por el sistema</t>
        </r>
      </text>
    </comment>
    <comment ref="A445" authorId="1" shapeId="0">
      <text>
        <r>
          <rPr>
            <sz val="11"/>
            <color theme="1"/>
            <rFont val="Calibri"/>
            <family val="2"/>
            <scheme val="minor"/>
          </rPr>
          <t>Introducir un texto con el nombre o referencia de la contratación</t>
        </r>
      </text>
    </comment>
    <comment ref="B445" authorId="1" shapeId="0">
      <text>
        <r>
          <rPr>
            <sz val="11"/>
            <color theme="1"/>
            <rFont val="Calibri"/>
            <family val="2"/>
            <scheme val="minor"/>
          </rPr>
          <t>Introduzca un texto con la finalidad de la contratación</t>
        </r>
      </text>
    </comment>
    <comment ref="C445" authorId="1" shapeId="0">
      <text>
        <r>
          <rPr>
            <sz val="11"/>
            <color theme="1"/>
            <rFont val="Calibri"/>
            <family val="2"/>
            <scheme val="minor"/>
          </rPr>
          <t>Seleccionar un valor del listado</t>
        </r>
      </text>
    </comment>
    <comment ref="D445" authorId="1" shapeId="0">
      <text>
        <r>
          <rPr>
            <sz val="11"/>
            <color theme="1"/>
            <rFont val="Calibri"/>
            <family val="2"/>
            <scheme val="minor"/>
          </rPr>
          <t>Seleccione el tipo de procedimiento</t>
        </r>
      </text>
    </comment>
    <comment ref="E445" authorId="1" shapeId="0">
      <text>
        <r>
          <rPr>
            <sz val="11"/>
            <color theme="1"/>
            <rFont val="Calibri"/>
            <family val="2"/>
            <scheme val="minor"/>
          </rPr>
          <t>Seleccione un valor de la lista</t>
        </r>
      </text>
    </comment>
    <comment ref="F445" authorId="1" shapeId="0">
      <text>
        <r>
          <rPr>
            <sz val="11"/>
            <color theme="1"/>
            <rFont val="Calibri"/>
            <family val="2"/>
            <scheme val="minor"/>
          </rPr>
          <t>Introduzca el código SNIP</t>
        </r>
      </text>
    </comment>
    <comment ref="C446" authorId="1" shapeId="0">
      <text>
        <r>
          <rPr>
            <sz val="11"/>
            <color theme="1"/>
            <rFont val="Calibri"/>
            <family val="2"/>
            <scheme val="minor"/>
          </rPr>
          <t>Introduzca la fecha de inicio del proceso, en formato dd-mm-aaaa</t>
        </r>
      </text>
    </comment>
    <comment ref="F4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 authorId="1" shapeId="0">
      <text/>
    </comment>
    <comment ref="C448" authorId="1" shapeId="0">
      <text>
        <r>
          <rPr>
            <sz val="11"/>
            <color theme="1"/>
            <rFont val="Calibri"/>
            <family val="2"/>
            <scheme val="minor"/>
          </rPr>
          <t>Introduzca la fecha prevista de adjudicación, en formato dd-mm-aaaa</t>
        </r>
      </text>
    </comment>
    <comment ref="F448" authorId="1" shapeId="0">
      <text/>
    </comment>
    <comment ref="F449" authorId="1" shapeId="0">
      <text/>
    </comment>
    <comment ref="A451" authorId="1" shapeId="0">
      <text>
        <r>
          <rPr>
            <sz val="11"/>
            <color theme="1"/>
            <rFont val="Calibri"/>
            <family val="2"/>
            <scheme val="minor"/>
          </rPr>
          <t>Introduzca un codigo UNSPSC</t>
        </r>
      </text>
    </comment>
    <comment ref="B451" authorId="1" shapeId="0">
      <text>
        <r>
          <rPr>
            <sz val="11"/>
            <color theme="1"/>
            <rFont val="Calibri"/>
            <family val="2"/>
            <scheme val="minor"/>
          </rPr>
          <t>Descripción calculada automáticamente a partir de código del artículo</t>
        </r>
      </text>
    </comment>
    <comment ref="C451" authorId="1" shapeId="0">
      <text>
        <r>
          <rPr>
            <sz val="11"/>
            <color theme="1"/>
            <rFont val="Calibri"/>
            <family val="2"/>
            <scheme val="minor"/>
          </rPr>
          <t>Seleccione un valor de la lista</t>
        </r>
      </text>
    </comment>
    <comment ref="D451" authorId="1" shapeId="0">
      <text>
        <r>
          <rPr>
            <sz val="11"/>
            <color theme="1"/>
            <rFont val="Calibri"/>
            <family val="2"/>
            <scheme val="minor"/>
          </rPr>
          <t>Introduzca un número con dos decimales como máximo. Debe ser igual o mayor a la "Cantidad Real Consumida"</t>
        </r>
      </text>
    </comment>
    <comment ref="E451" authorId="1" shapeId="0">
      <text>
        <r>
          <rPr>
            <sz val="11"/>
            <color theme="1"/>
            <rFont val="Calibri"/>
            <family val="2"/>
            <scheme val="minor"/>
          </rPr>
          <t>Introduzca un número con dos decimales como máximo</t>
        </r>
      </text>
    </comment>
    <comment ref="F451" authorId="1" shapeId="0">
      <text>
        <r>
          <rPr>
            <sz val="11"/>
            <color theme="1"/>
            <rFont val="Calibri"/>
            <family val="2"/>
            <scheme val="minor"/>
          </rPr>
          <t>Monto calculado automáticamente por el sistema</t>
        </r>
      </text>
    </comment>
    <comment ref="A456" authorId="1" shapeId="0">
      <text>
        <r>
          <rPr>
            <sz val="11"/>
            <color theme="1"/>
            <rFont val="Calibri"/>
            <family val="2"/>
            <scheme val="minor"/>
          </rPr>
          <t>Introducir un texto con el nombre o referencia de la contratación</t>
        </r>
      </text>
    </comment>
    <comment ref="B456" authorId="1" shapeId="0">
      <text>
        <r>
          <rPr>
            <sz val="11"/>
            <color theme="1"/>
            <rFont val="Calibri"/>
            <family val="2"/>
            <scheme val="minor"/>
          </rPr>
          <t>Introduzca un texto con la finalidad de la contratación</t>
        </r>
      </text>
    </comment>
    <comment ref="C456" authorId="1" shapeId="0">
      <text>
        <r>
          <rPr>
            <sz val="11"/>
            <color theme="1"/>
            <rFont val="Calibri"/>
            <family val="2"/>
            <scheme val="minor"/>
          </rPr>
          <t>Seleccionar un valor del listado</t>
        </r>
      </text>
    </comment>
    <comment ref="D456" authorId="1" shapeId="0">
      <text>
        <r>
          <rPr>
            <sz val="11"/>
            <color theme="1"/>
            <rFont val="Calibri"/>
            <family val="2"/>
            <scheme val="minor"/>
          </rPr>
          <t>Seleccione el tipo de procedimiento</t>
        </r>
      </text>
    </comment>
    <comment ref="E456" authorId="1" shapeId="0">
      <text>
        <r>
          <rPr>
            <sz val="11"/>
            <color theme="1"/>
            <rFont val="Calibri"/>
            <family val="2"/>
            <scheme val="minor"/>
          </rPr>
          <t>Seleccione un valor de la lista</t>
        </r>
      </text>
    </comment>
    <comment ref="F456" authorId="1" shapeId="0">
      <text>
        <r>
          <rPr>
            <sz val="11"/>
            <color theme="1"/>
            <rFont val="Calibri"/>
            <family val="2"/>
            <scheme val="minor"/>
          </rPr>
          <t>Introduzca el código SNIP</t>
        </r>
      </text>
    </comment>
    <comment ref="C457" authorId="1" shapeId="0">
      <text>
        <r>
          <rPr>
            <sz val="11"/>
            <color theme="1"/>
            <rFont val="Calibri"/>
            <family val="2"/>
            <scheme val="minor"/>
          </rPr>
          <t>Introduzca la fecha de inicio del proceso, en formato dd-mm-aaaa</t>
        </r>
      </text>
    </comment>
    <comment ref="F4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1" shapeId="0">
      <text/>
    </comment>
    <comment ref="C459" authorId="1" shapeId="0">
      <text>
        <r>
          <rPr>
            <sz val="11"/>
            <color theme="1"/>
            <rFont val="Calibri"/>
            <family val="2"/>
            <scheme val="minor"/>
          </rPr>
          <t>Introduzca la fecha prevista de adjudicación, en formato dd-mm-aaaa</t>
        </r>
      </text>
    </comment>
    <comment ref="F459" authorId="1" shapeId="0">
      <text/>
    </comment>
    <comment ref="F460" authorId="1" shapeId="0">
      <text/>
    </comment>
    <comment ref="A462" authorId="1" shapeId="0">
      <text>
        <r>
          <rPr>
            <sz val="11"/>
            <color theme="1"/>
            <rFont val="Calibri"/>
            <family val="2"/>
            <scheme val="minor"/>
          </rPr>
          <t>Introduzca un codigo UNSPSC</t>
        </r>
      </text>
    </comment>
    <comment ref="B462" authorId="1" shapeId="0">
      <text>
        <r>
          <rPr>
            <sz val="11"/>
            <color theme="1"/>
            <rFont val="Calibri"/>
            <family val="2"/>
            <scheme val="minor"/>
          </rPr>
          <t>Descripción calculada automáticamente a partir de código del artículo</t>
        </r>
      </text>
    </comment>
    <comment ref="C462" authorId="1" shapeId="0">
      <text>
        <r>
          <rPr>
            <sz val="11"/>
            <color theme="1"/>
            <rFont val="Calibri"/>
            <family val="2"/>
            <scheme val="minor"/>
          </rPr>
          <t>Seleccione un valor de la lista</t>
        </r>
      </text>
    </comment>
    <comment ref="D462" authorId="1" shapeId="0">
      <text>
        <r>
          <rPr>
            <sz val="11"/>
            <color theme="1"/>
            <rFont val="Calibri"/>
            <family val="2"/>
            <scheme val="minor"/>
          </rPr>
          <t>Introduzca un número con dos decimales como máximo. Debe ser igual o mayor a la "Cantidad Real Consumida"</t>
        </r>
      </text>
    </comment>
    <comment ref="E462" authorId="1" shapeId="0">
      <text>
        <r>
          <rPr>
            <sz val="11"/>
            <color theme="1"/>
            <rFont val="Calibri"/>
            <family val="2"/>
            <scheme val="minor"/>
          </rPr>
          <t>Introduzca un número con dos decimales como máximo</t>
        </r>
      </text>
    </comment>
    <comment ref="F462" authorId="1" shapeId="0">
      <text>
        <r>
          <rPr>
            <sz val="11"/>
            <color theme="1"/>
            <rFont val="Calibri"/>
            <family val="2"/>
            <scheme val="minor"/>
          </rPr>
          <t>Monto calculado automáticamente por el sistema</t>
        </r>
      </text>
    </comment>
    <comment ref="A467" authorId="1" shapeId="0">
      <text>
        <r>
          <rPr>
            <sz val="11"/>
            <color theme="1"/>
            <rFont val="Calibri"/>
            <family val="2"/>
            <scheme val="minor"/>
          </rPr>
          <t>Introducir un texto con el nombre o referencia de la contratación</t>
        </r>
      </text>
    </comment>
    <comment ref="B467" authorId="1" shapeId="0">
      <text>
        <r>
          <rPr>
            <sz val="11"/>
            <color theme="1"/>
            <rFont val="Calibri"/>
            <family val="2"/>
            <scheme val="minor"/>
          </rPr>
          <t>Introduzca un texto con la finalidad de la contratación</t>
        </r>
      </text>
    </comment>
    <comment ref="C467" authorId="1" shapeId="0">
      <text>
        <r>
          <rPr>
            <sz val="11"/>
            <color theme="1"/>
            <rFont val="Calibri"/>
            <family val="2"/>
            <scheme val="minor"/>
          </rPr>
          <t>Seleccionar un valor del listado</t>
        </r>
      </text>
    </comment>
    <comment ref="D467" authorId="1" shapeId="0">
      <text>
        <r>
          <rPr>
            <sz val="11"/>
            <color theme="1"/>
            <rFont val="Calibri"/>
            <family val="2"/>
            <scheme val="minor"/>
          </rPr>
          <t>Seleccione el tipo de procedimiento</t>
        </r>
      </text>
    </comment>
    <comment ref="E467" authorId="1" shapeId="0">
      <text>
        <r>
          <rPr>
            <sz val="11"/>
            <color theme="1"/>
            <rFont val="Calibri"/>
            <family val="2"/>
            <scheme val="minor"/>
          </rPr>
          <t>Seleccione un valor de la lista</t>
        </r>
      </text>
    </comment>
    <comment ref="F467" authorId="1" shapeId="0">
      <text>
        <r>
          <rPr>
            <sz val="11"/>
            <color theme="1"/>
            <rFont val="Calibri"/>
            <family val="2"/>
            <scheme val="minor"/>
          </rPr>
          <t>Introduzca el código SNIP</t>
        </r>
      </text>
    </comment>
    <comment ref="C468" authorId="1" shapeId="0">
      <text>
        <r>
          <rPr>
            <sz val="11"/>
            <color theme="1"/>
            <rFont val="Calibri"/>
            <family val="2"/>
            <scheme val="minor"/>
          </rPr>
          <t>Introduzca la fecha de inicio del proceso, en formato dd-mm-aaaa</t>
        </r>
      </text>
    </comment>
    <comment ref="F4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1" shapeId="0">
      <text/>
    </comment>
    <comment ref="C470" authorId="1" shapeId="0">
      <text>
        <r>
          <rPr>
            <sz val="11"/>
            <color theme="1"/>
            <rFont val="Calibri"/>
            <family val="2"/>
            <scheme val="minor"/>
          </rPr>
          <t>Introduzca la fecha prevista de adjudicación, en formato dd-mm-aaaa</t>
        </r>
      </text>
    </comment>
    <comment ref="F470" authorId="1" shapeId="0">
      <text/>
    </comment>
    <comment ref="F471" authorId="1" shapeId="0">
      <text/>
    </comment>
    <comment ref="A473" authorId="1" shapeId="0">
      <text>
        <r>
          <rPr>
            <sz val="11"/>
            <color theme="1"/>
            <rFont val="Calibri"/>
            <family val="2"/>
            <scheme val="minor"/>
          </rPr>
          <t>Introduzca un codigo UNSPSC</t>
        </r>
      </text>
    </comment>
    <comment ref="B473" authorId="1" shapeId="0">
      <text>
        <r>
          <rPr>
            <sz val="11"/>
            <color theme="1"/>
            <rFont val="Calibri"/>
            <family val="2"/>
            <scheme val="minor"/>
          </rPr>
          <t>Descripción calculada automáticamente a partir de código del artículo</t>
        </r>
      </text>
    </comment>
    <comment ref="C473" authorId="1" shapeId="0">
      <text>
        <r>
          <rPr>
            <sz val="11"/>
            <color theme="1"/>
            <rFont val="Calibri"/>
            <family val="2"/>
            <scheme val="minor"/>
          </rPr>
          <t>Seleccione un valor de la lista</t>
        </r>
      </text>
    </comment>
    <comment ref="D473" authorId="1" shapeId="0">
      <text>
        <r>
          <rPr>
            <sz val="11"/>
            <color theme="1"/>
            <rFont val="Calibri"/>
            <family val="2"/>
            <scheme val="minor"/>
          </rPr>
          <t>Introduzca un número con dos decimales como máximo. Debe ser igual o mayor a la "Cantidad Real Consumida"</t>
        </r>
      </text>
    </comment>
    <comment ref="E473" authorId="1" shapeId="0">
      <text>
        <r>
          <rPr>
            <sz val="11"/>
            <color theme="1"/>
            <rFont val="Calibri"/>
            <family val="2"/>
            <scheme val="minor"/>
          </rPr>
          <t>Introduzca un número con dos decimales como máximo</t>
        </r>
      </text>
    </comment>
    <comment ref="F473" authorId="1" shapeId="0">
      <text>
        <r>
          <rPr>
            <sz val="11"/>
            <color theme="1"/>
            <rFont val="Calibri"/>
            <family val="2"/>
            <scheme val="minor"/>
          </rPr>
          <t>Monto calculado automáticamente por el sistema</t>
        </r>
      </text>
    </comment>
    <comment ref="A478" authorId="1" shapeId="0">
      <text>
        <r>
          <rPr>
            <sz val="11"/>
            <color theme="1"/>
            <rFont val="Calibri"/>
            <family val="2"/>
            <scheme val="minor"/>
          </rPr>
          <t>Introducir un texto con el nombre o referencia de la contratación</t>
        </r>
      </text>
    </comment>
    <comment ref="B478" authorId="1" shapeId="0">
      <text>
        <r>
          <rPr>
            <sz val="11"/>
            <color theme="1"/>
            <rFont val="Calibri"/>
            <family val="2"/>
            <scheme val="minor"/>
          </rPr>
          <t>Introduzca un texto con la finalidad de la contratación</t>
        </r>
      </text>
    </comment>
    <comment ref="C478" authorId="1" shapeId="0">
      <text>
        <r>
          <rPr>
            <sz val="11"/>
            <color theme="1"/>
            <rFont val="Calibri"/>
            <family val="2"/>
            <scheme val="minor"/>
          </rPr>
          <t>Seleccionar un valor del listado</t>
        </r>
      </text>
    </comment>
    <comment ref="D478" authorId="1" shapeId="0">
      <text>
        <r>
          <rPr>
            <sz val="11"/>
            <color theme="1"/>
            <rFont val="Calibri"/>
            <family val="2"/>
            <scheme val="minor"/>
          </rPr>
          <t>Seleccione el tipo de procedimiento</t>
        </r>
      </text>
    </comment>
    <comment ref="E478" authorId="1" shapeId="0">
      <text>
        <r>
          <rPr>
            <sz val="11"/>
            <color theme="1"/>
            <rFont val="Calibri"/>
            <family val="2"/>
            <scheme val="minor"/>
          </rPr>
          <t>Seleccione un valor de la lista</t>
        </r>
      </text>
    </comment>
    <comment ref="F478" authorId="1" shapeId="0">
      <text>
        <r>
          <rPr>
            <sz val="11"/>
            <color theme="1"/>
            <rFont val="Calibri"/>
            <family val="2"/>
            <scheme val="minor"/>
          </rPr>
          <t>Introduzca el código SNIP</t>
        </r>
      </text>
    </comment>
    <comment ref="C479" authorId="1" shapeId="0">
      <text>
        <r>
          <rPr>
            <sz val="11"/>
            <color theme="1"/>
            <rFont val="Calibri"/>
            <family val="2"/>
            <scheme val="minor"/>
          </rPr>
          <t>Introduzca la fecha de inicio del proceso, en formato dd-mm-aaaa</t>
        </r>
      </text>
    </comment>
    <comment ref="F4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1" shapeId="0">
      <text/>
    </comment>
    <comment ref="C481" authorId="1" shapeId="0">
      <text>
        <r>
          <rPr>
            <sz val="11"/>
            <color theme="1"/>
            <rFont val="Calibri"/>
            <family val="2"/>
            <scheme val="minor"/>
          </rPr>
          <t>Introduzca la fecha prevista de adjudicación, en formato dd-mm-aaaa</t>
        </r>
      </text>
    </comment>
    <comment ref="F481" authorId="1" shapeId="0">
      <text/>
    </comment>
    <comment ref="F482" authorId="1" shapeId="0">
      <text/>
    </comment>
    <comment ref="A484" authorId="1" shapeId="0">
      <text>
        <r>
          <rPr>
            <sz val="11"/>
            <color theme="1"/>
            <rFont val="Calibri"/>
            <family val="2"/>
            <scheme val="minor"/>
          </rPr>
          <t>Introduzca un codigo UNSPSC</t>
        </r>
      </text>
    </comment>
    <comment ref="B484" authorId="1" shapeId="0">
      <text>
        <r>
          <rPr>
            <sz val="11"/>
            <color theme="1"/>
            <rFont val="Calibri"/>
            <family val="2"/>
            <scheme val="minor"/>
          </rPr>
          <t>Descripción calculada automáticamente a partir de código del artículo</t>
        </r>
      </text>
    </comment>
    <comment ref="C484" authorId="1" shapeId="0">
      <text>
        <r>
          <rPr>
            <sz val="11"/>
            <color theme="1"/>
            <rFont val="Calibri"/>
            <family val="2"/>
            <scheme val="minor"/>
          </rPr>
          <t>Seleccione un valor de la lista</t>
        </r>
      </text>
    </comment>
    <comment ref="D484" authorId="1" shapeId="0">
      <text>
        <r>
          <rPr>
            <sz val="11"/>
            <color theme="1"/>
            <rFont val="Calibri"/>
            <family val="2"/>
            <scheme val="minor"/>
          </rPr>
          <t>Introduzca un número con dos decimales como máximo. Debe ser igual o mayor a la "Cantidad Real Consumida"</t>
        </r>
      </text>
    </comment>
    <comment ref="E484" authorId="1" shapeId="0">
      <text>
        <r>
          <rPr>
            <sz val="11"/>
            <color theme="1"/>
            <rFont val="Calibri"/>
            <family val="2"/>
            <scheme val="minor"/>
          </rPr>
          <t>Introduzca un número con dos decimales como máximo</t>
        </r>
      </text>
    </comment>
    <comment ref="F484" authorId="1" shapeId="0">
      <text>
        <r>
          <rPr>
            <sz val="11"/>
            <color theme="1"/>
            <rFont val="Calibri"/>
            <family val="2"/>
            <scheme val="minor"/>
          </rPr>
          <t>Monto calculado automáticamente por el sistema</t>
        </r>
      </text>
    </comment>
    <comment ref="A489" authorId="1" shapeId="0">
      <text>
        <r>
          <rPr>
            <sz val="11"/>
            <color theme="1"/>
            <rFont val="Calibri"/>
            <family val="2"/>
            <scheme val="minor"/>
          </rPr>
          <t>Introducir un texto con el nombre o referencia de la contratación</t>
        </r>
      </text>
    </comment>
    <comment ref="B489" authorId="1" shapeId="0">
      <text>
        <r>
          <rPr>
            <sz val="11"/>
            <color theme="1"/>
            <rFont val="Calibri"/>
            <family val="2"/>
            <scheme val="minor"/>
          </rPr>
          <t>Introduzca un texto con la finalidad de la contratación</t>
        </r>
      </text>
    </comment>
    <comment ref="C489" authorId="1" shapeId="0">
      <text>
        <r>
          <rPr>
            <sz val="11"/>
            <color theme="1"/>
            <rFont val="Calibri"/>
            <family val="2"/>
            <scheme val="minor"/>
          </rPr>
          <t>Seleccionar un valor del listado</t>
        </r>
      </text>
    </comment>
    <comment ref="D489" authorId="1" shapeId="0">
      <text>
        <r>
          <rPr>
            <sz val="11"/>
            <color theme="1"/>
            <rFont val="Calibri"/>
            <family val="2"/>
            <scheme val="minor"/>
          </rPr>
          <t>Seleccione el tipo de procedimiento</t>
        </r>
      </text>
    </comment>
    <comment ref="E489" authorId="1" shapeId="0">
      <text>
        <r>
          <rPr>
            <sz val="11"/>
            <color theme="1"/>
            <rFont val="Calibri"/>
            <family val="2"/>
            <scheme val="minor"/>
          </rPr>
          <t>Seleccione un valor de la lista</t>
        </r>
      </text>
    </comment>
    <comment ref="F489" authorId="1" shapeId="0">
      <text>
        <r>
          <rPr>
            <sz val="11"/>
            <color theme="1"/>
            <rFont val="Calibri"/>
            <family val="2"/>
            <scheme val="minor"/>
          </rPr>
          <t>Introduzca el código SNIP</t>
        </r>
      </text>
    </comment>
    <comment ref="C490" authorId="1" shapeId="0">
      <text>
        <r>
          <rPr>
            <sz val="11"/>
            <color theme="1"/>
            <rFont val="Calibri"/>
            <family val="2"/>
            <scheme val="minor"/>
          </rPr>
          <t>Introduzca la fecha de inicio del proceso, en formato dd-mm-aaaa</t>
        </r>
      </text>
    </comment>
    <comment ref="F4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1" shapeId="0">
      <text/>
    </comment>
    <comment ref="C492" authorId="1" shapeId="0">
      <text>
        <r>
          <rPr>
            <sz val="11"/>
            <color theme="1"/>
            <rFont val="Calibri"/>
            <family val="2"/>
            <scheme val="minor"/>
          </rPr>
          <t>Introduzca la fecha prevista de adjudicación, en formato dd-mm-aaaa</t>
        </r>
      </text>
    </comment>
    <comment ref="F492" authorId="1" shapeId="0">
      <text/>
    </comment>
    <comment ref="F493" authorId="1" shapeId="0">
      <text/>
    </comment>
    <comment ref="A495" authorId="1" shapeId="0">
      <text>
        <r>
          <rPr>
            <sz val="11"/>
            <color theme="1"/>
            <rFont val="Calibri"/>
            <family val="2"/>
            <scheme val="minor"/>
          </rPr>
          <t>Introduzca un codigo UNSPSC</t>
        </r>
      </text>
    </comment>
    <comment ref="B495" authorId="1" shapeId="0">
      <text>
        <r>
          <rPr>
            <sz val="11"/>
            <color theme="1"/>
            <rFont val="Calibri"/>
            <family val="2"/>
            <scheme val="minor"/>
          </rPr>
          <t>Descripción calculada automáticamente a partir de código del artículo</t>
        </r>
      </text>
    </comment>
    <comment ref="C495" authorId="1" shapeId="0">
      <text>
        <r>
          <rPr>
            <sz val="11"/>
            <color theme="1"/>
            <rFont val="Calibri"/>
            <family val="2"/>
            <scheme val="minor"/>
          </rPr>
          <t>Seleccione un valor de la lista</t>
        </r>
      </text>
    </comment>
    <comment ref="D495" authorId="1" shapeId="0">
      <text>
        <r>
          <rPr>
            <sz val="11"/>
            <color theme="1"/>
            <rFont val="Calibri"/>
            <family val="2"/>
            <scheme val="minor"/>
          </rPr>
          <t>Introduzca un número con dos decimales como máximo. Debe ser igual o mayor a la "Cantidad Real Consumida"</t>
        </r>
      </text>
    </comment>
    <comment ref="E495" authorId="1" shapeId="0">
      <text>
        <r>
          <rPr>
            <sz val="11"/>
            <color theme="1"/>
            <rFont val="Calibri"/>
            <family val="2"/>
            <scheme val="minor"/>
          </rPr>
          <t>Introduzca un número con dos decimales como máximo</t>
        </r>
      </text>
    </comment>
    <comment ref="F495" authorId="1" shapeId="0">
      <text>
        <r>
          <rPr>
            <sz val="11"/>
            <color theme="1"/>
            <rFont val="Calibri"/>
            <family val="2"/>
            <scheme val="minor"/>
          </rPr>
          <t>Monto calculado automáticamente por el sistema</t>
        </r>
      </text>
    </comment>
    <comment ref="A504" authorId="1" shapeId="0">
      <text>
        <r>
          <rPr>
            <sz val="11"/>
            <color theme="1"/>
            <rFont val="Calibri"/>
            <family val="2"/>
            <scheme val="minor"/>
          </rPr>
          <t>Introducir un texto con el nombre o referencia de la contratación</t>
        </r>
      </text>
    </comment>
    <comment ref="B504" authorId="1" shapeId="0">
      <text>
        <r>
          <rPr>
            <sz val="11"/>
            <color theme="1"/>
            <rFont val="Calibri"/>
            <family val="2"/>
            <scheme val="minor"/>
          </rPr>
          <t>Introduzca un texto con la finalidad de la contratación</t>
        </r>
      </text>
    </comment>
    <comment ref="C504" authorId="1" shapeId="0">
      <text>
        <r>
          <rPr>
            <sz val="11"/>
            <color theme="1"/>
            <rFont val="Calibri"/>
            <family val="2"/>
            <scheme val="minor"/>
          </rPr>
          <t>Seleccionar un valor del listado</t>
        </r>
      </text>
    </comment>
    <comment ref="D504" authorId="1" shapeId="0">
      <text>
        <r>
          <rPr>
            <sz val="11"/>
            <color theme="1"/>
            <rFont val="Calibri"/>
            <family val="2"/>
            <scheme val="minor"/>
          </rPr>
          <t>Seleccione el tipo de procedimiento</t>
        </r>
      </text>
    </comment>
    <comment ref="E504" authorId="1" shapeId="0">
      <text>
        <r>
          <rPr>
            <sz val="11"/>
            <color theme="1"/>
            <rFont val="Calibri"/>
            <family val="2"/>
            <scheme val="minor"/>
          </rPr>
          <t>Seleccione un valor de la lista</t>
        </r>
      </text>
    </comment>
    <comment ref="F504" authorId="1" shapeId="0">
      <text>
        <r>
          <rPr>
            <sz val="11"/>
            <color theme="1"/>
            <rFont val="Calibri"/>
            <family val="2"/>
            <scheme val="minor"/>
          </rPr>
          <t>Introduzca el código SNIP</t>
        </r>
      </text>
    </comment>
    <comment ref="C505" authorId="1" shapeId="0">
      <text>
        <r>
          <rPr>
            <sz val="11"/>
            <color theme="1"/>
            <rFont val="Calibri"/>
            <family val="2"/>
            <scheme val="minor"/>
          </rPr>
          <t>Introduzca la fecha de inicio del proceso, en formato dd-mm-aaaa</t>
        </r>
      </text>
    </comment>
    <comment ref="F5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text/>
    </comment>
    <comment ref="C507" authorId="1" shapeId="0">
      <text>
        <r>
          <rPr>
            <sz val="11"/>
            <color theme="1"/>
            <rFont val="Calibri"/>
            <family val="2"/>
            <scheme val="minor"/>
          </rPr>
          <t>Introduzca la fecha prevista de adjudicación, en formato dd-mm-aaaa</t>
        </r>
      </text>
    </comment>
    <comment ref="F507" authorId="1" shapeId="0">
      <text/>
    </comment>
    <comment ref="F508" authorId="1" shapeId="0">
      <text/>
    </comment>
    <comment ref="A510" authorId="1" shapeId="0">
      <text>
        <r>
          <rPr>
            <sz val="11"/>
            <color theme="1"/>
            <rFont val="Calibri"/>
            <family val="2"/>
            <scheme val="minor"/>
          </rPr>
          <t>Introduzca un codigo UNSPSC</t>
        </r>
      </text>
    </comment>
    <comment ref="B510" authorId="1" shapeId="0">
      <text>
        <r>
          <rPr>
            <sz val="11"/>
            <color theme="1"/>
            <rFont val="Calibri"/>
            <family val="2"/>
            <scheme val="minor"/>
          </rPr>
          <t>Descripción calculada automáticamente a partir de código del artículo</t>
        </r>
      </text>
    </comment>
    <comment ref="C510" authorId="1" shapeId="0">
      <text>
        <r>
          <rPr>
            <sz val="11"/>
            <color theme="1"/>
            <rFont val="Calibri"/>
            <family val="2"/>
            <scheme val="minor"/>
          </rPr>
          <t>Seleccione un valor de la lista</t>
        </r>
      </text>
    </comment>
    <comment ref="D510" authorId="1" shapeId="0">
      <text>
        <r>
          <rPr>
            <sz val="11"/>
            <color theme="1"/>
            <rFont val="Calibri"/>
            <family val="2"/>
            <scheme val="minor"/>
          </rPr>
          <t>Introduzca un número con dos decimales como máximo. Debe ser igual o mayor a la "Cantidad Real Consumida"</t>
        </r>
      </text>
    </comment>
    <comment ref="E510" authorId="1" shapeId="0">
      <text>
        <r>
          <rPr>
            <sz val="11"/>
            <color theme="1"/>
            <rFont val="Calibri"/>
            <family val="2"/>
            <scheme val="minor"/>
          </rPr>
          <t>Introduzca un número con dos decimales como máximo</t>
        </r>
      </text>
    </comment>
    <comment ref="F510" authorId="1" shapeId="0">
      <text>
        <r>
          <rPr>
            <sz val="11"/>
            <color theme="1"/>
            <rFont val="Calibri"/>
            <family val="2"/>
            <scheme val="minor"/>
          </rPr>
          <t>Monto calculado automáticamente por el sistema</t>
        </r>
      </text>
    </comment>
    <comment ref="A519" authorId="1" shapeId="0">
      <text>
        <r>
          <rPr>
            <sz val="11"/>
            <color theme="1"/>
            <rFont val="Calibri"/>
            <family val="2"/>
            <scheme val="minor"/>
          </rPr>
          <t>Introducir un texto con el nombre o referencia de la contratación</t>
        </r>
      </text>
    </comment>
    <comment ref="B519" authorId="1" shapeId="0">
      <text>
        <r>
          <rPr>
            <sz val="11"/>
            <color theme="1"/>
            <rFont val="Calibri"/>
            <family val="2"/>
            <scheme val="minor"/>
          </rPr>
          <t>Introduzca un texto con la finalidad de la contratación</t>
        </r>
      </text>
    </comment>
    <comment ref="C519" authorId="1" shapeId="0">
      <text>
        <r>
          <rPr>
            <sz val="11"/>
            <color theme="1"/>
            <rFont val="Calibri"/>
            <family val="2"/>
            <scheme val="minor"/>
          </rPr>
          <t>Seleccionar un valor del listado</t>
        </r>
      </text>
    </comment>
    <comment ref="D519" authorId="1" shapeId="0">
      <text>
        <r>
          <rPr>
            <sz val="11"/>
            <color theme="1"/>
            <rFont val="Calibri"/>
            <family val="2"/>
            <scheme val="minor"/>
          </rPr>
          <t>Seleccione el tipo de procedimiento</t>
        </r>
      </text>
    </comment>
    <comment ref="E519" authorId="1" shapeId="0">
      <text>
        <r>
          <rPr>
            <sz val="11"/>
            <color theme="1"/>
            <rFont val="Calibri"/>
            <family val="2"/>
            <scheme val="minor"/>
          </rPr>
          <t>Seleccione un valor de la lista</t>
        </r>
      </text>
    </comment>
    <comment ref="F519" authorId="1" shapeId="0">
      <text>
        <r>
          <rPr>
            <sz val="11"/>
            <color theme="1"/>
            <rFont val="Calibri"/>
            <family val="2"/>
            <scheme val="minor"/>
          </rPr>
          <t>Introduzca el código SNIP</t>
        </r>
      </text>
    </comment>
    <comment ref="C520" authorId="1" shapeId="0">
      <text>
        <r>
          <rPr>
            <sz val="11"/>
            <color theme="1"/>
            <rFont val="Calibri"/>
            <family val="2"/>
            <scheme val="minor"/>
          </rPr>
          <t>Introduzca la fecha de inicio del proceso, en formato dd-mm-aaaa</t>
        </r>
      </text>
    </comment>
    <comment ref="F5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1" authorId="1" shapeId="0">
      <text/>
    </comment>
    <comment ref="C522" authorId="1" shapeId="0">
      <text>
        <r>
          <rPr>
            <sz val="11"/>
            <color theme="1"/>
            <rFont val="Calibri"/>
            <family val="2"/>
            <scheme val="minor"/>
          </rPr>
          <t>Introduzca la fecha prevista de adjudicación, en formato dd-mm-aaaa</t>
        </r>
      </text>
    </comment>
    <comment ref="F522" authorId="1" shapeId="0">
      <text/>
    </comment>
    <comment ref="F523" authorId="1" shapeId="0">
      <text/>
    </comment>
    <comment ref="A525" authorId="1" shapeId="0">
      <text>
        <r>
          <rPr>
            <sz val="11"/>
            <color theme="1"/>
            <rFont val="Calibri"/>
            <family val="2"/>
            <scheme val="minor"/>
          </rPr>
          <t>Introduzca un codigo UNSPSC</t>
        </r>
      </text>
    </comment>
    <comment ref="B525" authorId="1" shapeId="0">
      <text>
        <r>
          <rPr>
            <sz val="11"/>
            <color theme="1"/>
            <rFont val="Calibri"/>
            <family val="2"/>
            <scheme val="minor"/>
          </rPr>
          <t>Descripción calculada automáticamente a partir de código del artículo</t>
        </r>
      </text>
    </comment>
    <comment ref="C525" authorId="1" shapeId="0">
      <text>
        <r>
          <rPr>
            <sz val="11"/>
            <color theme="1"/>
            <rFont val="Calibri"/>
            <family val="2"/>
            <scheme val="minor"/>
          </rPr>
          <t>Seleccione un valor de la lista</t>
        </r>
      </text>
    </comment>
    <comment ref="D525" authorId="1" shapeId="0">
      <text>
        <r>
          <rPr>
            <sz val="11"/>
            <color theme="1"/>
            <rFont val="Calibri"/>
            <family val="2"/>
            <scheme val="minor"/>
          </rPr>
          <t>Introduzca un número con dos decimales como máximo. Debe ser igual o mayor a la "Cantidad Real Consumida"</t>
        </r>
      </text>
    </comment>
    <comment ref="E525" authorId="1" shapeId="0">
      <text>
        <r>
          <rPr>
            <sz val="11"/>
            <color theme="1"/>
            <rFont val="Calibri"/>
            <family val="2"/>
            <scheme val="minor"/>
          </rPr>
          <t>Introduzca un número con dos decimales como máximo</t>
        </r>
      </text>
    </comment>
    <comment ref="F525" authorId="1" shapeId="0">
      <text>
        <r>
          <rPr>
            <sz val="11"/>
            <color theme="1"/>
            <rFont val="Calibri"/>
            <family val="2"/>
            <scheme val="minor"/>
          </rPr>
          <t>Monto calculado automáticamente por el sistema</t>
        </r>
      </text>
    </comment>
    <comment ref="A530" authorId="1" shapeId="0">
      <text>
        <r>
          <rPr>
            <sz val="11"/>
            <color theme="1"/>
            <rFont val="Calibri"/>
            <family val="2"/>
            <scheme val="minor"/>
          </rPr>
          <t>Introducir un texto con el nombre o referencia de la contratación</t>
        </r>
      </text>
    </comment>
    <comment ref="B530" authorId="1" shapeId="0">
      <text>
        <r>
          <rPr>
            <sz val="11"/>
            <color theme="1"/>
            <rFont val="Calibri"/>
            <family val="2"/>
            <scheme val="minor"/>
          </rPr>
          <t>Introduzca un texto con la finalidad de la contratación</t>
        </r>
      </text>
    </comment>
    <comment ref="C530" authorId="1" shapeId="0">
      <text>
        <r>
          <rPr>
            <sz val="11"/>
            <color theme="1"/>
            <rFont val="Calibri"/>
            <family val="2"/>
            <scheme val="minor"/>
          </rPr>
          <t>Seleccionar un valor del listado</t>
        </r>
      </text>
    </comment>
    <comment ref="D530" authorId="1" shapeId="0">
      <text>
        <r>
          <rPr>
            <sz val="11"/>
            <color theme="1"/>
            <rFont val="Calibri"/>
            <family val="2"/>
            <scheme val="minor"/>
          </rPr>
          <t>Seleccione el tipo de procedimiento</t>
        </r>
      </text>
    </comment>
    <comment ref="E530" authorId="1" shapeId="0">
      <text>
        <r>
          <rPr>
            <sz val="11"/>
            <color theme="1"/>
            <rFont val="Calibri"/>
            <family val="2"/>
            <scheme val="minor"/>
          </rPr>
          <t>Seleccione un valor de la lista</t>
        </r>
      </text>
    </comment>
    <comment ref="F530" authorId="1" shapeId="0">
      <text>
        <r>
          <rPr>
            <sz val="11"/>
            <color theme="1"/>
            <rFont val="Calibri"/>
            <family val="2"/>
            <scheme val="minor"/>
          </rPr>
          <t>Introduzca el código SNIP</t>
        </r>
      </text>
    </comment>
    <comment ref="C531" authorId="1" shapeId="0">
      <text>
        <r>
          <rPr>
            <sz val="11"/>
            <color theme="1"/>
            <rFont val="Calibri"/>
            <family val="2"/>
            <scheme val="minor"/>
          </rPr>
          <t>Introduzca la fecha de inicio del proceso, en formato dd-mm-aaaa</t>
        </r>
      </text>
    </comment>
    <comment ref="F53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2" authorId="1" shapeId="0">
      <text/>
    </comment>
    <comment ref="C533" authorId="1" shapeId="0">
      <text>
        <r>
          <rPr>
            <sz val="11"/>
            <color theme="1"/>
            <rFont val="Calibri"/>
            <family val="2"/>
            <scheme val="minor"/>
          </rPr>
          <t>Introduzca la fecha prevista de adjudicación, en formato dd-mm-aaaa</t>
        </r>
      </text>
    </comment>
    <comment ref="F533" authorId="1" shapeId="0">
      <text/>
    </comment>
    <comment ref="F534" authorId="1" shapeId="0">
      <text/>
    </comment>
    <comment ref="A536" authorId="1" shapeId="0">
      <text>
        <r>
          <rPr>
            <sz val="11"/>
            <color theme="1"/>
            <rFont val="Calibri"/>
            <family val="2"/>
            <scheme val="minor"/>
          </rPr>
          <t>Introduzca un codigo UNSPSC</t>
        </r>
      </text>
    </comment>
    <comment ref="B536" authorId="1" shapeId="0">
      <text>
        <r>
          <rPr>
            <sz val="11"/>
            <color theme="1"/>
            <rFont val="Calibri"/>
            <family val="2"/>
            <scheme val="minor"/>
          </rPr>
          <t>Descripción calculada automáticamente a partir de código del artículo</t>
        </r>
      </text>
    </comment>
    <comment ref="C536" authorId="1" shapeId="0">
      <text>
        <r>
          <rPr>
            <sz val="11"/>
            <color theme="1"/>
            <rFont val="Calibri"/>
            <family val="2"/>
            <scheme val="minor"/>
          </rPr>
          <t>Seleccione un valor de la lista</t>
        </r>
      </text>
    </comment>
    <comment ref="D536" authorId="1" shapeId="0">
      <text>
        <r>
          <rPr>
            <sz val="11"/>
            <color theme="1"/>
            <rFont val="Calibri"/>
            <family val="2"/>
            <scheme val="minor"/>
          </rPr>
          <t>Introduzca un número con dos decimales como máximo. Debe ser igual o mayor a la "Cantidad Real Consumida"</t>
        </r>
      </text>
    </comment>
    <comment ref="E536" authorId="1" shapeId="0">
      <text>
        <r>
          <rPr>
            <sz val="11"/>
            <color theme="1"/>
            <rFont val="Calibri"/>
            <family val="2"/>
            <scheme val="minor"/>
          </rPr>
          <t>Introduzca un número con dos decimales como máximo</t>
        </r>
      </text>
    </comment>
    <comment ref="F536" authorId="1" shapeId="0">
      <text>
        <r>
          <rPr>
            <sz val="11"/>
            <color theme="1"/>
            <rFont val="Calibri"/>
            <family val="2"/>
            <scheme val="minor"/>
          </rPr>
          <t>Monto calculado automáticamente por el sistema</t>
        </r>
      </text>
    </comment>
    <comment ref="A541" authorId="1" shapeId="0">
      <text>
        <r>
          <rPr>
            <sz val="11"/>
            <color theme="1"/>
            <rFont val="Calibri"/>
            <family val="2"/>
            <scheme val="minor"/>
          </rPr>
          <t>Introducir un texto con el nombre o referencia de la contratación</t>
        </r>
      </text>
    </comment>
    <comment ref="B541" authorId="1" shapeId="0">
      <text>
        <r>
          <rPr>
            <sz val="11"/>
            <color theme="1"/>
            <rFont val="Calibri"/>
            <family val="2"/>
            <scheme val="minor"/>
          </rPr>
          <t>Introduzca un texto con la finalidad de la contratación</t>
        </r>
      </text>
    </comment>
    <comment ref="C541" authorId="1" shapeId="0">
      <text>
        <r>
          <rPr>
            <sz val="11"/>
            <color theme="1"/>
            <rFont val="Calibri"/>
            <family val="2"/>
            <scheme val="minor"/>
          </rPr>
          <t>Seleccionar un valor del listado</t>
        </r>
      </text>
    </comment>
    <comment ref="D541" authorId="1" shapeId="0">
      <text>
        <r>
          <rPr>
            <sz val="11"/>
            <color theme="1"/>
            <rFont val="Calibri"/>
            <family val="2"/>
            <scheme val="minor"/>
          </rPr>
          <t>Seleccione el tipo de procedimiento</t>
        </r>
      </text>
    </comment>
    <comment ref="E541" authorId="1" shapeId="0">
      <text>
        <r>
          <rPr>
            <sz val="11"/>
            <color theme="1"/>
            <rFont val="Calibri"/>
            <family val="2"/>
            <scheme val="minor"/>
          </rPr>
          <t>Seleccione un valor de la lista</t>
        </r>
      </text>
    </comment>
    <comment ref="F541" authorId="1" shapeId="0">
      <text>
        <r>
          <rPr>
            <sz val="11"/>
            <color theme="1"/>
            <rFont val="Calibri"/>
            <family val="2"/>
            <scheme val="minor"/>
          </rPr>
          <t>Introduzca el código SNIP</t>
        </r>
      </text>
    </comment>
    <comment ref="C542" authorId="1" shapeId="0">
      <text>
        <r>
          <rPr>
            <sz val="11"/>
            <color theme="1"/>
            <rFont val="Calibri"/>
            <family val="2"/>
            <scheme val="minor"/>
          </rPr>
          <t>Introduzca la fecha de inicio del proceso, en formato dd-mm-aaaa</t>
        </r>
      </text>
    </comment>
    <comment ref="F5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3" authorId="1" shapeId="0">
      <text/>
    </comment>
    <comment ref="C544" authorId="1" shapeId="0">
      <text>
        <r>
          <rPr>
            <sz val="11"/>
            <color theme="1"/>
            <rFont val="Calibri"/>
            <family val="2"/>
            <scheme val="minor"/>
          </rPr>
          <t>Introduzca la fecha prevista de adjudicación, en formato dd-mm-aaaa</t>
        </r>
      </text>
    </comment>
    <comment ref="F544" authorId="1" shapeId="0">
      <text/>
    </comment>
    <comment ref="F545" authorId="1" shapeId="0">
      <text/>
    </comment>
    <comment ref="A547" authorId="1" shapeId="0">
      <text>
        <r>
          <rPr>
            <sz val="11"/>
            <color theme="1"/>
            <rFont val="Calibri"/>
            <family val="2"/>
            <scheme val="minor"/>
          </rPr>
          <t>Introduzca un codigo UNSPSC</t>
        </r>
      </text>
    </comment>
    <comment ref="B547" authorId="1" shapeId="0">
      <text>
        <r>
          <rPr>
            <sz val="11"/>
            <color theme="1"/>
            <rFont val="Calibri"/>
            <family val="2"/>
            <scheme val="minor"/>
          </rPr>
          <t>Descripción calculada automáticamente a partir de código del artículo</t>
        </r>
      </text>
    </comment>
    <comment ref="C547" authorId="1" shapeId="0">
      <text>
        <r>
          <rPr>
            <sz val="11"/>
            <color theme="1"/>
            <rFont val="Calibri"/>
            <family val="2"/>
            <scheme val="minor"/>
          </rPr>
          <t>Seleccione un valor de la lista</t>
        </r>
      </text>
    </comment>
    <comment ref="D547" authorId="1" shapeId="0">
      <text>
        <r>
          <rPr>
            <sz val="11"/>
            <color theme="1"/>
            <rFont val="Calibri"/>
            <family val="2"/>
            <scheme val="minor"/>
          </rPr>
          <t>Introduzca un número con dos decimales como máximo. Debe ser igual o mayor a la "Cantidad Real Consumida"</t>
        </r>
      </text>
    </comment>
    <comment ref="E547" authorId="1" shapeId="0">
      <text>
        <r>
          <rPr>
            <sz val="11"/>
            <color theme="1"/>
            <rFont val="Calibri"/>
            <family val="2"/>
            <scheme val="minor"/>
          </rPr>
          <t>Introduzca un número con dos decimales como máximo</t>
        </r>
      </text>
    </comment>
    <comment ref="F547" authorId="1" shapeId="0">
      <text>
        <r>
          <rPr>
            <sz val="11"/>
            <color theme="1"/>
            <rFont val="Calibri"/>
            <family val="2"/>
            <scheme val="minor"/>
          </rPr>
          <t>Monto calculado automáticamente por el sistema</t>
        </r>
      </text>
    </comment>
    <comment ref="A554" authorId="1" shapeId="0">
      <text>
        <r>
          <rPr>
            <sz val="11"/>
            <color theme="1"/>
            <rFont val="Calibri"/>
            <family val="2"/>
            <scheme val="minor"/>
          </rPr>
          <t>Introducir un texto con el nombre o referencia de la contratación</t>
        </r>
      </text>
    </comment>
    <comment ref="B554" authorId="1" shapeId="0">
      <text>
        <r>
          <rPr>
            <sz val="11"/>
            <color theme="1"/>
            <rFont val="Calibri"/>
            <family val="2"/>
            <scheme val="minor"/>
          </rPr>
          <t>Introduzca un texto con la finalidad de la contratación</t>
        </r>
      </text>
    </comment>
    <comment ref="C554" authorId="1" shapeId="0">
      <text>
        <r>
          <rPr>
            <sz val="11"/>
            <color theme="1"/>
            <rFont val="Calibri"/>
            <family val="2"/>
            <scheme val="minor"/>
          </rPr>
          <t>Seleccionar un valor del listado</t>
        </r>
      </text>
    </comment>
    <comment ref="D554" authorId="1" shapeId="0">
      <text>
        <r>
          <rPr>
            <sz val="11"/>
            <color theme="1"/>
            <rFont val="Calibri"/>
            <family val="2"/>
            <scheme val="minor"/>
          </rPr>
          <t>Seleccione el tipo de procedimiento</t>
        </r>
      </text>
    </comment>
    <comment ref="E554" authorId="1" shapeId="0">
      <text>
        <r>
          <rPr>
            <sz val="11"/>
            <color theme="1"/>
            <rFont val="Calibri"/>
            <family val="2"/>
            <scheme val="minor"/>
          </rPr>
          <t>Seleccione un valor de la lista</t>
        </r>
      </text>
    </comment>
    <comment ref="F554" authorId="1" shapeId="0">
      <text>
        <r>
          <rPr>
            <sz val="11"/>
            <color theme="1"/>
            <rFont val="Calibri"/>
            <family val="2"/>
            <scheme val="minor"/>
          </rPr>
          <t>Introduzca el código SNIP</t>
        </r>
      </text>
    </comment>
    <comment ref="C555" authorId="1" shapeId="0">
      <text>
        <r>
          <rPr>
            <sz val="11"/>
            <color theme="1"/>
            <rFont val="Calibri"/>
            <family val="2"/>
            <scheme val="minor"/>
          </rPr>
          <t>Introduzca la fecha de inicio del proceso, en formato dd-mm-aaaa</t>
        </r>
      </text>
    </comment>
    <comment ref="F5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6" authorId="1" shapeId="0">
      <text/>
    </comment>
    <comment ref="C557" authorId="1" shapeId="0">
      <text>
        <r>
          <rPr>
            <sz val="11"/>
            <color theme="1"/>
            <rFont val="Calibri"/>
            <family val="2"/>
            <scheme val="minor"/>
          </rPr>
          <t>Introduzca la fecha prevista de adjudicación, en formato dd-mm-aaaa</t>
        </r>
      </text>
    </comment>
    <comment ref="F557" authorId="1" shapeId="0">
      <text/>
    </comment>
    <comment ref="F558" authorId="1" shapeId="0">
      <text/>
    </comment>
    <comment ref="A560" authorId="1" shapeId="0">
      <text>
        <r>
          <rPr>
            <sz val="11"/>
            <color theme="1"/>
            <rFont val="Calibri"/>
            <family val="2"/>
            <scheme val="minor"/>
          </rPr>
          <t>Introduzca un codigo UNSPSC</t>
        </r>
      </text>
    </comment>
    <comment ref="B560" authorId="1" shapeId="0">
      <text>
        <r>
          <rPr>
            <sz val="11"/>
            <color theme="1"/>
            <rFont val="Calibri"/>
            <family val="2"/>
            <scheme val="minor"/>
          </rPr>
          <t>Descripción calculada automáticamente a partir de código del artículo</t>
        </r>
      </text>
    </comment>
    <comment ref="C560" authorId="1" shapeId="0">
      <text>
        <r>
          <rPr>
            <sz val="11"/>
            <color theme="1"/>
            <rFont val="Calibri"/>
            <family val="2"/>
            <scheme val="minor"/>
          </rPr>
          <t>Seleccione un valor de la lista</t>
        </r>
      </text>
    </comment>
    <comment ref="D560" authorId="1" shapeId="0">
      <text>
        <r>
          <rPr>
            <sz val="11"/>
            <color theme="1"/>
            <rFont val="Calibri"/>
            <family val="2"/>
            <scheme val="minor"/>
          </rPr>
          <t>Introduzca un número con dos decimales como máximo. Debe ser igual o mayor a la "Cantidad Real Consumida"</t>
        </r>
      </text>
    </comment>
    <comment ref="E560" authorId="1" shapeId="0">
      <text>
        <r>
          <rPr>
            <sz val="11"/>
            <color theme="1"/>
            <rFont val="Calibri"/>
            <family val="2"/>
            <scheme val="minor"/>
          </rPr>
          <t>Introduzca un número con dos decimales como máximo</t>
        </r>
      </text>
    </comment>
    <comment ref="F560" authorId="1" shapeId="0">
      <text>
        <r>
          <rPr>
            <sz val="11"/>
            <color theme="1"/>
            <rFont val="Calibri"/>
            <family val="2"/>
            <scheme val="minor"/>
          </rPr>
          <t>Monto calculado automáticamente por el sistema</t>
        </r>
      </text>
    </comment>
    <comment ref="A587" authorId="1" shapeId="0">
      <text>
        <r>
          <rPr>
            <sz val="11"/>
            <color theme="1"/>
            <rFont val="Calibri"/>
            <family val="2"/>
            <scheme val="minor"/>
          </rPr>
          <t>Introducir un texto con el nombre o referencia de la contratación</t>
        </r>
      </text>
    </comment>
    <comment ref="B587" authorId="1" shapeId="0">
      <text>
        <r>
          <rPr>
            <sz val="11"/>
            <color theme="1"/>
            <rFont val="Calibri"/>
            <family val="2"/>
            <scheme val="minor"/>
          </rPr>
          <t>Introduzca un texto con la finalidad de la contratación</t>
        </r>
      </text>
    </comment>
    <comment ref="C587" authorId="1" shapeId="0">
      <text>
        <r>
          <rPr>
            <sz val="11"/>
            <color theme="1"/>
            <rFont val="Calibri"/>
            <family val="2"/>
            <scheme val="minor"/>
          </rPr>
          <t>Seleccionar un valor del listado</t>
        </r>
      </text>
    </comment>
    <comment ref="D587" authorId="1" shapeId="0">
      <text>
        <r>
          <rPr>
            <sz val="11"/>
            <color theme="1"/>
            <rFont val="Calibri"/>
            <family val="2"/>
            <scheme val="minor"/>
          </rPr>
          <t>Seleccione el tipo de procedimiento</t>
        </r>
      </text>
    </comment>
    <comment ref="E587" authorId="1" shapeId="0">
      <text>
        <r>
          <rPr>
            <sz val="11"/>
            <color theme="1"/>
            <rFont val="Calibri"/>
            <family val="2"/>
            <scheme val="minor"/>
          </rPr>
          <t>Seleccione un valor de la lista</t>
        </r>
      </text>
    </comment>
    <comment ref="F587" authorId="1" shapeId="0">
      <text>
        <r>
          <rPr>
            <sz val="11"/>
            <color theme="1"/>
            <rFont val="Calibri"/>
            <family val="2"/>
            <scheme val="minor"/>
          </rPr>
          <t>Introduzca el código SNIP</t>
        </r>
      </text>
    </comment>
    <comment ref="C588" authorId="1" shapeId="0">
      <text>
        <r>
          <rPr>
            <sz val="11"/>
            <color theme="1"/>
            <rFont val="Calibri"/>
            <family val="2"/>
            <scheme val="minor"/>
          </rPr>
          <t>Introduzca la fecha de inicio del proceso, en formato dd-mm-aaaa</t>
        </r>
      </text>
    </comment>
    <comment ref="F5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9" authorId="1" shapeId="0">
      <text/>
    </comment>
    <comment ref="C590" authorId="1" shapeId="0">
      <text>
        <r>
          <rPr>
            <sz val="11"/>
            <color theme="1"/>
            <rFont val="Calibri"/>
            <family val="2"/>
            <scheme val="minor"/>
          </rPr>
          <t>Introduzca la fecha prevista de adjudicación, en formato dd-mm-aaaa</t>
        </r>
      </text>
    </comment>
    <comment ref="F590" authorId="1" shapeId="0">
      <text/>
    </comment>
    <comment ref="F591" authorId="1" shapeId="0">
      <text/>
    </comment>
    <comment ref="A593" authorId="1" shapeId="0">
      <text>
        <r>
          <rPr>
            <sz val="11"/>
            <color theme="1"/>
            <rFont val="Calibri"/>
            <family val="2"/>
            <scheme val="minor"/>
          </rPr>
          <t>Introduzca un codigo UNSPSC</t>
        </r>
      </text>
    </comment>
    <comment ref="B593" authorId="1" shapeId="0">
      <text>
        <r>
          <rPr>
            <sz val="11"/>
            <color theme="1"/>
            <rFont val="Calibri"/>
            <family val="2"/>
            <scheme val="minor"/>
          </rPr>
          <t>Descripción calculada automáticamente a partir de código del artículo</t>
        </r>
      </text>
    </comment>
    <comment ref="C593" authorId="1" shapeId="0">
      <text>
        <r>
          <rPr>
            <sz val="11"/>
            <color theme="1"/>
            <rFont val="Calibri"/>
            <family val="2"/>
            <scheme val="minor"/>
          </rPr>
          <t>Seleccione un valor de la lista</t>
        </r>
      </text>
    </comment>
    <comment ref="D593" authorId="1" shapeId="0">
      <text>
        <r>
          <rPr>
            <sz val="11"/>
            <color theme="1"/>
            <rFont val="Calibri"/>
            <family val="2"/>
            <scheme val="minor"/>
          </rPr>
          <t>Introduzca un número con dos decimales como máximo. Debe ser igual o mayor a la "Cantidad Real Consumida"</t>
        </r>
      </text>
    </comment>
    <comment ref="E593" authorId="1" shapeId="0">
      <text>
        <r>
          <rPr>
            <sz val="11"/>
            <color theme="1"/>
            <rFont val="Calibri"/>
            <family val="2"/>
            <scheme val="minor"/>
          </rPr>
          <t>Introduzca un número con dos decimales como máximo</t>
        </r>
      </text>
    </comment>
    <comment ref="F593" authorId="1" shapeId="0">
      <text>
        <r>
          <rPr>
            <sz val="11"/>
            <color theme="1"/>
            <rFont val="Calibri"/>
            <family val="2"/>
            <scheme val="minor"/>
          </rPr>
          <t>Monto calculado automáticamente por el sistema</t>
        </r>
      </text>
    </comment>
    <comment ref="A633" authorId="1" shapeId="0">
      <text>
        <r>
          <rPr>
            <sz val="11"/>
            <color theme="1"/>
            <rFont val="Calibri"/>
            <family val="2"/>
            <scheme val="minor"/>
          </rPr>
          <t>Introducir un texto con el nombre o referencia de la contratación</t>
        </r>
      </text>
    </comment>
    <comment ref="B633" authorId="1" shapeId="0">
      <text>
        <r>
          <rPr>
            <sz val="11"/>
            <color theme="1"/>
            <rFont val="Calibri"/>
            <family val="2"/>
            <scheme val="minor"/>
          </rPr>
          <t>Introduzca un texto con la finalidad de la contratación</t>
        </r>
      </text>
    </comment>
    <comment ref="C633" authorId="1" shapeId="0">
      <text>
        <r>
          <rPr>
            <sz val="11"/>
            <color theme="1"/>
            <rFont val="Calibri"/>
            <family val="2"/>
            <scheme val="minor"/>
          </rPr>
          <t>Seleccionar un valor del listado</t>
        </r>
      </text>
    </comment>
    <comment ref="D633" authorId="1" shapeId="0">
      <text>
        <r>
          <rPr>
            <sz val="11"/>
            <color theme="1"/>
            <rFont val="Calibri"/>
            <family val="2"/>
            <scheme val="minor"/>
          </rPr>
          <t>Seleccione el tipo de procedimiento</t>
        </r>
      </text>
    </comment>
    <comment ref="E633" authorId="1" shapeId="0">
      <text>
        <r>
          <rPr>
            <sz val="11"/>
            <color theme="1"/>
            <rFont val="Calibri"/>
            <family val="2"/>
            <scheme val="minor"/>
          </rPr>
          <t>Seleccione un valor de la lista</t>
        </r>
      </text>
    </comment>
    <comment ref="F633" authorId="1" shapeId="0">
      <text>
        <r>
          <rPr>
            <sz val="11"/>
            <color theme="1"/>
            <rFont val="Calibri"/>
            <family val="2"/>
            <scheme val="minor"/>
          </rPr>
          <t>Introduzca el código SNIP</t>
        </r>
      </text>
    </comment>
    <comment ref="C634" authorId="1" shapeId="0">
      <text>
        <r>
          <rPr>
            <sz val="11"/>
            <color theme="1"/>
            <rFont val="Calibri"/>
            <family val="2"/>
            <scheme val="minor"/>
          </rPr>
          <t>Introduzca la fecha de inicio del proceso, en formato dd-mm-aaaa</t>
        </r>
      </text>
    </comment>
    <comment ref="F6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1" shapeId="0">
      <text/>
    </comment>
    <comment ref="C636" authorId="1" shapeId="0">
      <text>
        <r>
          <rPr>
            <sz val="11"/>
            <color theme="1"/>
            <rFont val="Calibri"/>
            <family val="2"/>
            <scheme val="minor"/>
          </rPr>
          <t>Introduzca la fecha prevista de adjudicación, en formato dd-mm-aaaa</t>
        </r>
      </text>
    </comment>
    <comment ref="F636" authorId="1" shapeId="0">
      <text/>
    </comment>
    <comment ref="F637" authorId="1" shapeId="0">
      <text/>
    </comment>
    <comment ref="A639" authorId="1" shapeId="0">
      <text>
        <r>
          <rPr>
            <sz val="11"/>
            <color theme="1"/>
            <rFont val="Calibri"/>
            <family val="2"/>
            <scheme val="minor"/>
          </rPr>
          <t>Introduzca un codigo UNSPSC</t>
        </r>
      </text>
    </comment>
    <comment ref="B639" authorId="1" shapeId="0">
      <text>
        <r>
          <rPr>
            <sz val="11"/>
            <color theme="1"/>
            <rFont val="Calibri"/>
            <family val="2"/>
            <scheme val="minor"/>
          </rPr>
          <t>Descripción calculada automáticamente a partir de código del artículo</t>
        </r>
      </text>
    </comment>
    <comment ref="C639" authorId="1" shapeId="0">
      <text>
        <r>
          <rPr>
            <sz val="11"/>
            <color theme="1"/>
            <rFont val="Calibri"/>
            <family val="2"/>
            <scheme val="minor"/>
          </rPr>
          <t>Seleccione un valor de la lista</t>
        </r>
      </text>
    </comment>
    <comment ref="D639" authorId="1" shapeId="0">
      <text>
        <r>
          <rPr>
            <sz val="11"/>
            <color theme="1"/>
            <rFont val="Calibri"/>
            <family val="2"/>
            <scheme val="minor"/>
          </rPr>
          <t>Introduzca un número con dos decimales como máximo. Debe ser igual o mayor a la "Cantidad Real Consumida"</t>
        </r>
      </text>
    </comment>
    <comment ref="E639" authorId="1" shapeId="0">
      <text>
        <r>
          <rPr>
            <sz val="11"/>
            <color theme="1"/>
            <rFont val="Calibri"/>
            <family val="2"/>
            <scheme val="minor"/>
          </rPr>
          <t>Introduzca un número con dos decimales como máximo</t>
        </r>
      </text>
    </comment>
    <comment ref="F639" authorId="1" shapeId="0">
      <text>
        <r>
          <rPr>
            <sz val="11"/>
            <color theme="1"/>
            <rFont val="Calibri"/>
            <family val="2"/>
            <scheme val="minor"/>
          </rPr>
          <t>Monto calculado automáticamente por el sistema</t>
        </r>
      </text>
    </comment>
    <comment ref="A644" authorId="1" shapeId="0">
      <text>
        <r>
          <rPr>
            <sz val="11"/>
            <color theme="1"/>
            <rFont val="Calibri"/>
            <family val="2"/>
            <scheme val="minor"/>
          </rPr>
          <t>Introducir un texto con el nombre o referencia de la contratación</t>
        </r>
      </text>
    </comment>
    <comment ref="B644" authorId="1" shapeId="0">
      <text>
        <r>
          <rPr>
            <sz val="11"/>
            <color theme="1"/>
            <rFont val="Calibri"/>
            <family val="2"/>
            <scheme val="minor"/>
          </rPr>
          <t>Introduzca un texto con la finalidad de la contratación</t>
        </r>
      </text>
    </comment>
    <comment ref="C644" authorId="1" shapeId="0">
      <text>
        <r>
          <rPr>
            <sz val="11"/>
            <color theme="1"/>
            <rFont val="Calibri"/>
            <family val="2"/>
            <scheme val="minor"/>
          </rPr>
          <t>Seleccionar un valor del listado</t>
        </r>
      </text>
    </comment>
    <comment ref="D644" authorId="1" shapeId="0">
      <text>
        <r>
          <rPr>
            <sz val="11"/>
            <color theme="1"/>
            <rFont val="Calibri"/>
            <family val="2"/>
            <scheme val="minor"/>
          </rPr>
          <t>Seleccione el tipo de procedimiento</t>
        </r>
      </text>
    </comment>
    <comment ref="E644" authorId="1" shapeId="0">
      <text>
        <r>
          <rPr>
            <sz val="11"/>
            <color theme="1"/>
            <rFont val="Calibri"/>
            <family val="2"/>
            <scheme val="minor"/>
          </rPr>
          <t>Seleccione un valor de la lista</t>
        </r>
      </text>
    </comment>
    <comment ref="F644" authorId="1" shapeId="0">
      <text>
        <r>
          <rPr>
            <sz val="11"/>
            <color theme="1"/>
            <rFont val="Calibri"/>
            <family val="2"/>
            <scheme val="minor"/>
          </rPr>
          <t>Introduzca el código SNIP</t>
        </r>
      </text>
    </comment>
    <comment ref="C645" authorId="1" shapeId="0">
      <text>
        <r>
          <rPr>
            <sz val="11"/>
            <color theme="1"/>
            <rFont val="Calibri"/>
            <family val="2"/>
            <scheme val="minor"/>
          </rPr>
          <t>Introduzca la fecha de inicio del proceso, en formato dd-mm-aaaa</t>
        </r>
      </text>
    </comment>
    <comment ref="F6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1" shapeId="0">
      <text/>
    </comment>
    <comment ref="C647" authorId="1" shapeId="0">
      <text>
        <r>
          <rPr>
            <sz val="11"/>
            <color theme="1"/>
            <rFont val="Calibri"/>
            <family val="2"/>
            <scheme val="minor"/>
          </rPr>
          <t>Introduzca la fecha prevista de adjudicación, en formato dd-mm-aaaa</t>
        </r>
      </text>
    </comment>
    <comment ref="F647" authorId="1" shapeId="0">
      <text/>
    </comment>
    <comment ref="F648" authorId="1" shapeId="0">
      <text/>
    </comment>
    <comment ref="A650" authorId="1" shapeId="0">
      <text>
        <r>
          <rPr>
            <sz val="11"/>
            <color theme="1"/>
            <rFont val="Calibri"/>
            <family val="2"/>
            <scheme val="minor"/>
          </rPr>
          <t>Introduzca un codigo UNSPSC</t>
        </r>
      </text>
    </comment>
    <comment ref="B650" authorId="1" shapeId="0">
      <text>
        <r>
          <rPr>
            <sz val="11"/>
            <color theme="1"/>
            <rFont val="Calibri"/>
            <family val="2"/>
            <scheme val="minor"/>
          </rPr>
          <t>Descripción calculada automáticamente a partir de código del artículo</t>
        </r>
      </text>
    </comment>
    <comment ref="C650" authorId="1" shapeId="0">
      <text>
        <r>
          <rPr>
            <sz val="11"/>
            <color theme="1"/>
            <rFont val="Calibri"/>
            <family val="2"/>
            <scheme val="minor"/>
          </rPr>
          <t>Seleccione un valor de la lista</t>
        </r>
      </text>
    </comment>
    <comment ref="D650" authorId="1" shapeId="0">
      <text>
        <r>
          <rPr>
            <sz val="11"/>
            <color theme="1"/>
            <rFont val="Calibri"/>
            <family val="2"/>
            <scheme val="minor"/>
          </rPr>
          <t>Introduzca un número con dos decimales como máximo. Debe ser igual o mayor a la "Cantidad Real Consumida"</t>
        </r>
      </text>
    </comment>
    <comment ref="E650" authorId="1" shapeId="0">
      <text>
        <r>
          <rPr>
            <sz val="11"/>
            <color theme="1"/>
            <rFont val="Calibri"/>
            <family val="2"/>
            <scheme val="minor"/>
          </rPr>
          <t>Introduzca un número con dos decimales como máximo</t>
        </r>
      </text>
    </comment>
    <comment ref="F650" authorId="1" shapeId="0">
      <text>
        <r>
          <rPr>
            <sz val="11"/>
            <color theme="1"/>
            <rFont val="Calibri"/>
            <family val="2"/>
            <scheme val="minor"/>
          </rPr>
          <t>Monto calculado automáticamente por el sistema</t>
        </r>
      </text>
    </comment>
    <comment ref="A656" authorId="1" shapeId="0">
      <text>
        <r>
          <rPr>
            <sz val="11"/>
            <color theme="1"/>
            <rFont val="Calibri"/>
            <family val="2"/>
            <scheme val="minor"/>
          </rPr>
          <t>Introducir un texto con el nombre o referencia de la contratación</t>
        </r>
      </text>
    </comment>
    <comment ref="B656" authorId="1" shapeId="0">
      <text>
        <r>
          <rPr>
            <sz val="11"/>
            <color theme="1"/>
            <rFont val="Calibri"/>
            <family val="2"/>
            <scheme val="minor"/>
          </rPr>
          <t>Introduzca un texto con la finalidad de la contratación</t>
        </r>
      </text>
    </comment>
    <comment ref="C656" authorId="1" shapeId="0">
      <text>
        <r>
          <rPr>
            <sz val="11"/>
            <color theme="1"/>
            <rFont val="Calibri"/>
            <family val="2"/>
            <scheme val="minor"/>
          </rPr>
          <t>Seleccionar un valor del listado</t>
        </r>
      </text>
    </comment>
    <comment ref="D656" authorId="1" shapeId="0">
      <text>
        <r>
          <rPr>
            <sz val="11"/>
            <color theme="1"/>
            <rFont val="Calibri"/>
            <family val="2"/>
            <scheme val="minor"/>
          </rPr>
          <t>Seleccione el tipo de procedimiento</t>
        </r>
      </text>
    </comment>
    <comment ref="E656" authorId="1" shapeId="0">
      <text>
        <r>
          <rPr>
            <sz val="11"/>
            <color theme="1"/>
            <rFont val="Calibri"/>
            <family val="2"/>
            <scheme val="minor"/>
          </rPr>
          <t>Seleccione un valor de la lista</t>
        </r>
      </text>
    </comment>
    <comment ref="F656" authorId="1" shapeId="0">
      <text>
        <r>
          <rPr>
            <sz val="11"/>
            <color theme="1"/>
            <rFont val="Calibri"/>
            <family val="2"/>
            <scheme val="minor"/>
          </rPr>
          <t>Introduzca el código SNIP</t>
        </r>
      </text>
    </comment>
    <comment ref="C657" authorId="1" shapeId="0">
      <text>
        <r>
          <rPr>
            <sz val="11"/>
            <color theme="1"/>
            <rFont val="Calibri"/>
            <family val="2"/>
            <scheme val="minor"/>
          </rPr>
          <t>Introduzca la fecha de inicio del proceso, en formato dd-mm-aaaa</t>
        </r>
      </text>
    </comment>
    <comment ref="F6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8" authorId="1" shapeId="0">
      <text/>
    </comment>
    <comment ref="C659" authorId="1" shapeId="0">
      <text>
        <r>
          <rPr>
            <sz val="11"/>
            <color theme="1"/>
            <rFont val="Calibri"/>
            <family val="2"/>
            <scheme val="minor"/>
          </rPr>
          <t>Introduzca la fecha prevista de adjudicación, en formato dd-mm-aaaa</t>
        </r>
      </text>
    </comment>
    <comment ref="F659" authorId="1" shapeId="0">
      <text/>
    </comment>
    <comment ref="F660" authorId="1" shapeId="0">
      <text/>
    </comment>
    <comment ref="A662" authorId="1" shapeId="0">
      <text>
        <r>
          <rPr>
            <sz val="11"/>
            <color theme="1"/>
            <rFont val="Calibri"/>
            <family val="2"/>
            <scheme val="minor"/>
          </rPr>
          <t>Introduzca un codigo UNSPSC</t>
        </r>
      </text>
    </comment>
    <comment ref="B662" authorId="1" shapeId="0">
      <text>
        <r>
          <rPr>
            <sz val="11"/>
            <color theme="1"/>
            <rFont val="Calibri"/>
            <family val="2"/>
            <scheme val="minor"/>
          </rPr>
          <t>Descripción calculada automáticamente a partir de código del artículo</t>
        </r>
      </text>
    </comment>
    <comment ref="C662" authorId="1" shapeId="0">
      <text>
        <r>
          <rPr>
            <sz val="11"/>
            <color theme="1"/>
            <rFont val="Calibri"/>
            <family val="2"/>
            <scheme val="minor"/>
          </rPr>
          <t>Seleccione un valor de la lista</t>
        </r>
      </text>
    </comment>
    <comment ref="D662" authorId="1" shapeId="0">
      <text>
        <r>
          <rPr>
            <sz val="11"/>
            <color theme="1"/>
            <rFont val="Calibri"/>
            <family val="2"/>
            <scheme val="minor"/>
          </rPr>
          <t>Introduzca un número con dos decimales como máximo. Debe ser igual o mayor a la "Cantidad Real Consumida"</t>
        </r>
      </text>
    </comment>
    <comment ref="E662" authorId="1" shapeId="0">
      <text>
        <r>
          <rPr>
            <sz val="11"/>
            <color theme="1"/>
            <rFont val="Calibri"/>
            <family val="2"/>
            <scheme val="minor"/>
          </rPr>
          <t>Introduzca un número con dos decimales como máximo</t>
        </r>
      </text>
    </comment>
    <comment ref="F662" authorId="1" shapeId="0">
      <text>
        <r>
          <rPr>
            <sz val="11"/>
            <color theme="1"/>
            <rFont val="Calibri"/>
            <family val="2"/>
            <scheme val="minor"/>
          </rPr>
          <t>Monto calculado automáticamente por el sistema</t>
        </r>
      </text>
    </comment>
    <comment ref="A669" authorId="1" shapeId="0">
      <text>
        <r>
          <rPr>
            <sz val="11"/>
            <color theme="1"/>
            <rFont val="Calibri"/>
            <family val="2"/>
            <scheme val="minor"/>
          </rPr>
          <t>Introducir un texto con el nombre o referencia de la contratación</t>
        </r>
      </text>
    </comment>
    <comment ref="B669" authorId="1" shapeId="0">
      <text>
        <r>
          <rPr>
            <sz val="11"/>
            <color theme="1"/>
            <rFont val="Calibri"/>
            <family val="2"/>
            <scheme val="minor"/>
          </rPr>
          <t>Introduzca un texto con la finalidad de la contratación</t>
        </r>
      </text>
    </comment>
    <comment ref="C669" authorId="1" shapeId="0">
      <text>
        <r>
          <rPr>
            <sz val="11"/>
            <color theme="1"/>
            <rFont val="Calibri"/>
            <family val="2"/>
            <scheme val="minor"/>
          </rPr>
          <t>Seleccionar un valor del listado</t>
        </r>
      </text>
    </comment>
    <comment ref="D669" authorId="1" shapeId="0">
      <text>
        <r>
          <rPr>
            <sz val="11"/>
            <color theme="1"/>
            <rFont val="Calibri"/>
            <family val="2"/>
            <scheme val="minor"/>
          </rPr>
          <t>Seleccione el tipo de procedimiento</t>
        </r>
      </text>
    </comment>
    <comment ref="E669" authorId="1" shapeId="0">
      <text>
        <r>
          <rPr>
            <sz val="11"/>
            <color theme="1"/>
            <rFont val="Calibri"/>
            <family val="2"/>
            <scheme val="minor"/>
          </rPr>
          <t>Seleccione un valor de la lista</t>
        </r>
      </text>
    </comment>
    <comment ref="F669" authorId="1" shapeId="0">
      <text>
        <r>
          <rPr>
            <sz val="11"/>
            <color theme="1"/>
            <rFont val="Calibri"/>
            <family val="2"/>
            <scheme val="minor"/>
          </rPr>
          <t>Introduzca el código SNIP</t>
        </r>
      </text>
    </comment>
    <comment ref="C670" authorId="1" shapeId="0">
      <text>
        <r>
          <rPr>
            <sz val="11"/>
            <color theme="1"/>
            <rFont val="Calibri"/>
            <family val="2"/>
            <scheme val="minor"/>
          </rPr>
          <t>Introduzca la fecha de inicio del proceso, en formato dd-mm-aaaa</t>
        </r>
      </text>
    </comment>
    <comment ref="F6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1" authorId="1" shapeId="0">
      <text/>
    </comment>
    <comment ref="C672" authorId="1" shapeId="0">
      <text>
        <r>
          <rPr>
            <sz val="11"/>
            <color theme="1"/>
            <rFont val="Calibri"/>
            <family val="2"/>
            <scheme val="minor"/>
          </rPr>
          <t>Introduzca la fecha prevista de adjudicación, en formato dd-mm-aaaa</t>
        </r>
      </text>
    </comment>
    <comment ref="F672" authorId="1" shapeId="0">
      <text/>
    </comment>
    <comment ref="F673" authorId="1" shapeId="0">
      <text/>
    </comment>
    <comment ref="A675" authorId="1" shapeId="0">
      <text>
        <r>
          <rPr>
            <sz val="11"/>
            <color theme="1"/>
            <rFont val="Calibri"/>
            <family val="2"/>
            <scheme val="minor"/>
          </rPr>
          <t>Introduzca un codigo UNSPSC</t>
        </r>
      </text>
    </comment>
    <comment ref="B675" authorId="1" shapeId="0">
      <text>
        <r>
          <rPr>
            <sz val="11"/>
            <color theme="1"/>
            <rFont val="Calibri"/>
            <family val="2"/>
            <scheme val="minor"/>
          </rPr>
          <t>Descripción calculada automáticamente a partir de código del artículo</t>
        </r>
      </text>
    </comment>
    <comment ref="C675" authorId="1" shapeId="0">
      <text>
        <r>
          <rPr>
            <sz val="11"/>
            <color theme="1"/>
            <rFont val="Calibri"/>
            <family val="2"/>
            <scheme val="minor"/>
          </rPr>
          <t>Seleccione un valor de la lista</t>
        </r>
      </text>
    </comment>
    <comment ref="D675" authorId="1" shapeId="0">
      <text>
        <r>
          <rPr>
            <sz val="11"/>
            <color theme="1"/>
            <rFont val="Calibri"/>
            <family val="2"/>
            <scheme val="minor"/>
          </rPr>
          <t>Introduzca un número con dos decimales como máximo. Debe ser igual o mayor a la "Cantidad Real Consumida"</t>
        </r>
      </text>
    </comment>
    <comment ref="E675" authorId="1" shapeId="0">
      <text>
        <r>
          <rPr>
            <sz val="11"/>
            <color theme="1"/>
            <rFont val="Calibri"/>
            <family val="2"/>
            <scheme val="minor"/>
          </rPr>
          <t>Introduzca un número con dos decimales como máximo</t>
        </r>
      </text>
    </comment>
    <comment ref="F675" authorId="1" shapeId="0">
      <text>
        <r>
          <rPr>
            <sz val="11"/>
            <color theme="1"/>
            <rFont val="Calibri"/>
            <family val="2"/>
            <scheme val="minor"/>
          </rPr>
          <t>Monto calculado automáticamente por el sistema</t>
        </r>
      </text>
    </comment>
    <comment ref="A680" authorId="1" shapeId="0">
      <text>
        <r>
          <rPr>
            <sz val="11"/>
            <color theme="1"/>
            <rFont val="Calibri"/>
            <family val="2"/>
            <scheme val="minor"/>
          </rPr>
          <t>Introducir un texto con el nombre o referencia de la contratación</t>
        </r>
      </text>
    </comment>
    <comment ref="B680" authorId="1" shapeId="0">
      <text>
        <r>
          <rPr>
            <sz val="11"/>
            <color theme="1"/>
            <rFont val="Calibri"/>
            <family val="2"/>
            <scheme val="minor"/>
          </rPr>
          <t>Introduzca un texto con la finalidad de la contratación</t>
        </r>
      </text>
    </comment>
    <comment ref="C680" authorId="1" shapeId="0">
      <text>
        <r>
          <rPr>
            <sz val="11"/>
            <color theme="1"/>
            <rFont val="Calibri"/>
            <family val="2"/>
            <scheme val="minor"/>
          </rPr>
          <t>Seleccionar un valor del listado</t>
        </r>
      </text>
    </comment>
    <comment ref="D680" authorId="1" shapeId="0">
      <text>
        <r>
          <rPr>
            <sz val="11"/>
            <color theme="1"/>
            <rFont val="Calibri"/>
            <family val="2"/>
            <scheme val="minor"/>
          </rPr>
          <t>Seleccione el tipo de procedimiento</t>
        </r>
      </text>
    </comment>
    <comment ref="E680" authorId="1" shapeId="0">
      <text>
        <r>
          <rPr>
            <sz val="11"/>
            <color theme="1"/>
            <rFont val="Calibri"/>
            <family val="2"/>
            <scheme val="minor"/>
          </rPr>
          <t>Seleccione un valor de la lista</t>
        </r>
      </text>
    </comment>
    <comment ref="F680" authorId="1" shapeId="0">
      <text>
        <r>
          <rPr>
            <sz val="11"/>
            <color theme="1"/>
            <rFont val="Calibri"/>
            <family val="2"/>
            <scheme val="minor"/>
          </rPr>
          <t>Introduzca el código SNIP</t>
        </r>
      </text>
    </comment>
    <comment ref="C681" authorId="1" shapeId="0">
      <text>
        <r>
          <rPr>
            <sz val="11"/>
            <color theme="1"/>
            <rFont val="Calibri"/>
            <family val="2"/>
            <scheme val="minor"/>
          </rPr>
          <t>Introduzca la fecha de inicio del proceso, en formato dd-mm-aaaa</t>
        </r>
      </text>
    </comment>
    <comment ref="F6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2" authorId="1" shapeId="0">
      <text/>
    </comment>
    <comment ref="C683" authorId="1" shapeId="0">
      <text>
        <r>
          <rPr>
            <sz val="11"/>
            <color theme="1"/>
            <rFont val="Calibri"/>
            <family val="2"/>
            <scheme val="minor"/>
          </rPr>
          <t>Introduzca la fecha prevista de adjudicación, en formato dd-mm-aaaa</t>
        </r>
      </text>
    </comment>
    <comment ref="F683" authorId="1" shapeId="0">
      <text/>
    </comment>
    <comment ref="F684" authorId="1" shapeId="0">
      <text/>
    </comment>
    <comment ref="A686" authorId="1" shapeId="0">
      <text>
        <r>
          <rPr>
            <sz val="11"/>
            <color theme="1"/>
            <rFont val="Calibri"/>
            <family val="2"/>
            <scheme val="minor"/>
          </rPr>
          <t>Introduzca un codigo UNSPSC</t>
        </r>
      </text>
    </comment>
    <comment ref="B686" authorId="1" shapeId="0">
      <text>
        <r>
          <rPr>
            <sz val="11"/>
            <color theme="1"/>
            <rFont val="Calibri"/>
            <family val="2"/>
            <scheme val="minor"/>
          </rPr>
          <t>Descripción calculada automáticamente a partir de código del artículo</t>
        </r>
      </text>
    </comment>
    <comment ref="C686" authorId="1" shapeId="0">
      <text>
        <r>
          <rPr>
            <sz val="11"/>
            <color theme="1"/>
            <rFont val="Calibri"/>
            <family val="2"/>
            <scheme val="minor"/>
          </rPr>
          <t>Seleccione un valor de la lista</t>
        </r>
      </text>
    </comment>
    <comment ref="D686" authorId="1" shapeId="0">
      <text>
        <r>
          <rPr>
            <sz val="11"/>
            <color theme="1"/>
            <rFont val="Calibri"/>
            <family val="2"/>
            <scheme val="minor"/>
          </rPr>
          <t>Introduzca un número con dos decimales como máximo. Debe ser igual o mayor a la "Cantidad Real Consumida"</t>
        </r>
      </text>
    </comment>
    <comment ref="E686" authorId="1" shapeId="0">
      <text>
        <r>
          <rPr>
            <sz val="11"/>
            <color theme="1"/>
            <rFont val="Calibri"/>
            <family val="2"/>
            <scheme val="minor"/>
          </rPr>
          <t>Introduzca un número con dos decimales como máximo</t>
        </r>
      </text>
    </comment>
    <comment ref="F686" authorId="1" shapeId="0">
      <text>
        <r>
          <rPr>
            <sz val="11"/>
            <color theme="1"/>
            <rFont val="Calibri"/>
            <family val="2"/>
            <scheme val="minor"/>
          </rPr>
          <t>Monto calculado automáticamente por el sistema</t>
        </r>
      </text>
    </comment>
    <comment ref="A692" authorId="1" shapeId="0">
      <text>
        <r>
          <rPr>
            <sz val="11"/>
            <color theme="1"/>
            <rFont val="Calibri"/>
            <family val="2"/>
            <scheme val="minor"/>
          </rPr>
          <t>Introducir un texto con el nombre o referencia de la contratación</t>
        </r>
      </text>
    </comment>
    <comment ref="B692" authorId="1" shapeId="0">
      <text>
        <r>
          <rPr>
            <sz val="11"/>
            <color theme="1"/>
            <rFont val="Calibri"/>
            <family val="2"/>
            <scheme val="minor"/>
          </rPr>
          <t>Introduzca un texto con la finalidad de la contratación</t>
        </r>
      </text>
    </comment>
    <comment ref="C692" authorId="1" shapeId="0">
      <text>
        <r>
          <rPr>
            <sz val="11"/>
            <color theme="1"/>
            <rFont val="Calibri"/>
            <family val="2"/>
            <scheme val="minor"/>
          </rPr>
          <t>Seleccionar un valor del listado</t>
        </r>
      </text>
    </comment>
    <comment ref="D692" authorId="1" shapeId="0">
      <text>
        <r>
          <rPr>
            <sz val="11"/>
            <color theme="1"/>
            <rFont val="Calibri"/>
            <family val="2"/>
            <scheme val="minor"/>
          </rPr>
          <t>Seleccione el tipo de procedimiento</t>
        </r>
      </text>
    </comment>
    <comment ref="E692" authorId="1" shapeId="0">
      <text>
        <r>
          <rPr>
            <sz val="11"/>
            <color theme="1"/>
            <rFont val="Calibri"/>
            <family val="2"/>
            <scheme val="minor"/>
          </rPr>
          <t>Seleccione un valor de la lista</t>
        </r>
      </text>
    </comment>
    <comment ref="F692" authorId="1" shapeId="0">
      <text>
        <r>
          <rPr>
            <sz val="11"/>
            <color theme="1"/>
            <rFont val="Calibri"/>
            <family val="2"/>
            <scheme val="minor"/>
          </rPr>
          <t>Introduzca el código SNIP</t>
        </r>
      </text>
    </comment>
    <comment ref="C693" authorId="1" shapeId="0">
      <text>
        <r>
          <rPr>
            <sz val="11"/>
            <color theme="1"/>
            <rFont val="Calibri"/>
            <family val="2"/>
            <scheme val="minor"/>
          </rPr>
          <t>Introduzca la fecha de inicio del proceso, en formato dd-mm-aaaa</t>
        </r>
      </text>
    </comment>
    <comment ref="F6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4" authorId="1" shapeId="0">
      <text/>
    </comment>
    <comment ref="C695" authorId="1" shapeId="0">
      <text>
        <r>
          <rPr>
            <sz val="11"/>
            <color theme="1"/>
            <rFont val="Calibri"/>
            <family val="2"/>
            <scheme val="minor"/>
          </rPr>
          <t>Introduzca la fecha prevista de adjudicación, en formato dd-mm-aaaa</t>
        </r>
      </text>
    </comment>
    <comment ref="F695" authorId="1" shapeId="0">
      <text/>
    </comment>
    <comment ref="F696" authorId="1" shapeId="0">
      <text/>
    </comment>
    <comment ref="A698" authorId="1" shapeId="0">
      <text>
        <r>
          <rPr>
            <sz val="11"/>
            <color theme="1"/>
            <rFont val="Calibri"/>
            <family val="2"/>
            <scheme val="minor"/>
          </rPr>
          <t>Introduzca un codigo UNSPSC</t>
        </r>
      </text>
    </comment>
    <comment ref="B698" authorId="1" shapeId="0">
      <text>
        <r>
          <rPr>
            <sz val="11"/>
            <color theme="1"/>
            <rFont val="Calibri"/>
            <family val="2"/>
            <scheme val="minor"/>
          </rPr>
          <t>Descripción calculada automáticamente a partir de código del artículo</t>
        </r>
      </text>
    </comment>
    <comment ref="C698" authorId="1" shapeId="0">
      <text>
        <r>
          <rPr>
            <sz val="11"/>
            <color theme="1"/>
            <rFont val="Calibri"/>
            <family val="2"/>
            <scheme val="minor"/>
          </rPr>
          <t>Seleccione un valor de la lista</t>
        </r>
      </text>
    </comment>
    <comment ref="D698" authorId="1" shapeId="0">
      <text>
        <r>
          <rPr>
            <sz val="11"/>
            <color theme="1"/>
            <rFont val="Calibri"/>
            <family val="2"/>
            <scheme val="minor"/>
          </rPr>
          <t>Introduzca un número con dos decimales como máximo. Debe ser igual o mayor a la "Cantidad Real Consumida"</t>
        </r>
      </text>
    </comment>
    <comment ref="E698" authorId="1" shapeId="0">
      <text>
        <r>
          <rPr>
            <sz val="11"/>
            <color theme="1"/>
            <rFont val="Calibri"/>
            <family val="2"/>
            <scheme val="minor"/>
          </rPr>
          <t>Introduzca un número con dos decimales como máximo</t>
        </r>
      </text>
    </comment>
    <comment ref="F698" authorId="1" shapeId="0">
      <text>
        <r>
          <rPr>
            <sz val="11"/>
            <color theme="1"/>
            <rFont val="Calibri"/>
            <family val="2"/>
            <scheme val="minor"/>
          </rPr>
          <t>Monto calculado automáticamente por el sistema</t>
        </r>
      </text>
    </comment>
    <comment ref="A704" authorId="1" shapeId="0">
      <text>
        <r>
          <rPr>
            <sz val="11"/>
            <color theme="1"/>
            <rFont val="Calibri"/>
            <family val="2"/>
            <scheme val="minor"/>
          </rPr>
          <t>Introducir un texto con el nombre o referencia de la contratación</t>
        </r>
      </text>
    </comment>
    <comment ref="B704" authorId="1" shapeId="0">
      <text>
        <r>
          <rPr>
            <sz val="11"/>
            <color theme="1"/>
            <rFont val="Calibri"/>
            <family val="2"/>
            <scheme val="minor"/>
          </rPr>
          <t>Introduzca un texto con la finalidad de la contratación</t>
        </r>
      </text>
    </comment>
    <comment ref="C704" authorId="1" shapeId="0">
      <text>
        <r>
          <rPr>
            <sz val="11"/>
            <color theme="1"/>
            <rFont val="Calibri"/>
            <family val="2"/>
            <scheme val="minor"/>
          </rPr>
          <t>Seleccionar un valor del listado</t>
        </r>
      </text>
    </comment>
    <comment ref="D704" authorId="1" shapeId="0">
      <text>
        <r>
          <rPr>
            <sz val="11"/>
            <color theme="1"/>
            <rFont val="Calibri"/>
            <family val="2"/>
            <scheme val="minor"/>
          </rPr>
          <t>Seleccione el tipo de procedimiento</t>
        </r>
      </text>
    </comment>
    <comment ref="E704" authorId="1" shapeId="0">
      <text>
        <r>
          <rPr>
            <sz val="11"/>
            <color theme="1"/>
            <rFont val="Calibri"/>
            <family val="2"/>
            <scheme val="minor"/>
          </rPr>
          <t>Seleccione un valor de la lista</t>
        </r>
      </text>
    </comment>
    <comment ref="F704" authorId="1" shapeId="0">
      <text>
        <r>
          <rPr>
            <sz val="11"/>
            <color theme="1"/>
            <rFont val="Calibri"/>
            <family val="2"/>
            <scheme val="minor"/>
          </rPr>
          <t>Introduzca el código SNIP</t>
        </r>
      </text>
    </comment>
    <comment ref="C705" authorId="1" shapeId="0">
      <text>
        <r>
          <rPr>
            <sz val="11"/>
            <color theme="1"/>
            <rFont val="Calibri"/>
            <family val="2"/>
            <scheme val="minor"/>
          </rPr>
          <t>Introduzca la fecha de inicio del proceso, en formato dd-mm-aaaa</t>
        </r>
      </text>
    </comment>
    <comment ref="F7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6" authorId="1" shapeId="0">
      <text/>
    </comment>
    <comment ref="C707" authorId="1" shapeId="0">
      <text>
        <r>
          <rPr>
            <sz val="11"/>
            <color theme="1"/>
            <rFont val="Calibri"/>
            <family val="2"/>
            <scheme val="minor"/>
          </rPr>
          <t>Introduzca la fecha prevista de adjudicación, en formato dd-mm-aaaa</t>
        </r>
      </text>
    </comment>
    <comment ref="F707" authorId="1" shapeId="0">
      <text/>
    </comment>
    <comment ref="F708" authorId="1" shapeId="0">
      <text/>
    </comment>
    <comment ref="A710" authorId="1" shapeId="0">
      <text>
        <r>
          <rPr>
            <sz val="11"/>
            <color theme="1"/>
            <rFont val="Calibri"/>
            <family val="2"/>
            <scheme val="minor"/>
          </rPr>
          <t>Introduzca un codigo UNSPSC</t>
        </r>
      </text>
    </comment>
    <comment ref="B710" authorId="1" shapeId="0">
      <text>
        <r>
          <rPr>
            <sz val="11"/>
            <color theme="1"/>
            <rFont val="Calibri"/>
            <family val="2"/>
            <scheme val="minor"/>
          </rPr>
          <t>Descripción calculada automáticamente a partir de código del artículo</t>
        </r>
      </text>
    </comment>
    <comment ref="C710" authorId="1" shapeId="0">
      <text>
        <r>
          <rPr>
            <sz val="11"/>
            <color theme="1"/>
            <rFont val="Calibri"/>
            <family val="2"/>
            <scheme val="minor"/>
          </rPr>
          <t>Seleccione un valor de la lista</t>
        </r>
      </text>
    </comment>
    <comment ref="D710" authorId="1" shapeId="0">
      <text>
        <r>
          <rPr>
            <sz val="11"/>
            <color theme="1"/>
            <rFont val="Calibri"/>
            <family val="2"/>
            <scheme val="minor"/>
          </rPr>
          <t>Introduzca un número con dos decimales como máximo. Debe ser igual o mayor a la "Cantidad Real Consumida"</t>
        </r>
      </text>
    </comment>
    <comment ref="E710" authorId="1" shapeId="0">
      <text>
        <r>
          <rPr>
            <sz val="11"/>
            <color theme="1"/>
            <rFont val="Calibri"/>
            <family val="2"/>
            <scheme val="minor"/>
          </rPr>
          <t>Introduzca un número con dos decimales como máximo</t>
        </r>
      </text>
    </comment>
    <comment ref="F710" authorId="1"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<sst xmlns="http://schemas.openxmlformats.org/spreadsheetml/2006/main" count="19975" uniqueCount="18533">
  <si>
    <t xml:space="preserve">PLAN ANUAL DE COMPRAS Y CONTRATACIONES 
</t>
  </si>
  <si>
    <t>SNCC.F.069</t>
  </si>
  <si>
    <t xml:space="preserve">Capítulo </t>
  </si>
  <si>
    <t>Version: 1.0.0</t>
  </si>
  <si>
    <t>Sub Capítulo</t>
  </si>
  <si>
    <t>Unidad Ejecutora</t>
  </si>
  <si>
    <t>0001</t>
  </si>
  <si>
    <t>Cantidad Procesos Registrados</t>
  </si>
  <si>
    <t xml:space="preserve">Unidad de Compra </t>
  </si>
  <si>
    <t>Monto Estimado Total</t>
  </si>
  <si>
    <t>Código de la Unidad de Compra</t>
  </si>
  <si>
    <t xml:space="preserve">Año Fiscal </t>
  </si>
  <si>
    <t>2020</t>
  </si>
  <si>
    <t>Fecha Aprobación</t>
  </si>
  <si>
    <t/>
  </si>
  <si>
    <t>NOMBRE O REFERENCIA DE CONTRATACIÓN</t>
  </si>
  <si>
    <t>FINALIDAD DE LA CONTRATACIÓN</t>
  </si>
  <si>
    <t>OBJETO DE CONTRATACIÓN</t>
  </si>
  <si>
    <t>PROCEDIMIENTO DE SELECCIÓN</t>
  </si>
  <si>
    <t>DESTINADO A MIPYMES</t>
  </si>
  <si>
    <t>CÓDIGO SNIP</t>
  </si>
  <si>
    <t>Bienes</t>
  </si>
  <si>
    <t>No</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</si>
  <si>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</si>
  <si>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</si>
  <si>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</si>
  <si>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</si>
  <si>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</si>
  <si>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</si>
  <si>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</si>
  <si>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</si>
  <si>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</si>
  <si>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</si>
  <si>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</si>
  <si>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</si>
  <si>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</si>
  <si>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</si>
  <si>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</si>
  <si>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</si>
  <si>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</si>
  <si>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TOTAL COMPRA ESTIMADA</t>
  </si>
  <si>
    <t>45111609</t>
  </si>
  <si>
    <t>Material Gastable de Oficina</t>
  </si>
  <si>
    <t>Para uso operativo del personal institucional</t>
  </si>
  <si>
    <t>Compras Menores</t>
  </si>
  <si>
    <t>Sí</t>
  </si>
  <si>
    <t>44121701</t>
  </si>
  <si>
    <t>44121706</t>
  </si>
  <si>
    <t>43202001</t>
  </si>
  <si>
    <t>44111611</t>
  </si>
  <si>
    <t>44122003</t>
  </si>
  <si>
    <t>44122107</t>
  </si>
  <si>
    <t>44121708</t>
  </si>
  <si>
    <t>44121716</t>
  </si>
  <si>
    <t>44121613</t>
  </si>
  <si>
    <t>31201610</t>
  </si>
  <si>
    <t>44122106</t>
  </si>
  <si>
    <t>43201809</t>
  </si>
  <si>
    <t>44111503</t>
  </si>
  <si>
    <t>44101801</t>
  </si>
  <si>
    <t>Suministros de Áseo y Limpieza</t>
  </si>
  <si>
    <t>Garantizar el stock de Almacén</t>
  </si>
  <si>
    <t>14111704</t>
  </si>
  <si>
    <t>14111705</t>
  </si>
  <si>
    <t>14111703</t>
  </si>
  <si>
    <t>24111503</t>
  </si>
  <si>
    <t>12141901</t>
  </si>
  <si>
    <t>47131604</t>
  </si>
  <si>
    <t>47131501</t>
  </si>
  <si>
    <t>47131608</t>
  </si>
  <si>
    <t>53131608</t>
  </si>
  <si>
    <t>47131706</t>
  </si>
  <si>
    <t>47131821</t>
  </si>
  <si>
    <t>47131819</t>
  </si>
  <si>
    <t>46181504</t>
  </si>
  <si>
    <t>47131824</t>
  </si>
  <si>
    <t>47131502</t>
  </si>
  <si>
    <t>53131626</t>
  </si>
  <si>
    <t>52151503</t>
  </si>
  <si>
    <t>52151502</t>
  </si>
  <si>
    <t>52151504</t>
  </si>
  <si>
    <t>47131602</t>
  </si>
  <si>
    <t>Alimentos y Bebidas</t>
  </si>
  <si>
    <t>Para Stock de Almacén y uso de Cocina  Comedor</t>
  </si>
  <si>
    <t>50201706</t>
  </si>
  <si>
    <t>50201712</t>
  </si>
  <si>
    <t>50201713</t>
  </si>
  <si>
    <t>50161509</t>
  </si>
  <si>
    <t>50161510</t>
  </si>
  <si>
    <t>50202301</t>
  </si>
  <si>
    <t>50202306</t>
  </si>
  <si>
    <t>Equipos Informáticos</t>
  </si>
  <si>
    <t>Dotar de equipos a las diferentes áreas</t>
  </si>
  <si>
    <t>43211507</t>
  </si>
  <si>
    <t>43211503</t>
  </si>
  <si>
    <t>43212110</t>
  </si>
  <si>
    <t>Equipo informático y accesorios</t>
  </si>
  <si>
    <t>Comparacion de Precios</t>
  </si>
  <si>
    <t>39121409</t>
  </si>
  <si>
    <t>43201552</t>
  </si>
  <si>
    <t>26121539</t>
  </si>
  <si>
    <t>43202005</t>
  </si>
  <si>
    <t>43211708</t>
  </si>
  <si>
    <t>43201803</t>
  </si>
  <si>
    <t>43201612</t>
  </si>
  <si>
    <t>43202205</t>
  </si>
  <si>
    <t>27113203</t>
  </si>
  <si>
    <t>27113201</t>
  </si>
  <si>
    <t>43191504</t>
  </si>
  <si>
    <t>Uniformes</t>
  </si>
  <si>
    <t>Dotar de uniformes al personal institucional</t>
  </si>
  <si>
    <t>53102710</t>
  </si>
  <si>
    <t>Productos Eléctricos y Afines</t>
  </si>
  <si>
    <t>39121011</t>
  </si>
  <si>
    <t>39121205</t>
  </si>
  <si>
    <t>41113642</t>
  </si>
  <si>
    <t>26121613</t>
  </si>
  <si>
    <t>39121303</t>
  </si>
  <si>
    <t>60104906</t>
  </si>
  <si>
    <t>Materiales Ferreteros y Eléctricos</t>
  </si>
  <si>
    <t>Suministros para Impresoras</t>
  </si>
  <si>
    <t>Dotar de Tonners a las impresoras de uso institucional</t>
  </si>
  <si>
    <t>44103103</t>
  </si>
  <si>
    <t>Accesorios y Equipos de Seguridad</t>
  </si>
  <si>
    <t>46191601</t>
  </si>
  <si>
    <t>43191510</t>
  </si>
  <si>
    <t>Excepción - Bienes o servicios con exclusividad</t>
  </si>
  <si>
    <t>Servicios</t>
  </si>
  <si>
    <t>Alquiler de Vehículos</t>
  </si>
  <si>
    <t>78111808</t>
  </si>
  <si>
    <t>Combustible</t>
  </si>
  <si>
    <t>15101505</t>
  </si>
  <si>
    <t>Pasajes Aéreos</t>
  </si>
  <si>
    <t>78111502</t>
  </si>
  <si>
    <t>Contratación Agencia de Viajes para Emisión de Tickets aéreo</t>
  </si>
  <si>
    <t>Restaurantes y catering</t>
  </si>
  <si>
    <t>Garantizar el suministro oportuno de alimentos y bebidas para actividades sociales</t>
  </si>
  <si>
    <t>90101603</t>
  </si>
  <si>
    <t>Instalaciones Hoteleras</t>
  </si>
  <si>
    <t>90111503</t>
  </si>
  <si>
    <t>Instalaciones Hoteleres</t>
  </si>
  <si>
    <t>Servicios para Impresos</t>
  </si>
  <si>
    <t>Garantizar la oportunidad de los recursos impresos</t>
  </si>
  <si>
    <t>82121506</t>
  </si>
  <si>
    <t>Publicaciones en Periódicos</t>
  </si>
  <si>
    <t>Garantizar el uso de medios impresos para publicación de procesos</t>
  </si>
  <si>
    <t>82101504</t>
  </si>
  <si>
    <t>Servicios de Fumigación</t>
  </si>
  <si>
    <t>Servicios de Exterminación de Plagas</t>
  </si>
  <si>
    <t>72102103</t>
  </si>
  <si>
    <t>Equipos de Seguridad</t>
  </si>
  <si>
    <t>Dotar de los aparatos para la correcta vigilancia de la infraestructura institucional</t>
  </si>
  <si>
    <t>46171621</t>
  </si>
  <si>
    <t>46171612</t>
  </si>
  <si>
    <t xml:space="preserve">Material Gastable de Oficina </t>
  </si>
  <si>
    <t>Dotar de material de Papel y cartón para buen funcionamiento de la institución</t>
  </si>
  <si>
    <t>14111507</t>
  </si>
  <si>
    <t>44122011</t>
  </si>
  <si>
    <t>14111530</t>
  </si>
  <si>
    <t>14111515</t>
  </si>
  <si>
    <t>44121504</t>
  </si>
  <si>
    <t>14111514</t>
  </si>
  <si>
    <t>55121606</t>
  </si>
  <si>
    <t>44111515</t>
  </si>
  <si>
    <t>44112004</t>
  </si>
  <si>
    <t>44122027</t>
  </si>
  <si>
    <t>55121616</t>
  </si>
  <si>
    <t>44121503</t>
  </si>
  <si>
    <t>44112005</t>
  </si>
  <si>
    <t>Equipos Audiovisuales</t>
  </si>
  <si>
    <t>Dotar las áreas de equipos para el buen funcionamiento</t>
  </si>
  <si>
    <t>Certificados de Regalos</t>
  </si>
  <si>
    <t>Adquirir bonos para regalos en tiendas</t>
  </si>
  <si>
    <t>14111608</t>
  </si>
  <si>
    <t>Compras por debajo del Umbral</t>
  </si>
  <si>
    <t>Obras en Infraestructura</t>
  </si>
  <si>
    <t>72102801</t>
  </si>
  <si>
    <t>50192701</t>
  </si>
  <si>
    <t xml:space="preserve"> 0216</t>
  </si>
  <si>
    <t>0005</t>
  </si>
  <si>
    <t>Direccion General de Bellas Artes</t>
  </si>
  <si>
    <t>Dotar oportunamente a la DGBA con los materiales necesarios para el mantenimiento de su infraestructura</t>
  </si>
  <si>
    <t>Materiales ferreteros</t>
  </si>
  <si>
    <t>Compra por debajo del umbral</t>
  </si>
  <si>
    <t>Equipar las diferentes oficinas de la DGBA</t>
  </si>
  <si>
    <t>Mobiliario</t>
  </si>
  <si>
    <t>Sillas secretariales</t>
  </si>
  <si>
    <t>Material promocional</t>
  </si>
  <si>
    <t>Dotar de material promocional oportuno para la difusion de las actividades artisticas de la DGBA</t>
  </si>
  <si>
    <t>Vallas</t>
  </si>
  <si>
    <t>Bajantes</t>
  </si>
  <si>
    <t>Vinil cortado</t>
  </si>
  <si>
    <t>Panel adhesivo sobre sintra</t>
  </si>
  <si>
    <t>Bajantes para colocar en perfil</t>
  </si>
  <si>
    <t>Bajantes colgantes</t>
  </si>
  <si>
    <t>Boletas de entrada a eventos</t>
  </si>
  <si>
    <t>Clips billeteros 2pulg.</t>
  </si>
  <si>
    <t>Grapadoras</t>
  </si>
  <si>
    <t>Unidad</t>
  </si>
  <si>
    <t>Felpas azules</t>
  </si>
  <si>
    <t>Caja</t>
  </si>
  <si>
    <t>Marcadores negros</t>
  </si>
  <si>
    <t>Resaltadores surtidos</t>
  </si>
  <si>
    <t>Resaltadores amarillos</t>
  </si>
  <si>
    <t>Goma de borrar</t>
  </si>
  <si>
    <t>Postit de colores</t>
  </si>
  <si>
    <t>Paquete</t>
  </si>
  <si>
    <t>Clip metal #1</t>
  </si>
  <si>
    <t>Clip metal #2</t>
  </si>
  <si>
    <t>Clips billeteros 1pulg.</t>
  </si>
  <si>
    <t>Clips billeteros 3/4pulg.</t>
  </si>
  <si>
    <t>Clips billeteros 1/2pulg.</t>
  </si>
  <si>
    <t>Sacagrapa</t>
  </si>
  <si>
    <t>Saca punta metal</t>
  </si>
  <si>
    <t>Pegamento UHU 21GR</t>
  </si>
  <si>
    <t xml:space="preserve">Silicon </t>
  </si>
  <si>
    <t>DVD</t>
  </si>
  <si>
    <t>Trituradoras de papel</t>
  </si>
  <si>
    <t>Papel Bond 8 1/2 x 11</t>
  </si>
  <si>
    <t>Papel Bond 8 1/2 x 13</t>
  </si>
  <si>
    <t>Papel Bond 8 1/2 x 14</t>
  </si>
  <si>
    <t>Resma</t>
  </si>
  <si>
    <t>Libro record 500 pag.</t>
  </si>
  <si>
    <t>Libreta rayada 8 1/2 x 5</t>
  </si>
  <si>
    <t>Libreta rayada 8 1/2 x 11</t>
  </si>
  <si>
    <t>Cinta adhesiva p/empaque</t>
  </si>
  <si>
    <t>Folder de colores</t>
  </si>
  <si>
    <t>Folder 81/2 x11</t>
  </si>
  <si>
    <t>Swaper #32</t>
  </si>
  <si>
    <t>Ambientadores</t>
  </si>
  <si>
    <t>Piedra perfumada</t>
  </si>
  <si>
    <t>Cucharas desechables</t>
  </si>
  <si>
    <t>Alcohol sanitizante</t>
  </si>
  <si>
    <t>Fardo</t>
  </si>
  <si>
    <t>Vinos</t>
  </si>
  <si>
    <t>Tableta Ipad</t>
  </si>
  <si>
    <t>Escaneres</t>
  </si>
  <si>
    <t>Contratación de empresa para el despacho de alimentos a los colaboradores e invitados</t>
  </si>
  <si>
    <t>Servicio de Catering</t>
  </si>
  <si>
    <t>Remodelacion infraestructura</t>
  </si>
  <si>
    <t>Realizar adecuaciones y mejoras en el Palacio de Bellas Artes</t>
  </si>
  <si>
    <t>Proyector de 10,000 lumens</t>
  </si>
  <si>
    <t>Camaras de vigilancia</t>
  </si>
  <si>
    <t>Manteles</t>
  </si>
  <si>
    <t>Banderas</t>
  </si>
  <si>
    <t>Interruptores</t>
  </si>
  <si>
    <t>Tomacorrientes</t>
  </si>
  <si>
    <t>Llavines</t>
  </si>
  <si>
    <t>Bombillos</t>
  </si>
  <si>
    <t>Bombillas Hailide</t>
  </si>
  <si>
    <t>Contratar los servicios de  vehículos de transporte y carga para la institución</t>
  </si>
  <si>
    <t xml:space="preserve">Garantizar el suministro de combustible para el buen funcionamiento de Planta Eléctrica, Vehículos y Asignaciones </t>
  </si>
  <si>
    <t>Comparacion de precios</t>
  </si>
  <si>
    <t>Galones</t>
  </si>
  <si>
    <t>Hospedar invitados internacionales a actividades DGBA</t>
  </si>
  <si>
    <t>Valla</t>
  </si>
  <si>
    <t>Afiches</t>
  </si>
  <si>
    <t>Programas de Mano</t>
  </si>
  <si>
    <t>Invitaciones</t>
  </si>
  <si>
    <t>DATOS DE CABECERA PACC</t>
  </si>
  <si>
    <t>MONTO ESTIMADO TOTAL</t>
  </si>
  <si>
    <t>CANTIDAD DE PROCESOS REGISTRADOS</t>
  </si>
  <si>
    <t xml:space="preserve">CAPÍTULO </t>
  </si>
  <si>
    <t>SUB CAPÍTULO</t>
  </si>
  <si>
    <t>UNIDAD EJECUTORA</t>
  </si>
  <si>
    <t xml:space="preserve">UNIDAD DE COMPRA </t>
  </si>
  <si>
    <t xml:space="preserve">AÑO FISCAL </t>
  </si>
  <si>
    <t>FECHA APROBACIÓN</t>
  </si>
  <si>
    <t>MONTOS ESTIMADOS SEGÚN OBJETO DE CONTRATACIÓN</t>
  </si>
  <si>
    <t>BIENES</t>
  </si>
  <si>
    <t>OBRAS</t>
  </si>
  <si>
    <t>SERVICIOS</t>
  </si>
  <si>
    <t>SERVICIOS: CONSULTORÍA</t>
  </si>
  <si>
    <t>SERVICIOS: CONSULTORÍA BASADA EN LA CALIDAD DE LOS SERVICIOS</t>
  </si>
  <si>
    <t>MONTOS ESTIMADOS SEGÚN CLASIFICACIÓN MIPYME</t>
  </si>
  <si>
    <t>MIPYME</t>
  </si>
  <si>
    <t>MIPYME MUJER</t>
  </si>
  <si>
    <t>NO MIPYME</t>
  </si>
  <si>
    <t>MONTOS ESTIMADOS SEGÚN TIPO DE PROCEDIMIENTO</t>
  </si>
  <si>
    <t>COMPRAS POR DEBAJO DEL UMBRAL</t>
  </si>
  <si>
    <t>COMPRA MENOR</t>
  </si>
  <si>
    <t>COMPARACIÓN DE PRECIOS</t>
  </si>
  <si>
    <t>LICITACIÓN PÚBLICA</t>
  </si>
  <si>
    <t>LICITACIÓN PÚBLICA INTERNACIONAL</t>
  </si>
  <si>
    <t>LICITACIÓN RESTRINGIDA</t>
  </si>
  <si>
    <t>SORTEO DE OBRAS</t>
  </si>
  <si>
    <t xml:space="preserve">EXCEPCIÓN - BIENES O SERVICIOS CON EXCLUSIVIDAD </t>
  </si>
  <si>
    <t>EXCEPCIÓN - CONSTRUCCIÓN, INSTALACIÓN O ADQUISICIÓN DE OFICINAS PARA EL SERVICIO EXTERIOR</t>
  </si>
  <si>
    <t>EXCEPCIÓN - CONTRATACIÓN DE PUBLICIDAD A TRAVÉS DE MEDIOS DE COMUNICACIÓN SOCIAL</t>
  </si>
  <si>
    <t>EXCEPCIÓN - OBRAS CIENTÍFICAS, TÉCNICAS, ARTÍSTICAS, O RESTAURACIÓN  DE MONUMENTOS HISTÓRICOS</t>
  </si>
  <si>
    <t>EXCEPCIÓN - PROVEEDOR ÚNICO</t>
  </si>
  <si>
    <t>EXCEPCIÓN - RESCISIÓN DE CONTRATOS CUYA TERMINACIÓN NO EXCEDA EL 40% DEL MONTO TOTAL DEL PROYECTO, OBRA O SERVICIO</t>
  </si>
  <si>
    <t>EXCEPCIÓN - RESOLUCIÓN 15-08 SOBRE COMPRA Y CONTRATACIÓN DE PASAJE AÉREO, COMBUSTIBLE Y REPARACIÓN DE VEHÍCULOS DE MOTOR</t>
  </si>
  <si>
    <t>000977</t>
  </si>
  <si>
    <t>-</t>
  </si>
  <si>
    <t>Mantenimiento Jardines</t>
  </si>
  <si>
    <t>Contratación de empresa para el mantenimiento de jardines del Palacio de Bellas Artes</t>
  </si>
  <si>
    <t>Servicios de plantación o mantenimiento de jardines</t>
  </si>
  <si>
    <t>Mantenimiento Ascensores</t>
  </si>
  <si>
    <t>Contratación de empresa para el mantenimiento de ascensores del Palacio de Bellas Artes</t>
  </si>
  <si>
    <t>Mantenimiento Aires Acondicionados</t>
  </si>
  <si>
    <t>Contratación de empresa para el mantenimiento de aires acondicionados del Palacio de Bellas Artes</t>
  </si>
  <si>
    <t>Gatos</t>
  </si>
  <si>
    <t>Perros</t>
  </si>
  <si>
    <t>Visón</t>
  </si>
  <si>
    <t>Ratas</t>
  </si>
  <si>
    <t>Caballos</t>
  </si>
  <si>
    <t>Ovejas</t>
  </si>
  <si>
    <t>Cabras</t>
  </si>
  <si>
    <t>Asnos</t>
  </si>
  <si>
    <t>Ratones</t>
  </si>
  <si>
    <t>Cerdos</t>
  </si>
  <si>
    <t>Conejos</t>
  </si>
  <si>
    <t>Cobayas o conejillos de indias</t>
  </si>
  <si>
    <t>Primates</t>
  </si>
  <si>
    <t>Armadillos</t>
  </si>
  <si>
    <t>Ganado vacuno</t>
  </si>
  <si>
    <t>Camellos</t>
  </si>
  <si>
    <t>Pollos vivos</t>
  </si>
  <si>
    <t>Patos vivos</t>
  </si>
  <si>
    <t>Pavos vivos</t>
  </si>
  <si>
    <t>Gansos vivos</t>
  </si>
  <si>
    <t>Faisanes vivos</t>
  </si>
  <si>
    <t>Salmón vivos</t>
  </si>
  <si>
    <t>Trucha viva</t>
  </si>
  <si>
    <t>Tilapia viva</t>
  </si>
  <si>
    <t>Carpa viva</t>
  </si>
  <si>
    <t>Anguilas vivas</t>
  </si>
  <si>
    <t>Camarón vivo</t>
  </si>
  <si>
    <t>Almejas vivas</t>
  </si>
  <si>
    <t>Mejillones vivos</t>
  </si>
  <si>
    <t>Ostras vivas</t>
  </si>
  <si>
    <t>Cangrejos vivos</t>
  </si>
  <si>
    <t>Abulones vivos</t>
  </si>
  <si>
    <t>Pulpo vivo</t>
  </si>
  <si>
    <t>Calamar vivo</t>
  </si>
  <si>
    <t>Mariposas</t>
  </si>
  <si>
    <t>Escarabajos</t>
  </si>
  <si>
    <t>Abejas</t>
  </si>
  <si>
    <t>Gusanos de seda</t>
  </si>
  <si>
    <t>Elefantes</t>
  </si>
  <si>
    <t>Zorros vivos</t>
  </si>
  <si>
    <t>Juguetes para mascotas</t>
  </si>
  <si>
    <t>Productos para el aseo y cuidado de mascotas</t>
  </si>
  <si>
    <t>Equipo para el manejo de desperdicios de las mascotas</t>
  </si>
  <si>
    <t>Tazones o equipo para alimentación de mascotas</t>
  </si>
  <si>
    <t>Tratamientos medicados para mascotas</t>
  </si>
  <si>
    <t>Kits para el entrenamiento de mascotas domésticas</t>
  </si>
  <si>
    <t>Cobijas para mascotas</t>
  </si>
  <si>
    <t>Salvado de trigo puro</t>
  </si>
  <si>
    <t>Avena para forraje</t>
  </si>
  <si>
    <t>Maíz para forraje</t>
  </si>
  <si>
    <t>Sorgo para forraje</t>
  </si>
  <si>
    <t>Heno</t>
  </si>
  <si>
    <t>Tortas oleaginosas</t>
  </si>
  <si>
    <t>Alimento vivo para aves</t>
  </si>
  <si>
    <t>Alpiste</t>
  </si>
  <si>
    <t>Pasa bocas o comida recreacional para aves</t>
  </si>
  <si>
    <t>Alimento avícola</t>
  </si>
  <si>
    <t>Salmuera fresca o congelada</t>
  </si>
  <si>
    <t>Alimento granulado para peces</t>
  </si>
  <si>
    <t>Alimento en hojuelas para peces</t>
  </si>
  <si>
    <t>Comida seca para perros</t>
  </si>
  <si>
    <t>Comida húmeda para perros</t>
  </si>
  <si>
    <t>Leche para perros o gatos</t>
  </si>
  <si>
    <t>Comida seca para gatos</t>
  </si>
  <si>
    <t>Comida húmeda para gatos</t>
  </si>
  <si>
    <t>Pasa bocas o comida recreacional para gatos o perros</t>
  </si>
  <si>
    <t>Comida granulada para roedores</t>
  </si>
  <si>
    <t>Comida granulada para reptiles</t>
  </si>
  <si>
    <t>Comida húmeda para reptiles</t>
  </si>
  <si>
    <t>Comida viva para reptiles</t>
  </si>
  <si>
    <t>Comida para cerdos</t>
  </si>
  <si>
    <t>Comida para visones</t>
  </si>
  <si>
    <t>Comida para monos</t>
  </si>
  <si>
    <t>Establos para ganado</t>
  </si>
  <si>
    <t>Casas para mascotas domesticadas</t>
  </si>
  <si>
    <t>Camas para mascotas</t>
  </si>
  <si>
    <t>Jaulas o sus accesorios</t>
  </si>
  <si>
    <t>Perreras</t>
  </si>
  <si>
    <t>Equipaje para el transporte de animales</t>
  </si>
  <si>
    <t>Correas para perros</t>
  </si>
  <si>
    <t>Terrarios</t>
  </si>
  <si>
    <t>Acuarios</t>
  </si>
  <si>
    <t>Sillas de montar</t>
  </si>
  <si>
    <t>Fustas y látigos</t>
  </si>
  <si>
    <t>Herraduras para caballo</t>
  </si>
  <si>
    <t>Herraduras para mula</t>
  </si>
  <si>
    <t>Bridas</t>
  </si>
  <si>
    <t>Yugos</t>
  </si>
  <si>
    <t>Bocados para caballos</t>
  </si>
  <si>
    <t>Riendas</t>
  </si>
  <si>
    <t>Estribos</t>
  </si>
  <si>
    <t>Correas o traíllas</t>
  </si>
  <si>
    <t>Arneses de cuello para animales</t>
  </si>
  <si>
    <t>Arneses o sus accesorios</t>
  </si>
  <si>
    <t>Sujetadores</t>
  </si>
  <si>
    <t>Bozales</t>
  </si>
  <si>
    <t>Soportes para correas</t>
  </si>
  <si>
    <t>Semillas o plántulas de fríjol</t>
  </si>
  <si>
    <t>Semillas o plántulas de zanahoria</t>
  </si>
  <si>
    <t>Semillas o plántulas de apio</t>
  </si>
  <si>
    <t>Semillas o plántulas de chiles</t>
  </si>
  <si>
    <t>Semillas o plántulas de calabacín</t>
  </si>
  <si>
    <t>Semillas o plántulas de alverja</t>
  </si>
  <si>
    <t>Semillas o plántulas de pepino cohombro</t>
  </si>
  <si>
    <t>Semillas o plántulas de berenjena</t>
  </si>
  <si>
    <t>Semillas o plántulas de endivias</t>
  </si>
  <si>
    <t>Semillas o plántulas de ajo</t>
  </si>
  <si>
    <t>Semillas o plántulas de puerro</t>
  </si>
  <si>
    <t>Semillas o plántulas de lechuga</t>
  </si>
  <si>
    <t>Semillas o plántulas de maíz</t>
  </si>
  <si>
    <t>Semillas o plántulas de melón</t>
  </si>
  <si>
    <t>Semillas o plántulas cebolla</t>
  </si>
  <si>
    <t>Semillas o plántulas de soya</t>
  </si>
  <si>
    <t>Semillas o plántulas de espinaca</t>
  </si>
  <si>
    <t>Semillas o plántulas de tomate</t>
  </si>
  <si>
    <t>Semillas o plántulas de nabo</t>
  </si>
  <si>
    <t>Semillas o plántulas de acelga</t>
  </si>
  <si>
    <t>Semillas o plántulas de pimiento morrón</t>
  </si>
  <si>
    <t>Semillas o plántulas de remolacha</t>
  </si>
  <si>
    <t>Semillas o plántulas de coliflor</t>
  </si>
  <si>
    <t>Semillas o plántulas de perejil</t>
  </si>
  <si>
    <t>Semillas o plántulas de brócoli</t>
  </si>
  <si>
    <t>Semillas o plántulas de repollo</t>
  </si>
  <si>
    <t>Semillas o plántulas de papa</t>
  </si>
  <si>
    <t>Semillas o plántulas de batata</t>
  </si>
  <si>
    <t>Semillas o plántulas de calabaza</t>
  </si>
  <si>
    <t>Semillas o plántulas de rábano</t>
  </si>
  <si>
    <t>Semillas o plántulas de repollitos de bruselas</t>
  </si>
  <si>
    <t>Semillas o plántulas de ahuyama</t>
  </si>
  <si>
    <t>Semillas o plántulas de okra</t>
  </si>
  <si>
    <t>Semillas o plántulas de melón cantalupo</t>
  </si>
  <si>
    <t>Semillas o plántulas de maní</t>
  </si>
  <si>
    <t>Semillas de trigo</t>
  </si>
  <si>
    <t>Semillas de canola</t>
  </si>
  <si>
    <t>Semillas de cebada</t>
  </si>
  <si>
    <t>Semillas de mijo</t>
  </si>
  <si>
    <t>Semillas de avena</t>
  </si>
  <si>
    <t>Semillas de ajonjolí</t>
  </si>
  <si>
    <t>Semillas de linaza</t>
  </si>
  <si>
    <t>Semillas de aceite de ricino</t>
  </si>
  <si>
    <t>Semillas de maíz</t>
  </si>
  <si>
    <t>Semillas de centeno</t>
  </si>
  <si>
    <t>Semillas de sorgo</t>
  </si>
  <si>
    <t>Semillas o plántulas de arroz</t>
  </si>
  <si>
    <t>Semillas o plántulas de trébol</t>
  </si>
  <si>
    <t>Semillas o plántulas de alfalfa</t>
  </si>
  <si>
    <t>Semillas o plántulas de pasto</t>
  </si>
  <si>
    <t>Semillas o plántulas de veza (gachas / guija)</t>
  </si>
  <si>
    <t>Semillas o plántulas de guar</t>
  </si>
  <si>
    <t>Semillas o plántulas de pimienta</t>
  </si>
  <si>
    <t>Semillas o plántulas de vainilla</t>
  </si>
  <si>
    <t>Semillas o plántulas de canela</t>
  </si>
  <si>
    <t>Semillas o plántulas de clavo de olor</t>
  </si>
  <si>
    <t>Semillas o plántulas de cilantro</t>
  </si>
  <si>
    <t>Semillas o plántulas de jengibre</t>
  </si>
  <si>
    <t>Semillas o plántulas de azafrán</t>
  </si>
  <si>
    <t>Semillas o plántulas de tomillo</t>
  </si>
  <si>
    <t>Semillas o plántulas de curry</t>
  </si>
  <si>
    <t>Semillas o plántulas de mostaza</t>
  </si>
  <si>
    <t>Semillas o plántulas de ginseng</t>
  </si>
  <si>
    <t>Semillas, bulbos, plántulas o esquejes de tulipán</t>
  </si>
  <si>
    <t>Semillas, plántulas o esquejes de rosa</t>
  </si>
  <si>
    <t>Semillas, bulbos, plántulas o esquejes de narciso</t>
  </si>
  <si>
    <t>Semillas de girasol</t>
  </si>
  <si>
    <t>Bulbos o tallos de jacinto</t>
  </si>
  <si>
    <t>Bulbos de lirio</t>
  </si>
  <si>
    <t>Semillas o plántulas de veza</t>
  </si>
  <si>
    <t>Semillas o esquejes de árboles frutales</t>
  </si>
  <si>
    <t>Semillas o esquejes de coníferas</t>
  </si>
  <si>
    <t>Semillas o esquejes de árboles de frutos secos</t>
  </si>
  <si>
    <t>Extracción de los residuos de semilla de babool</t>
  </si>
  <si>
    <t>Residuos de semilla de colza</t>
  </si>
  <si>
    <t>Residuo de semillas de linaza</t>
  </si>
  <si>
    <t>Torta de neem</t>
  </si>
  <si>
    <t>Semillas o plántulas de algodón</t>
  </si>
  <si>
    <t>Semillas o plántulas de lino</t>
  </si>
  <si>
    <t>Aceitunos</t>
  </si>
  <si>
    <t>Cafetos</t>
  </si>
  <si>
    <t>Cacaoteros</t>
  </si>
  <si>
    <t>Manzanos</t>
  </si>
  <si>
    <t>Peros</t>
  </si>
  <si>
    <t>Naranjos</t>
  </si>
  <si>
    <t>Rododendros</t>
  </si>
  <si>
    <t>Plantas de te</t>
  </si>
  <si>
    <t>Coníferas</t>
  </si>
  <si>
    <t>Abetos rojos (píceas)</t>
  </si>
  <si>
    <t>Pinos</t>
  </si>
  <si>
    <t>Abetos</t>
  </si>
  <si>
    <t>Palmeras</t>
  </si>
  <si>
    <t>Rosales</t>
  </si>
  <si>
    <t>Poinsettias</t>
  </si>
  <si>
    <t>Orquídeas</t>
  </si>
  <si>
    <t>Azaleas</t>
  </si>
  <si>
    <t>Cactos</t>
  </si>
  <si>
    <t>Gladiolos cortados</t>
  </si>
  <si>
    <t>Azucenas cortadas</t>
  </si>
  <si>
    <t>Claveles cortados</t>
  </si>
  <si>
    <t>Tulipanes cortados</t>
  </si>
  <si>
    <t>Rosas cortadas</t>
  </si>
  <si>
    <t>Arreglo de flores cortadas</t>
  </si>
  <si>
    <t>Helechos</t>
  </si>
  <si>
    <t>Hiedras</t>
  </si>
  <si>
    <t>Filodendros</t>
  </si>
  <si>
    <t>Líquenes</t>
  </si>
  <si>
    <t>Vainas secas</t>
  </si>
  <si>
    <t>Follaje seco</t>
  </si>
  <si>
    <t>Helechos secos</t>
  </si>
  <si>
    <t>Flores secas</t>
  </si>
  <si>
    <t>Ramas y tallos secos</t>
  </si>
  <si>
    <t>Penachos de gramíneas secos</t>
  </si>
  <si>
    <t>Flores secas prensadas</t>
  </si>
  <si>
    <t>Pétalos secos</t>
  </si>
  <si>
    <t>Estiércol o guano</t>
  </si>
  <si>
    <t>Hormonas para plantas</t>
  </si>
  <si>
    <t>Harina de pescado</t>
  </si>
  <si>
    <t>Abono</t>
  </si>
  <si>
    <t>Fertilizante nitrogenado</t>
  </si>
  <si>
    <t>Fertilizante de potasio</t>
  </si>
  <si>
    <t>Fertilizante de fósforo</t>
  </si>
  <si>
    <t>Fertilizante de sulfuro</t>
  </si>
  <si>
    <t>Mezclas de nitrógeno – fósforo – potasio – npk</t>
  </si>
  <si>
    <t>Matamalezas</t>
  </si>
  <si>
    <t>Fungicidas</t>
  </si>
  <si>
    <t>Mata – roedores</t>
  </si>
  <si>
    <t>Repelentes de aves</t>
  </si>
  <si>
    <t>Protectores contra termitas</t>
  </si>
  <si>
    <t>Insecticidas</t>
  </si>
  <si>
    <t>Trampas para control animal</t>
  </si>
  <si>
    <t>Trampas para el control de insectos voladores</t>
  </si>
  <si>
    <t>Matamoscas</t>
  </si>
  <si>
    <t>Lazos</t>
  </si>
  <si>
    <t>Cepos</t>
  </si>
  <si>
    <t>Mica</t>
  </si>
  <si>
    <t>Lija o esmeril</t>
  </si>
  <si>
    <t>Cuarzo</t>
  </si>
  <si>
    <t>Pirita</t>
  </si>
  <si>
    <t>Azufre o sulfuro</t>
  </si>
  <si>
    <t>Tiza</t>
  </si>
  <si>
    <t>Grafito</t>
  </si>
  <si>
    <t>Dolomita</t>
  </si>
  <si>
    <t>Magnesita</t>
  </si>
  <si>
    <t>Asbesto (amianto)</t>
  </si>
  <si>
    <t>Calcio</t>
  </si>
  <si>
    <t>Borato</t>
  </si>
  <si>
    <t>Criolita</t>
  </si>
  <si>
    <t>Feldespato</t>
  </si>
  <si>
    <t>Leucita</t>
  </si>
  <si>
    <t>Nefelita</t>
  </si>
  <si>
    <t>Esteatita</t>
  </si>
  <si>
    <t>Talco</t>
  </si>
  <si>
    <t>Diamante en bruto</t>
  </si>
  <si>
    <t>Granates</t>
  </si>
  <si>
    <t>Carburo de silicio</t>
  </si>
  <si>
    <t>Carbón activado</t>
  </si>
  <si>
    <t>Mulita</t>
  </si>
  <si>
    <t>Fluorita</t>
  </si>
  <si>
    <t>Kieserita</t>
  </si>
  <si>
    <t>Carnalita</t>
  </si>
  <si>
    <t>Sílice de diatomeas</t>
  </si>
  <si>
    <t>Mineral de hierro</t>
  </si>
  <si>
    <t>Mineral de titanio</t>
  </si>
  <si>
    <t>Mineral de uranio</t>
  </si>
  <si>
    <t>Mineral de cobre</t>
  </si>
  <si>
    <t>Mineral de aluminio</t>
  </si>
  <si>
    <t>Mineral de níquel</t>
  </si>
  <si>
    <t>Mineral de plata</t>
  </si>
  <si>
    <t>Mineral de plomo</t>
  </si>
  <si>
    <t>Mineral de zinc</t>
  </si>
  <si>
    <t>Mineral de estaño</t>
  </si>
  <si>
    <t>Mineral de manganeso</t>
  </si>
  <si>
    <t>Mineral de cromo</t>
  </si>
  <si>
    <t>Mineral de tungsteno o wolframio</t>
  </si>
  <si>
    <t>Mineral de molibdeno</t>
  </si>
  <si>
    <t>Mineral de cobalto</t>
  </si>
  <si>
    <t>Mineral de oro</t>
  </si>
  <si>
    <t>Mineral de tántalo</t>
  </si>
  <si>
    <t>Mineral de platino</t>
  </si>
  <si>
    <t>Mineral de vermiculita</t>
  </si>
  <si>
    <t>Mineral de torio</t>
  </si>
  <si>
    <t>Mineral de cianita</t>
  </si>
  <si>
    <t>Mineral de antimonio</t>
  </si>
  <si>
    <t>Mineral de zirconio</t>
  </si>
  <si>
    <t>Escoria o ceniza</t>
  </si>
  <si>
    <t>Grafito natural</t>
  </si>
  <si>
    <t>Titanio</t>
  </si>
  <si>
    <t>Acero</t>
  </si>
  <si>
    <t>Aluminio</t>
  </si>
  <si>
    <t>Níquel</t>
  </si>
  <si>
    <t>Magnesio</t>
  </si>
  <si>
    <t>Bismuto</t>
  </si>
  <si>
    <t>Antimonio</t>
  </si>
  <si>
    <t>Cadmio</t>
  </si>
  <si>
    <t>Aleación no ferrosa</t>
  </si>
  <si>
    <t>Aleación ferrosa</t>
  </si>
  <si>
    <t>Hierro</t>
  </si>
  <si>
    <t>Plomo</t>
  </si>
  <si>
    <t>Cobre</t>
  </si>
  <si>
    <t>Estaño</t>
  </si>
  <si>
    <t>Indio</t>
  </si>
  <si>
    <t>Paladio</t>
  </si>
  <si>
    <t>Zinc</t>
  </si>
  <si>
    <t>Oro</t>
  </si>
  <si>
    <t>Plata</t>
  </si>
  <si>
    <t>Platino</t>
  </si>
  <si>
    <t>Tierra</t>
  </si>
  <si>
    <t>Material de relleno</t>
  </si>
  <si>
    <t>Capa vegetal</t>
  </si>
  <si>
    <t>Yeso</t>
  </si>
  <si>
    <t>Travertino</t>
  </si>
  <si>
    <t>Alabastro</t>
  </si>
  <si>
    <t>Granito</t>
  </si>
  <si>
    <t>Mármol</t>
  </si>
  <si>
    <t>Pizarra</t>
  </si>
  <si>
    <t>Arenisca</t>
  </si>
  <si>
    <t>Caliza</t>
  </si>
  <si>
    <t>Basalto</t>
  </si>
  <si>
    <t>Piedra pómez</t>
  </si>
  <si>
    <t>Gravilla</t>
  </si>
  <si>
    <t>Arena de sílice</t>
  </si>
  <si>
    <t>Terracota</t>
  </si>
  <si>
    <t>Arcilla refractaria</t>
  </si>
  <si>
    <t>Caolín u otras arcillas caolínicas</t>
  </si>
  <si>
    <t>Bentonita</t>
  </si>
  <si>
    <t>Andalucita</t>
  </si>
  <si>
    <t>Mullita</t>
  </si>
  <si>
    <t>Chamota</t>
  </si>
  <si>
    <t>Arcilla común</t>
  </si>
  <si>
    <t>Arcilla de bola</t>
  </si>
  <si>
    <t>Tierra de fuller</t>
  </si>
  <si>
    <t>Resina</t>
  </si>
  <si>
    <t>Laca</t>
  </si>
  <si>
    <t>Troncos</t>
  </si>
  <si>
    <t>Madera blanda</t>
  </si>
  <si>
    <t>Ratán</t>
  </si>
  <si>
    <t>Corcho</t>
  </si>
  <si>
    <t>Pulpa de madera</t>
  </si>
  <si>
    <t>Bambú</t>
  </si>
  <si>
    <t>Contrachapado</t>
  </si>
  <si>
    <t>Maderas duras</t>
  </si>
  <si>
    <t>Tablero de partículas</t>
  </si>
  <si>
    <t>Médula de madera</t>
  </si>
  <si>
    <t>Aserrín</t>
  </si>
  <si>
    <t>Astillas de madera</t>
  </si>
  <si>
    <t>Musgo de turba</t>
  </si>
  <si>
    <t>Corteza</t>
  </si>
  <si>
    <t>Composta de madera</t>
  </si>
  <si>
    <t>Viruta de madera</t>
  </si>
  <si>
    <t>Harina de madera</t>
  </si>
  <si>
    <t>Bálsamos</t>
  </si>
  <si>
    <t>Brea de madera</t>
  </si>
  <si>
    <t>Cáñamo</t>
  </si>
  <si>
    <t>Algodón</t>
  </si>
  <si>
    <t>Lino</t>
  </si>
  <si>
    <t>Yute</t>
  </si>
  <si>
    <t>Sisal</t>
  </si>
  <si>
    <t>Fibra de coco</t>
  </si>
  <si>
    <t>Fibras de abacá</t>
  </si>
  <si>
    <t>Ramio</t>
  </si>
  <si>
    <t>Paja</t>
  </si>
  <si>
    <t>Mijo común o ixtle o piasava</t>
  </si>
  <si>
    <t>Raíz de regaliz</t>
  </si>
  <si>
    <t>Plumas</t>
  </si>
  <si>
    <t>Pieles</t>
  </si>
  <si>
    <t>Pelo animal</t>
  </si>
  <si>
    <t>Cueros</t>
  </si>
  <si>
    <t>Mohair sin procesar</t>
  </si>
  <si>
    <t>Lana sin procesar</t>
  </si>
  <si>
    <t>Gamuza</t>
  </si>
  <si>
    <t>Cuero de grano completo</t>
  </si>
  <si>
    <t>Marfil</t>
  </si>
  <si>
    <t>Semen</t>
  </si>
  <si>
    <t>Excreciones</t>
  </si>
  <si>
    <t>Huevas de pescado</t>
  </si>
  <si>
    <t>Huesos</t>
  </si>
  <si>
    <t>Cuernos de animales</t>
  </si>
  <si>
    <t>Embriones</t>
  </si>
  <si>
    <t>Artículos de concha</t>
  </si>
  <si>
    <t>Desecho o desperdicio textil</t>
  </si>
  <si>
    <t>Desecho o desperdicio plástico</t>
  </si>
  <si>
    <t>Desechos de aceite</t>
  </si>
  <si>
    <t>Desechos de papel</t>
  </si>
  <si>
    <t>Desecho o desperdicios de vidrio</t>
  </si>
  <si>
    <t>Desecho o desperdicios de madera</t>
  </si>
  <si>
    <t>Desecho o desperdicios de caucho</t>
  </si>
  <si>
    <t>Desecho o desperdicios peligrosos</t>
  </si>
  <si>
    <t>Composición de cuero</t>
  </si>
  <si>
    <t>Desecho o desperdicios de cuero</t>
  </si>
  <si>
    <t>Desecho o desperdicios de alimentos</t>
  </si>
  <si>
    <t>Desecho o desperdicios de tabaco</t>
  </si>
  <si>
    <t>Fibras de acetato</t>
  </si>
  <si>
    <t>Fibras de nylon</t>
  </si>
  <si>
    <t>Fibras de poliéster</t>
  </si>
  <si>
    <t>Fibras de acrílico</t>
  </si>
  <si>
    <t>Fibras de viscosas</t>
  </si>
  <si>
    <t>Fibras de rayón</t>
  </si>
  <si>
    <t>Fibras de algodón</t>
  </si>
  <si>
    <t>Fibras de lana</t>
  </si>
  <si>
    <t>Fibras de seda</t>
  </si>
  <si>
    <t>Fibras vegetales</t>
  </si>
  <si>
    <t>Fibras de polipropileno</t>
  </si>
  <si>
    <t>Fibras de vidrio</t>
  </si>
  <si>
    <t>Fibras cerámicas</t>
  </si>
  <si>
    <t>Fibras de polímero de aramida</t>
  </si>
  <si>
    <t>Fibras de asbesto</t>
  </si>
  <si>
    <t>Hebra de algodón</t>
  </si>
  <si>
    <t>Hebra de seda</t>
  </si>
  <si>
    <t>Hebra de poliéster</t>
  </si>
  <si>
    <t>Hebra de poliamida</t>
  </si>
  <si>
    <t>Hebra de bismaleimida</t>
  </si>
  <si>
    <t>Hebra de fibra de vidrio</t>
  </si>
  <si>
    <t>Hebra de grafito</t>
  </si>
  <si>
    <t>Hebra de nylon</t>
  </si>
  <si>
    <t>Hebra de resina impregnada</t>
  </si>
  <si>
    <t>Hebra de caucho o látex</t>
  </si>
  <si>
    <t>Hebra de spandex</t>
  </si>
  <si>
    <t>Hebra de asbesto</t>
  </si>
  <si>
    <t>Hilado de lana</t>
  </si>
  <si>
    <t>Hilado de algodón</t>
  </si>
  <si>
    <t>Hilado de poliéster</t>
  </si>
  <si>
    <t>Hilado de acrílico</t>
  </si>
  <si>
    <t>Hilado de seda</t>
  </si>
  <si>
    <t>Hilado de ramie</t>
  </si>
  <si>
    <t>Hilado de pelo animal</t>
  </si>
  <si>
    <t>Hilado de sintético</t>
  </si>
  <si>
    <t>Hilado de yute</t>
  </si>
  <si>
    <t>Hilado de fibra de coco</t>
  </si>
  <si>
    <t>Hilado de papel</t>
  </si>
  <si>
    <t>Hilado de cáñamo</t>
  </si>
  <si>
    <t>Hilado de vidrio</t>
  </si>
  <si>
    <t>Hilado de lino</t>
  </si>
  <si>
    <t>Textiles de seda de tejido simple</t>
  </si>
  <si>
    <t>Textiles de seda de tejido  jacquard</t>
  </si>
  <si>
    <t>Textiles de lana</t>
  </si>
  <si>
    <t>Textiles de tejido de pana</t>
  </si>
  <si>
    <t>Tejidos de lana en tafetán</t>
  </si>
  <si>
    <t>Tejidos de lana urdidos a la jacquard</t>
  </si>
  <si>
    <t>Tejidos de lana de punto</t>
  </si>
  <si>
    <t>Tejidos de lana de ligamento de sarga</t>
  </si>
  <si>
    <t>Textiles de algodón de tejido simple</t>
  </si>
  <si>
    <t>Textiles de algodón de tejido de pana</t>
  </si>
  <si>
    <t>Tela de algodón oxford</t>
  </si>
  <si>
    <t>Textiles de algodón tejido</t>
  </si>
  <si>
    <t>Textiles de terciopelo de algodón</t>
  </si>
  <si>
    <t>Textil sintético de tejido sintético</t>
  </si>
  <si>
    <t>Textil sintético de tejido jacquard</t>
  </si>
  <si>
    <t>Textil sintético de tejido dobby</t>
  </si>
  <si>
    <t>Textil sintético tejido</t>
  </si>
  <si>
    <t>Textil sintético de terciopelo</t>
  </si>
  <si>
    <t>Textil de fibra vegetal tejida distinta de algodón simple</t>
  </si>
  <si>
    <t>Textil de fibra vegetal tejida distinta de algodón</t>
  </si>
  <si>
    <t>Tela de arpillera o cáñamo o yute</t>
  </si>
  <si>
    <t>Tela o textil de queso</t>
  </si>
  <si>
    <t>Tela o textil de bismaleimida</t>
  </si>
  <si>
    <t>Tela o textil de grafito</t>
  </si>
  <si>
    <t>Tela o textil de vidrio</t>
  </si>
  <si>
    <t>Tela de resina impregnada</t>
  </si>
  <si>
    <t>Tela malla de alambre</t>
  </si>
  <si>
    <t>Encaje</t>
  </si>
  <si>
    <t>Malla red</t>
  </si>
  <si>
    <t>Malla</t>
  </si>
  <si>
    <t>Telas revestidas</t>
  </si>
  <si>
    <t>Telas para tapicería</t>
  </si>
  <si>
    <t>Telas o cintas de velcro</t>
  </si>
  <si>
    <t>Trenza elástica</t>
  </si>
  <si>
    <t>Tela de fique o estopa</t>
  </si>
  <si>
    <t>Tela de caucho</t>
  </si>
  <si>
    <t>Tela de hilado de papel</t>
  </si>
  <si>
    <t>Tela de calcado</t>
  </si>
  <si>
    <t>Tela de cernido</t>
  </si>
  <si>
    <t>Artículos de pasamanería y ornamentales</t>
  </si>
  <si>
    <t>Tela de sujeción</t>
  </si>
  <si>
    <t>Tela de cinta</t>
  </si>
  <si>
    <t>Tela de fieltro</t>
  </si>
  <si>
    <t>Tela de correas</t>
  </si>
  <si>
    <t>Tela acolchada</t>
  </si>
  <si>
    <t>Tela de camuflaje</t>
  </si>
  <si>
    <t>Tela de paracaídas</t>
  </si>
  <si>
    <t>Tela marquisette</t>
  </si>
  <si>
    <t>Tela dosel</t>
  </si>
  <si>
    <t>Tela para ribeteado</t>
  </si>
  <si>
    <t>Telas no tejidas ligadas térmicamente</t>
  </si>
  <si>
    <t>Telas no tejidas hidroentrelazadas</t>
  </si>
  <si>
    <t>Cuero de gamuza</t>
  </si>
  <si>
    <t>Cuero de cabra</t>
  </si>
  <si>
    <t>Cuero de oveja</t>
  </si>
  <si>
    <t>Cuero acharolado</t>
  </si>
  <si>
    <t>Cuero de vaca</t>
  </si>
  <si>
    <t>Cuero de cerdo</t>
  </si>
  <si>
    <t>Cuero sintético o de imitación</t>
  </si>
  <si>
    <t>Cuero de búfalo</t>
  </si>
  <si>
    <t>Cuero de reptil</t>
  </si>
  <si>
    <t>Cuero de caballo</t>
  </si>
  <si>
    <t>Cuero de becerro</t>
  </si>
  <si>
    <t>Acero e24-2 o a37-2</t>
  </si>
  <si>
    <t>Aleación de acero inoxidable 304</t>
  </si>
  <si>
    <t>Aleación de acero inoxidable 304i</t>
  </si>
  <si>
    <t>Aleación de acero inoxidable 316</t>
  </si>
  <si>
    <t>Acero de alta velocidad z90wdcv6542 o m2</t>
  </si>
  <si>
    <t>Acero de alta velocidad z90wdkcv65542 or m35</t>
  </si>
  <si>
    <t>Súper aleación inconel 600</t>
  </si>
  <si>
    <t>Súper aleación ta6v</t>
  </si>
  <si>
    <t>Aleación de aluminio 7178</t>
  </si>
  <si>
    <t>Aleación pigmalión ú 846</t>
  </si>
  <si>
    <t>Óxido de molibdeno</t>
  </si>
  <si>
    <t>Sólidos de níquel</t>
  </si>
  <si>
    <t>Sólidos de acero básico</t>
  </si>
  <si>
    <t>Sólidos de aleación ferrosa</t>
  </si>
  <si>
    <t>Sólidos de aleación no ferrosa</t>
  </si>
  <si>
    <t>Sólidos de súper aleación</t>
  </si>
  <si>
    <t>Chatarra de níquel</t>
  </si>
  <si>
    <t>Chatarra de acero básico</t>
  </si>
  <si>
    <t>Chatarra de aleación ferrosa</t>
  </si>
  <si>
    <t>Chatarra de aleación no ferrosa</t>
  </si>
  <si>
    <t>Chatarra de súper aleación</t>
  </si>
  <si>
    <t>Destrozos automovilísticos para chatarra o desecho</t>
  </si>
  <si>
    <t>Torneados (virutas) de níquel</t>
  </si>
  <si>
    <t>Torneados (virutas) de bronce</t>
  </si>
  <si>
    <t>Dinamita</t>
  </si>
  <si>
    <t>Cartuchos explosivos</t>
  </si>
  <si>
    <t>Explosivos propelentes</t>
  </si>
  <si>
    <t>Cargas explosivas</t>
  </si>
  <si>
    <t>Explosivos plásticos</t>
  </si>
  <si>
    <t>Explosivos aluminizados</t>
  </si>
  <si>
    <t>Explosivos de nitrato de amonio</t>
  </si>
  <si>
    <t>Explosivos de polvo de nitroglicerina</t>
  </si>
  <si>
    <t>Fuegos artificiales</t>
  </si>
  <si>
    <t>Señales de niebla</t>
  </si>
  <si>
    <t>Cohetes de lluvia</t>
  </si>
  <si>
    <t>Antorchas</t>
  </si>
  <si>
    <t>Materiales pirotécnicos para el teatro o la televisión</t>
  </si>
  <si>
    <t>Estopines</t>
  </si>
  <si>
    <t>Detonadores</t>
  </si>
  <si>
    <t>Mechas explosivas</t>
  </si>
  <si>
    <t>Iniciadores explosivos</t>
  </si>
  <si>
    <t>Fulminantes explosivos</t>
  </si>
  <si>
    <t>Fósforos</t>
  </si>
  <si>
    <t>Encendedores</t>
  </si>
  <si>
    <t>Caja detonadora</t>
  </si>
  <si>
    <t>Propelente en polvo</t>
  </si>
  <si>
    <t>Propelente sólido</t>
  </si>
  <si>
    <t>Propelente de pistola</t>
  </si>
  <si>
    <t>Propelente de alta energía</t>
  </si>
  <si>
    <t>Propelente en gel</t>
  </si>
  <si>
    <t>Propelente híbridos</t>
  </si>
  <si>
    <t>Berilio be</t>
  </si>
  <si>
    <t>Magnesio mg</t>
  </si>
  <si>
    <t>Calcio ca</t>
  </si>
  <si>
    <t>Estroncio sr</t>
  </si>
  <si>
    <t>Bario ba</t>
  </si>
  <si>
    <t>Radio ra</t>
  </si>
  <si>
    <t>Cerio ce</t>
  </si>
  <si>
    <t>Disprosio dy</t>
  </si>
  <si>
    <t>Erbio er</t>
  </si>
  <si>
    <t>Europio eu</t>
  </si>
  <si>
    <t>Gadolinio gd</t>
  </si>
  <si>
    <t>Holmio ho</t>
  </si>
  <si>
    <t>Lantano la</t>
  </si>
  <si>
    <t>Lutecio lu</t>
  </si>
  <si>
    <t>Neodimio nd</t>
  </si>
  <si>
    <t>Praseodimio pr</t>
  </si>
  <si>
    <t>Promecio pm</t>
  </si>
  <si>
    <t>Samario sm</t>
  </si>
  <si>
    <t>Escandio sc</t>
  </si>
  <si>
    <t>Terbio tb</t>
  </si>
  <si>
    <t>Tulio tm</t>
  </si>
  <si>
    <t>Iterbio yb</t>
  </si>
  <si>
    <t>Itrio y</t>
  </si>
  <si>
    <t>Actinio ac</t>
  </si>
  <si>
    <t>Aluminio al</t>
  </si>
  <si>
    <t>Americio am</t>
  </si>
  <si>
    <t>Antimonio sb</t>
  </si>
  <si>
    <t>Berkelio bk</t>
  </si>
  <si>
    <t>Bismuto bi</t>
  </si>
  <si>
    <t>Cadmio ca</t>
  </si>
  <si>
    <t>Californio cf</t>
  </si>
  <si>
    <t>Cromo cr</t>
  </si>
  <si>
    <t>Cobalto co</t>
  </si>
  <si>
    <t>Cobre cu</t>
  </si>
  <si>
    <t>Curio cm</t>
  </si>
  <si>
    <t>Einstenio es</t>
  </si>
  <si>
    <t>Fermio fm</t>
  </si>
  <si>
    <t>Galio ga</t>
  </si>
  <si>
    <t>Germanio ge</t>
  </si>
  <si>
    <t>Oro au</t>
  </si>
  <si>
    <t>Hafnio hf</t>
  </si>
  <si>
    <t>Indio in</t>
  </si>
  <si>
    <t>Iridio ir</t>
  </si>
  <si>
    <t>Hierro fe</t>
  </si>
  <si>
    <t>Lawrencio lr</t>
  </si>
  <si>
    <t>Plomo pb</t>
  </si>
  <si>
    <t>Manganeso mn</t>
  </si>
  <si>
    <t>Mendelevio md</t>
  </si>
  <si>
    <t>Mercurio hg</t>
  </si>
  <si>
    <t>Molibdeno mo</t>
  </si>
  <si>
    <t>Neptunio np</t>
  </si>
  <si>
    <t>Níquel ni</t>
  </si>
  <si>
    <t>Niobio nb</t>
  </si>
  <si>
    <t>Nobelio no</t>
  </si>
  <si>
    <t>Osmio os</t>
  </si>
  <si>
    <t>Paladio pd</t>
  </si>
  <si>
    <t>Platino pyt</t>
  </si>
  <si>
    <t>Plutonio pu</t>
  </si>
  <si>
    <t>Protactinio pa</t>
  </si>
  <si>
    <t>Renio re</t>
  </si>
  <si>
    <t>Rodio rh</t>
  </si>
  <si>
    <t>Rutenio ru</t>
  </si>
  <si>
    <t>Plata ag</t>
  </si>
  <si>
    <t>Tántalo ta</t>
  </si>
  <si>
    <t>Tecnecio te</t>
  </si>
  <si>
    <t>Talio tl</t>
  </si>
  <si>
    <t>Torio th</t>
  </si>
  <si>
    <t>Estaño sn</t>
  </si>
  <si>
    <t>Titanio ti</t>
  </si>
  <si>
    <t>Tungsteno w</t>
  </si>
  <si>
    <t>Uranio u</t>
  </si>
  <si>
    <t>Vanadio v</t>
  </si>
  <si>
    <t>Zinc zn</t>
  </si>
  <si>
    <t>Zirconio zr</t>
  </si>
  <si>
    <t>Bohrio bh</t>
  </si>
  <si>
    <t>Dubnio db</t>
  </si>
  <si>
    <t>Hassio hs</t>
  </si>
  <si>
    <t>Rutherfordio rf</t>
  </si>
  <si>
    <t>Seaborgio sg</t>
  </si>
  <si>
    <t>Ununnilium uum</t>
  </si>
  <si>
    <t>Unununium uuu</t>
  </si>
  <si>
    <t>Ununbium uub</t>
  </si>
  <si>
    <t>Polonio po</t>
  </si>
  <si>
    <t>Cesio cs</t>
  </si>
  <si>
    <t>Francio fm</t>
  </si>
  <si>
    <t>Litio li</t>
  </si>
  <si>
    <t>Potasio k</t>
  </si>
  <si>
    <t>Rubidio rb</t>
  </si>
  <si>
    <t>Sodio na</t>
  </si>
  <si>
    <t>Cloro cl</t>
  </si>
  <si>
    <t>Hidrógeno h</t>
  </si>
  <si>
    <t>Nitrógeno n</t>
  </si>
  <si>
    <t>Oxígeno o</t>
  </si>
  <si>
    <t>Flúor f</t>
  </si>
  <si>
    <t>Arsénico as</t>
  </si>
  <si>
    <t>Boro b</t>
  </si>
  <si>
    <t>Carbono c</t>
  </si>
  <si>
    <t>Fósforo p</t>
  </si>
  <si>
    <t>Selenio se</t>
  </si>
  <si>
    <t>Silicona si</t>
  </si>
  <si>
    <t>Azufre s</t>
  </si>
  <si>
    <t>Telurio te</t>
  </si>
  <si>
    <t>Astato at</t>
  </si>
  <si>
    <t>Bromo br</t>
  </si>
  <si>
    <t>Yodo i</t>
  </si>
  <si>
    <t>Gas xenón xe</t>
  </si>
  <si>
    <t>Gas radón rn</t>
  </si>
  <si>
    <t>Gas criptón kr</t>
  </si>
  <si>
    <t>Gas argón ar</t>
  </si>
  <si>
    <t>Gas helio he</t>
  </si>
  <si>
    <t>Gas neón ne</t>
  </si>
  <si>
    <t>Gases compuestos de hidrógeno</t>
  </si>
  <si>
    <t>Gases compuestos clorados</t>
  </si>
  <si>
    <t>Amoniaco</t>
  </si>
  <si>
    <t>Gas dióxido de carbono</t>
  </si>
  <si>
    <t>Aire industrial</t>
  </si>
  <si>
    <t>Mezclas de gas inerte</t>
  </si>
  <si>
    <t>Disolvente deuterado</t>
  </si>
  <si>
    <t>Agua pesada</t>
  </si>
  <si>
    <t>Fuentes alfa</t>
  </si>
  <si>
    <t>Fuentes beta</t>
  </si>
  <si>
    <t>Fuentes de cobalto</t>
  </si>
  <si>
    <t>Fuentes gamma</t>
  </si>
  <si>
    <t>Fuentes radio – isótopo</t>
  </si>
  <si>
    <t>Fuentes de calibración</t>
  </si>
  <si>
    <t>Etiquetas de afinidad</t>
  </si>
  <si>
    <t>Agentes de entrecruzamiento</t>
  </si>
  <si>
    <t>Kits de reactivos</t>
  </si>
  <si>
    <t>Reactivos sulfhidrilo</t>
  </si>
  <si>
    <t>Agentes de intercalación</t>
  </si>
  <si>
    <t>Agentes de desvío</t>
  </si>
  <si>
    <t>Reactivo cupferrón</t>
  </si>
  <si>
    <t>Catalizadores ácidos</t>
  </si>
  <si>
    <t>Catalizadores de combustión</t>
  </si>
  <si>
    <t>Catalizadores a la medida</t>
  </si>
  <si>
    <t>Catalizadores de ruptura</t>
  </si>
  <si>
    <t>Mezclas de anfólito</t>
  </si>
  <si>
    <t>Soluciones reguladoras de bicarbonato</t>
  </si>
  <si>
    <t>Otras soluciones reguladoras</t>
  </si>
  <si>
    <t>Soluciones reguladoras ácidas</t>
  </si>
  <si>
    <t>Soluciones reguladoras básicas</t>
  </si>
  <si>
    <t>Soluciones reguladoras neutrales</t>
  </si>
  <si>
    <t>Geles</t>
  </si>
  <si>
    <t>Suspensiones</t>
  </si>
  <si>
    <t>Aerosoles</t>
  </si>
  <si>
    <t>Emulsiones</t>
  </si>
  <si>
    <t>Agentes gelificantes naturales</t>
  </si>
  <si>
    <t>Agentes gelificantes sintéticos</t>
  </si>
  <si>
    <t>Estabilizadores de gel</t>
  </si>
  <si>
    <t>Agentes de suspensión</t>
  </si>
  <si>
    <t>Agentes anti – espuma</t>
  </si>
  <si>
    <t>Surfactantes detergentes</t>
  </si>
  <si>
    <t>Agentes de espuma</t>
  </si>
  <si>
    <t>Agentes de dispersión</t>
  </si>
  <si>
    <t>Enjuagues</t>
  </si>
  <si>
    <t>Agentes de humectación</t>
  </si>
  <si>
    <t>Aditivos de inundación de agua</t>
  </si>
  <si>
    <t>Poliméricos</t>
  </si>
  <si>
    <t>Aceites agrícolas</t>
  </si>
  <si>
    <t>Sulfonamidas</t>
  </si>
  <si>
    <t>Glutaratos</t>
  </si>
  <si>
    <t>Retardantes brominados</t>
  </si>
  <si>
    <t>Ácido ascórbico</t>
  </si>
  <si>
    <t>Beta caroteno</t>
  </si>
  <si>
    <t>Butilhidroxianisol</t>
  </si>
  <si>
    <t>Butilado hidroxitolueno</t>
  </si>
  <si>
    <t>Citrato de calcio</t>
  </si>
  <si>
    <t>Cantaxantina</t>
  </si>
  <si>
    <t>Melatonina</t>
  </si>
  <si>
    <t>Ácido nordihidroguaiarético</t>
  </si>
  <si>
    <t>Galato de propilo</t>
  </si>
  <si>
    <t>Silibinina</t>
  </si>
  <si>
    <t>Dióxido de azufre</t>
  </si>
  <si>
    <t>Ubicquinona o coenzima q10</t>
  </si>
  <si>
    <t>Agentes de curado transmitidos por el agua</t>
  </si>
  <si>
    <t>Aceleradores de cemento</t>
  </si>
  <si>
    <t>Retardantes de cemento</t>
  </si>
  <si>
    <t>Rompedores de polímero ácido</t>
  </si>
  <si>
    <t>Rompedores de polímero orgánico</t>
  </si>
  <si>
    <t>Rompedores de emulsión agua en aceite</t>
  </si>
  <si>
    <t>Rompedores de emulsión aceite en agua</t>
  </si>
  <si>
    <t>Ayudas de flotación</t>
  </si>
  <si>
    <t>Estabilizadores de arcilla inorgánica</t>
  </si>
  <si>
    <t>Estabilizadores de arcilla orgánica</t>
  </si>
  <si>
    <t>Aditivos de pérdida de fluido de polímeros modificados</t>
  </si>
  <si>
    <t>Aditivos de pérdida de fluido de polímeros naturales</t>
  </si>
  <si>
    <t>Reductores de fricción aniónico</t>
  </si>
  <si>
    <t>Reductores de fricción catódica</t>
  </si>
  <si>
    <t>Agentes de control de asfaltenos de parafina tipo solvente</t>
  </si>
  <si>
    <t>Agentes de control de asfaltenos de parafina modificados cristal</t>
  </si>
  <si>
    <t>Agentes de control de asfaltenos de parafina tipo dispersante</t>
  </si>
  <si>
    <t>Agentes de limpieza de lodo</t>
  </si>
  <si>
    <t>Aditivos anti – lodos</t>
  </si>
  <si>
    <t>Aditivos de migración anti gas</t>
  </si>
  <si>
    <t>Agentes de expansión de cemento</t>
  </si>
  <si>
    <t>Extensores de cemento</t>
  </si>
  <si>
    <t>Sellantes de cemento</t>
  </si>
  <si>
    <t>Inhibidores de corrosión en la producción de petróleo</t>
  </si>
  <si>
    <t>Inhibidores de corrosión en la producción de gas</t>
  </si>
  <si>
    <t>Controladores de hidrato de gas</t>
  </si>
  <si>
    <t>Eliminadores de sulfuro de hidrógeno</t>
  </si>
  <si>
    <t>Eliminadores de oxígeno</t>
  </si>
  <si>
    <t>Inhibidores de incrustaciones</t>
  </si>
  <si>
    <t>Removedores o convertidores de incrustaciones</t>
  </si>
  <si>
    <t>Microbicidas registrados</t>
  </si>
  <si>
    <t>Aditivos in situ</t>
  </si>
  <si>
    <t>Aditivos ácidos</t>
  </si>
  <si>
    <t>Inhibidores anti – corrosión</t>
  </si>
  <si>
    <t>Aditivos de control de hierro</t>
  </si>
  <si>
    <t>Aditivos no emulsificantes</t>
  </si>
  <si>
    <t>Preservativos de alimentos</t>
  </si>
  <si>
    <t>sabores o extractos</t>
  </si>
  <si>
    <t>Aditivos de fragancia</t>
  </si>
  <si>
    <t>Endulzantes</t>
  </si>
  <si>
    <t>Colorantes fluorescentes</t>
  </si>
  <si>
    <t>Colorantes ftaleínicos</t>
  </si>
  <si>
    <t>Colorantes rosanilina</t>
  </si>
  <si>
    <t>Colorantes fdc seguros para alimentos o cosméticos</t>
  </si>
  <si>
    <t>Lacado</t>
  </si>
  <si>
    <t>Colorantes naturales</t>
  </si>
  <si>
    <t>Óxidos metálicos inorgánicos</t>
  </si>
  <si>
    <t>Negro carbono</t>
  </si>
  <si>
    <t>Dióxido de titanio</t>
  </si>
  <si>
    <t>Pigmentos orgánicos</t>
  </si>
  <si>
    <t>Concentrado de color de polímero</t>
  </si>
  <si>
    <t>Dispersiones de pigmento</t>
  </si>
  <si>
    <t>Tintas</t>
  </si>
  <si>
    <t>Ceras sintéticas</t>
  </si>
  <si>
    <t>Ceras naturales</t>
  </si>
  <si>
    <t>Parafinas</t>
  </si>
  <si>
    <t>Petrolatos</t>
  </si>
  <si>
    <t>Aceites sintéticos</t>
  </si>
  <si>
    <t>Aceites naturales</t>
  </si>
  <si>
    <t>Disolventes aromáticos</t>
  </si>
  <si>
    <t>Disolventes alifáticos</t>
  </si>
  <si>
    <t>Fenoles o sus sustitutos y derivados</t>
  </si>
  <si>
    <t>Alcanos cíclicos</t>
  </si>
  <si>
    <t>Solventes de alcohol</t>
  </si>
  <si>
    <t>Solventes activos</t>
  </si>
  <si>
    <t>Alcanos</t>
  </si>
  <si>
    <t>Alquenos</t>
  </si>
  <si>
    <t>Alquinos</t>
  </si>
  <si>
    <t>Compuestos aromáticos o heterocíclicos</t>
  </si>
  <si>
    <t>Compuestos halogenados orgánicos</t>
  </si>
  <si>
    <t>Compuestos orgánicos nitro o nitroso</t>
  </si>
  <si>
    <t>Compuestos órgano – metálicos</t>
  </si>
  <si>
    <t>Alcoholes o sus sustitutos</t>
  </si>
  <si>
    <t>Alcoholes tio (mercaptanos)</t>
  </si>
  <si>
    <t>Ácidos orgánicos o sus sustitutos</t>
  </si>
  <si>
    <t>Sales orgánicas o sus sustitutos</t>
  </si>
  <si>
    <t>Esteres o sus sustitutos</t>
  </si>
  <si>
    <t>Amidas o imidas</t>
  </si>
  <si>
    <t>Tioéteres</t>
  </si>
  <si>
    <t>Aldehídos o sus sustitutos</t>
  </si>
  <si>
    <t>Cetonas o quinonas o sus sustitutos</t>
  </si>
  <si>
    <t>Amines o imines o sus sustitutos</t>
  </si>
  <si>
    <t>Cianuros o isocianuros</t>
  </si>
  <si>
    <t>Cianatos o isocianatos o tiocianatos o isotiocianatos</t>
  </si>
  <si>
    <t>Óxidos orgánicos</t>
  </si>
  <si>
    <t>Peróxidos orgánicos</t>
  </si>
  <si>
    <t>Hidróxidos orgánicos</t>
  </si>
  <si>
    <t>Ureidos o purinas o sus derivados</t>
  </si>
  <si>
    <t>Azo compuestos o sus sustitutos</t>
  </si>
  <si>
    <t>Azidas o azinas</t>
  </si>
  <si>
    <t>Oximas</t>
  </si>
  <si>
    <t>Hidracinas o hidracidas o sus sustitutos</t>
  </si>
  <si>
    <t>Fosfinas</t>
  </si>
  <si>
    <t>Amidinas o imidinas</t>
  </si>
  <si>
    <t>Intermedios de acrilato o metacrilato</t>
  </si>
  <si>
    <t>Carbohidratos o sus derivados</t>
  </si>
  <si>
    <t>Proteínas</t>
  </si>
  <si>
    <t>Anticuerpos</t>
  </si>
  <si>
    <t>Enzimas</t>
  </si>
  <si>
    <t>Nutrientes</t>
  </si>
  <si>
    <t>Tejidos</t>
  </si>
  <si>
    <t>Cultivos y fluidos</t>
  </si>
  <si>
    <t>Ácido nucleico</t>
  </si>
  <si>
    <t>Aminoácidos o sus derivados</t>
  </si>
  <si>
    <t>Alcaloides</t>
  </si>
  <si>
    <t>Grasas o lípidos</t>
  </si>
  <si>
    <t>Terpenoides</t>
  </si>
  <si>
    <t>Ácidos inorgánicos</t>
  </si>
  <si>
    <t>Sales metálicas inorgánicas</t>
  </si>
  <si>
    <t>Óxidos inorgánicos</t>
  </si>
  <si>
    <t>Peróxidos inorgánicos</t>
  </si>
  <si>
    <t>Hidróxidos inorgánicos</t>
  </si>
  <si>
    <t>Hídridos inorgánicos</t>
  </si>
  <si>
    <t>Halidos ácidos o sus sustitutos</t>
  </si>
  <si>
    <t>Silicatos</t>
  </si>
  <si>
    <t>Sílice</t>
  </si>
  <si>
    <t>Siliconas</t>
  </si>
  <si>
    <t>Alúmina y otros compuestos de aluminio</t>
  </si>
  <si>
    <t>Permanganato de potasio</t>
  </si>
  <si>
    <t>Mezclas químicas orgánicas</t>
  </si>
  <si>
    <t>Mezclas químicas inorgánicas</t>
  </si>
  <si>
    <t>Formaldehidos</t>
  </si>
  <si>
    <t>Glutarales</t>
  </si>
  <si>
    <t>Taninos</t>
  </si>
  <si>
    <t>Caucho látex</t>
  </si>
  <si>
    <t>Caucho crepe</t>
  </si>
  <si>
    <t>Caucho hoja ahumada</t>
  </si>
  <si>
    <t>Caucho espuma natural</t>
  </si>
  <si>
    <t>Caucho bloque o borona</t>
  </si>
  <si>
    <t>Caucho vulcanizado</t>
  </si>
  <si>
    <t>Caucho clorado</t>
  </si>
  <si>
    <t>Caucho clorhidrato</t>
  </si>
  <si>
    <t>Caucho ciclizado</t>
  </si>
  <si>
    <t>Caucho isomerizado</t>
  </si>
  <si>
    <t>Caucho termoplástico</t>
  </si>
  <si>
    <t>Compuesto de caucho</t>
  </si>
  <si>
    <t>Butadieno acilonitrilo nbr</t>
  </si>
  <si>
    <t>Nitrilo altamente saturado nhbr</t>
  </si>
  <si>
    <t>Fluorocarbono fcm</t>
  </si>
  <si>
    <t>Propileno etileno epe</t>
  </si>
  <si>
    <t>Butadieno estireno</t>
  </si>
  <si>
    <t>Clorpreno cr</t>
  </si>
  <si>
    <t>Isopreno isobutileno iir / xiir</t>
  </si>
  <si>
    <t>Silicona vmq y pmq y pvmq</t>
  </si>
  <si>
    <t>Fluorosilicona fvmq</t>
  </si>
  <si>
    <t>Poliacrilato acm</t>
  </si>
  <si>
    <t>Etileno acrílico aem</t>
  </si>
  <si>
    <t>Polietileno clorosulfonatado csm</t>
  </si>
  <si>
    <t>Cloropolietileno cm</t>
  </si>
  <si>
    <t>Epicloridrina</t>
  </si>
  <si>
    <t>Polisopreno natural nr</t>
  </si>
  <si>
    <t>Polisopreno sintético ir</t>
  </si>
  <si>
    <t>Poliéster uretano au</t>
  </si>
  <si>
    <t>Poliéster uretano eu</t>
  </si>
  <si>
    <t>Polibutadieno br</t>
  </si>
  <si>
    <t>Poli éter bloque amida peba</t>
  </si>
  <si>
    <t>Estireno bloque copolímero tes</t>
  </si>
  <si>
    <t>Copoliester</t>
  </si>
  <si>
    <t>Termoplástico</t>
  </si>
  <si>
    <t>Poliolefínico</t>
  </si>
  <si>
    <t>Fenólico pf</t>
  </si>
  <si>
    <t>Poliéster no saturado up</t>
  </si>
  <si>
    <t>Urea uf</t>
  </si>
  <si>
    <t>Melamina mf</t>
  </si>
  <si>
    <t>Poliuretano termoestable pur</t>
  </si>
  <si>
    <t>Acrilonitrilo butadieno estireno abs</t>
  </si>
  <si>
    <t>Aleaciones de acrilonitrilo butadieno estireno abs</t>
  </si>
  <si>
    <t>Polímero acetal</t>
  </si>
  <si>
    <t>Acrilonitrilo estireno acrílico asa</t>
  </si>
  <si>
    <t>Aleaciones de acrilonitrilo estireno acrílico asa</t>
  </si>
  <si>
    <t>Fluoropolímeros ptfe</t>
  </si>
  <si>
    <t>Etileno vinil acetato (EVA)</t>
  </si>
  <si>
    <t>Polímero cristal líquido lcp</t>
  </si>
  <si>
    <t>Nylons poliamida pa</t>
  </si>
  <si>
    <t>Polibutileno tereftalato (PBT)</t>
  </si>
  <si>
    <t>Policarbonato pc</t>
  </si>
  <si>
    <t>Polietereterquetona peek</t>
  </si>
  <si>
    <t>Polieterimida (PEI)</t>
  </si>
  <si>
    <t>Polietersulfona pes</t>
  </si>
  <si>
    <t>Polietileno de baja densidad hdpe</t>
  </si>
  <si>
    <t>Polietileno de alta densidad ldpe</t>
  </si>
  <si>
    <t>Polietileno de media densidad mdpe</t>
  </si>
  <si>
    <t>Polietileno tereftalato pet</t>
  </si>
  <si>
    <t>Polimida pi</t>
  </si>
  <si>
    <t>Polipropileno pp</t>
  </si>
  <si>
    <t>Poliftalamida (PPA)</t>
  </si>
  <si>
    <t>Óxido de polifenileno ppo</t>
  </si>
  <si>
    <t>Sulfuro de polifenileno pps</t>
  </si>
  <si>
    <t>Poliestireno (icopor) ps</t>
  </si>
  <si>
    <t>Poliestireno de alto impacto hips</t>
  </si>
  <si>
    <t>Polisulfona psu</t>
  </si>
  <si>
    <t>Poliuretano termoplástico rígido rptu</t>
  </si>
  <si>
    <t>Cloruro de polivinilo pvc</t>
  </si>
  <si>
    <t>Éter de polifenilene ppe</t>
  </si>
  <si>
    <t>Epoxi</t>
  </si>
  <si>
    <t>Resina fenólica</t>
  </si>
  <si>
    <t>Resina polester no saturada</t>
  </si>
  <si>
    <t>Resina estireno butadieno acrilonitrilo</t>
  </si>
  <si>
    <t>Resina acrílica estireno acrilonitrilo</t>
  </si>
  <si>
    <t>Resina aleación acrílica estireno acrilonitrilo</t>
  </si>
  <si>
    <t>Resina fliuoropolímero</t>
  </si>
  <si>
    <t>Resina acetato vinilo etileno</t>
  </si>
  <si>
    <t>Resina polímero cristal líquido</t>
  </si>
  <si>
    <t>Nylon</t>
  </si>
  <si>
    <t>Tetralftalato polibutileno</t>
  </si>
  <si>
    <t>Resina de policarbonato</t>
  </si>
  <si>
    <t>Resina polietereterquetona</t>
  </si>
  <si>
    <t>Resina polieterimida</t>
  </si>
  <si>
    <t>Resina polietersulfona</t>
  </si>
  <si>
    <t>Polietileno</t>
  </si>
  <si>
    <t>Resina terftalato polietileno</t>
  </si>
  <si>
    <t>Resina polimida</t>
  </si>
  <si>
    <t>Resina polipropileno</t>
  </si>
  <si>
    <t>Resina poliftalamida</t>
  </si>
  <si>
    <t>Óxido de polietileno</t>
  </si>
  <si>
    <t>Resina sulfuro de polifenilene</t>
  </si>
  <si>
    <t>Resina de poliestireno</t>
  </si>
  <si>
    <t>Resina de polisulfona</t>
  </si>
  <si>
    <t>Resina de cloruro de polivinilo</t>
  </si>
  <si>
    <t>Resina de acrilonitrilo de estireno</t>
  </si>
  <si>
    <t>Formaldehído de urea</t>
  </si>
  <si>
    <t>Alquido</t>
  </si>
  <si>
    <t>Formaldehído de melamina</t>
  </si>
  <si>
    <t>Poliacetal</t>
  </si>
  <si>
    <t>Poliamida</t>
  </si>
  <si>
    <t>Grupo alilo</t>
  </si>
  <si>
    <t>Ácido acrílico de etileno</t>
  </si>
  <si>
    <t>Compuesto cloruro de polivinilo</t>
  </si>
  <si>
    <t>Solución de vinilo</t>
  </si>
  <si>
    <t>Fenoxi</t>
  </si>
  <si>
    <t>Resina compuesta</t>
  </si>
  <si>
    <t>Pirolidina polivinilo</t>
  </si>
  <si>
    <t>Tereftalato de polietileno o glicol modificado</t>
  </si>
  <si>
    <t>Fijador de hidrocarburo</t>
  </si>
  <si>
    <t>Mezclas de policarbonato</t>
  </si>
  <si>
    <t>Alcohol polivinilo</t>
  </si>
  <si>
    <t>Butiral polivinilo</t>
  </si>
  <si>
    <t>Compuesto de moldeo de poliéster</t>
  </si>
  <si>
    <t>Acetato de polivinilo</t>
  </si>
  <si>
    <t>Éter de polivinilo</t>
  </si>
  <si>
    <t>Polivinilo formal</t>
  </si>
  <si>
    <t>Acrílico de estireno</t>
  </si>
  <si>
    <t>Polímeros de propileno de etileno</t>
  </si>
  <si>
    <t>Óxido de polipropileno</t>
  </si>
  <si>
    <t>Éter de polipropileno</t>
  </si>
  <si>
    <t>Sulfona de polipropileno</t>
  </si>
  <si>
    <t>Polimetilacrilato</t>
  </si>
  <si>
    <t>Anhídrido maléico de estireno</t>
  </si>
  <si>
    <t>Poliestireno sindiotáctico</t>
  </si>
  <si>
    <t>Cloruro de polivinilo clorado</t>
  </si>
  <si>
    <t>Poliéster termoplástico</t>
  </si>
  <si>
    <t>Resinas de indeno</t>
  </si>
  <si>
    <t>Resinas plásticas</t>
  </si>
  <si>
    <t>Resinas de petróleo</t>
  </si>
  <si>
    <t>Resinas de poliuretano</t>
  </si>
  <si>
    <t>Resinas de polieter</t>
  </si>
  <si>
    <t>Resinas recicladas</t>
  </si>
  <si>
    <t>Resinas acrílicas</t>
  </si>
  <si>
    <t>Resinas celulosas</t>
  </si>
  <si>
    <t>Resinas de polipropileno</t>
  </si>
  <si>
    <t>Rosina de madera</t>
  </si>
  <si>
    <t>Rosina de goma</t>
  </si>
  <si>
    <t>Rosina aceite de pino</t>
  </si>
  <si>
    <t>Películas de polietileno</t>
  </si>
  <si>
    <t>Películas de poliuretano</t>
  </si>
  <si>
    <t>Películas de acetato</t>
  </si>
  <si>
    <t>Películas de acrílico</t>
  </si>
  <si>
    <t>Películas coextruídas</t>
  </si>
  <si>
    <t>Películas de fluoropolímero</t>
  </si>
  <si>
    <t>Películas metalizadas</t>
  </si>
  <si>
    <t>Películas de nylon</t>
  </si>
  <si>
    <t>Películas de policarbonato</t>
  </si>
  <si>
    <t>Películas de poliéster</t>
  </si>
  <si>
    <t>Películas de polipropileno</t>
  </si>
  <si>
    <t>Polipropileno orientado axialmente</t>
  </si>
  <si>
    <t>Películas de poliamida</t>
  </si>
  <si>
    <t>Películas de poliestireno</t>
  </si>
  <si>
    <t>Películas de cloruro de polivinilo flexible</t>
  </si>
  <si>
    <t>Películas de cloruro de polivinilo rígido</t>
  </si>
  <si>
    <t>Películas de alcohol vinilo etileno</t>
  </si>
  <si>
    <t>Películas de cloruro de polivinilo</t>
  </si>
  <si>
    <t>Películas de alcohol polivinilo</t>
  </si>
  <si>
    <t>Películas de recubiertas de silicona</t>
  </si>
  <si>
    <t>Espumas de poliolefina</t>
  </si>
  <si>
    <t>Espumas de poli éter</t>
  </si>
  <si>
    <t>Espumas de silicona</t>
  </si>
  <si>
    <t>Espumas de terpolímero propileno etileno</t>
  </si>
  <si>
    <t>Espumas de neopreno</t>
  </si>
  <si>
    <t>Espumas de cloruro de polivinilo</t>
  </si>
  <si>
    <t>Espumas de caucho</t>
  </si>
  <si>
    <t>Espumas de poliestireno</t>
  </si>
  <si>
    <t>Pulpa de papel</t>
  </si>
  <si>
    <t>Papel cebolla</t>
  </si>
  <si>
    <t>Papel vitela</t>
  </si>
  <si>
    <t>Papel pergamino</t>
  </si>
  <si>
    <t>Papel en formas continuas</t>
  </si>
  <si>
    <t>Papel mimeógrafo</t>
  </si>
  <si>
    <t>Papel para impresión de computadores</t>
  </si>
  <si>
    <t>Papel para impresora o fotocopiadora</t>
  </si>
  <si>
    <t>Papel para fax</t>
  </si>
  <si>
    <t>Papel membreteado</t>
  </si>
  <si>
    <t>Papel para plotter</t>
  </si>
  <si>
    <t>Papel de escritura</t>
  </si>
  <si>
    <t>Papel para gráficos</t>
  </si>
  <si>
    <t>Papel de libro</t>
  </si>
  <si>
    <t>Blocs o cuadernos de papel</t>
  </si>
  <si>
    <t>Papel para sumadora o máquina registradora</t>
  </si>
  <si>
    <t>Repuestos de papel para cuaderno</t>
  </si>
  <si>
    <t>Tarjetas de índice</t>
  </si>
  <si>
    <t>Papeles cartulina</t>
  </si>
  <si>
    <t>Papel secante</t>
  </si>
  <si>
    <t>Papel calcante</t>
  </si>
  <si>
    <t>Papel folio</t>
  </si>
  <si>
    <t>Papel multipropósito</t>
  </si>
  <si>
    <t>Papel libretas o libros de mensajes telefónicos</t>
  </si>
  <si>
    <t>Papel autocopiante</t>
  </si>
  <si>
    <t>Papel magnético</t>
  </si>
  <si>
    <t>Rollos de télex</t>
  </si>
  <si>
    <t>Papel de notas autoadhesivas</t>
  </si>
  <si>
    <t>Papel libros o cuadernos para bitácoras</t>
  </si>
  <si>
    <t>Papel kits de papeles surtidos</t>
  </si>
  <si>
    <t>Papel cuadernillos o formularios de exámenes</t>
  </si>
  <si>
    <t>Papeles para notación musical o manuscritos</t>
  </si>
  <si>
    <t>Papeles para telégrafo</t>
  </si>
  <si>
    <t>Tarjetas de préstamo de bibliotecas</t>
  </si>
  <si>
    <t>Etiquetas de papel</t>
  </si>
  <si>
    <t>Papel o bolsas o cajas de regalo</t>
  </si>
  <si>
    <t>Tarjetas de presentación</t>
  </si>
  <si>
    <t>Tarjetas postales, de saludo o de notas</t>
  </si>
  <si>
    <t>Papel para artes o artesanías</t>
  </si>
  <si>
    <t>Tableros para afiches</t>
  </si>
  <si>
    <t>Certificados de regalo</t>
  </si>
  <si>
    <t>Papel de cubierta</t>
  </si>
  <si>
    <t>Papel de construcción</t>
  </si>
  <si>
    <t>Tarjetas de invitación o de anuncio</t>
  </si>
  <si>
    <t>Papel de pancartas</t>
  </si>
  <si>
    <t>Papel o tejidos de álbum</t>
  </si>
  <si>
    <t>Papeles de afiche</t>
  </si>
  <si>
    <t>Papeles para forrar</t>
  </si>
  <si>
    <t>Pañuelos faciales</t>
  </si>
  <si>
    <t>Cubiertos de asientos de sanitario</t>
  </si>
  <si>
    <t>Toallas de papel</t>
  </si>
  <si>
    <t>Papel higiénico</t>
  </si>
  <si>
    <t>Servilletas de papel</t>
  </si>
  <si>
    <t>Manteles de papel</t>
  </si>
  <si>
    <t>Boletas o rollos de boletería</t>
  </si>
  <si>
    <t>Recibos o libros de recibos</t>
  </si>
  <si>
    <t>Comprobantes</t>
  </si>
  <si>
    <t>Facturas o libros de facturas</t>
  </si>
  <si>
    <t>Cheques o chequeras</t>
  </si>
  <si>
    <t>Formularios o cuestionarios de negocios</t>
  </si>
  <si>
    <t>Libros comerciales para múltiples usos</t>
  </si>
  <si>
    <t>Formatos contables o libros de contabilidad</t>
  </si>
  <si>
    <t>Formas o libros de conocimientos de embarque</t>
  </si>
  <si>
    <t>Formatos o libros de personal</t>
  </si>
  <si>
    <t>Formatos o libros de ventas</t>
  </si>
  <si>
    <t>Formatos o libros de inventarios</t>
  </si>
  <si>
    <t>Formatos o libros de correspondencia</t>
  </si>
  <si>
    <t>Formatos o libros de impuestos</t>
  </si>
  <si>
    <t>Tarjetas de identificación</t>
  </si>
  <si>
    <t>Tarjetas de huellas digitales de solicitante</t>
  </si>
  <si>
    <t>Formato de verificación de depósito</t>
  </si>
  <si>
    <t>Cartón blanqueado</t>
  </si>
  <si>
    <t>Cartón no blanqueado</t>
  </si>
  <si>
    <t>Cartón</t>
  </si>
  <si>
    <t>Papel de empaque</t>
  </si>
  <si>
    <t>Material de fibra</t>
  </si>
  <si>
    <t>Papel crepé sin blanquear</t>
  </si>
  <si>
    <t>Papel crepé semi blanqueado</t>
  </si>
  <si>
    <t>Pañuelos de papel resistentes a la humedad</t>
  </si>
  <si>
    <t>Pañuelos de papel libres de ácido</t>
  </si>
  <si>
    <t>Pañuelos de papel kraft</t>
  </si>
  <si>
    <t>Papeles adheridos con película</t>
  </si>
  <si>
    <t>Papeles cilindro o papel pesado multi – capas</t>
  </si>
  <si>
    <t>Papeles recubiertos de arcilla</t>
  </si>
  <si>
    <t>Papeles recubiertos de polietileno</t>
  </si>
  <si>
    <t>Papeles recubiertos de poliéster</t>
  </si>
  <si>
    <t>Papeles recubiertos de silicona</t>
  </si>
  <si>
    <t>Papeles recubiertos tratados con látex</t>
  </si>
  <si>
    <t>Papel de parafinado</t>
  </si>
  <si>
    <t>Papel mantequilla</t>
  </si>
  <si>
    <t>Papel para congelador</t>
  </si>
  <si>
    <t>Papel de enmascarar</t>
  </si>
  <si>
    <t>Papeles carbón</t>
  </si>
  <si>
    <t>Papeles de copiado sensibilizados</t>
  </si>
  <si>
    <t>Papel de fotografía</t>
  </si>
  <si>
    <t>Papel periódico estándar</t>
  </si>
  <si>
    <t>Papel periódico de colores</t>
  </si>
  <si>
    <t>Papel periódico de alto brillo</t>
  </si>
  <si>
    <t>Papel offset</t>
  </si>
  <si>
    <t>Papeles tímpano</t>
  </si>
  <si>
    <t>Papel kraft súper calandrado</t>
  </si>
  <si>
    <t>Papel kraft terminado o satinado en máquina</t>
  </si>
  <si>
    <t>Papel no recubierto no tratado</t>
  </si>
  <si>
    <t>Papel crepé no tratado</t>
  </si>
  <si>
    <t>Papel crepé tratado con látex</t>
  </si>
  <si>
    <t>Papel no recubierto tratado con látex</t>
  </si>
  <si>
    <t>Papel para germinación de semillas</t>
  </si>
  <si>
    <t>Kerosene</t>
  </si>
  <si>
    <t>Nafta</t>
  </si>
  <si>
    <t>Combustible de aviación</t>
  </si>
  <si>
    <t>Combustible diesel</t>
  </si>
  <si>
    <t>Gasolina</t>
  </si>
  <si>
    <t>Benceno</t>
  </si>
  <si>
    <t>Petróleo crudo</t>
  </si>
  <si>
    <t>Combustible marítimo</t>
  </si>
  <si>
    <t>Condensado</t>
  </si>
  <si>
    <t>Carbón sub – bituminosos o débil</t>
  </si>
  <si>
    <t>Lignito</t>
  </si>
  <si>
    <t>Turba</t>
  </si>
  <si>
    <t>Coque</t>
  </si>
  <si>
    <t>Carbón de leña o vegetal</t>
  </si>
  <si>
    <t>Combustibles de alcohol gelatinoso</t>
  </si>
  <si>
    <t>Hexaminas</t>
  </si>
  <si>
    <t>Trioxanos</t>
  </si>
  <si>
    <t>Fuel oil de calefacción # 2</t>
  </si>
  <si>
    <t>Fuel oils pesados residuales # 4 ó # 6</t>
  </si>
  <si>
    <t>Propano</t>
  </si>
  <si>
    <t>Metano</t>
  </si>
  <si>
    <t>Propileno</t>
  </si>
  <si>
    <t>Etileno</t>
  </si>
  <si>
    <t>Butano</t>
  </si>
  <si>
    <t>Acetileno</t>
  </si>
  <si>
    <t>Gas de agua o gas productor</t>
  </si>
  <si>
    <t>Gas de carbón</t>
  </si>
  <si>
    <t>Gas metilacetileno propadieno mapp</t>
  </si>
  <si>
    <t>Gas licuado de petróleo</t>
  </si>
  <si>
    <t>Espesantes de combustible</t>
  </si>
  <si>
    <t>Inhibidores de hielo para sistemas de combustibles</t>
  </si>
  <si>
    <t>Aceite motor</t>
  </si>
  <si>
    <t>Aceite de corte</t>
  </si>
  <si>
    <t>Aceite de engranajes</t>
  </si>
  <si>
    <t>Aceite hidráulico</t>
  </si>
  <si>
    <t>Aceite de transformador o aislador</t>
  </si>
  <si>
    <t>Aceite de transmisión</t>
  </si>
  <si>
    <t>Aceite de frenos</t>
  </si>
  <si>
    <t>Anti – excoriación</t>
  </si>
  <si>
    <t>Pastas de ensamble</t>
  </si>
  <si>
    <t>Anti adhesivos</t>
  </si>
  <si>
    <t>Lubricantes de grafito</t>
  </si>
  <si>
    <t>Lubricantes espray</t>
  </si>
  <si>
    <t>Compuestos anti – adherentes o anti – manchas</t>
  </si>
  <si>
    <t>Eliminador de fugas</t>
  </si>
  <si>
    <t>Jabones lubricantes</t>
  </si>
  <si>
    <t>Fluidos de amortiguación</t>
  </si>
  <si>
    <t>Aceites de lubricación de relojes</t>
  </si>
  <si>
    <t>Lubricantes de propósito general</t>
  </si>
  <si>
    <t>Aceites para lubricación de bombas</t>
  </si>
  <si>
    <t>Aceites para lubricación de armas</t>
  </si>
  <si>
    <t>Fluidos para preparación de lentes</t>
  </si>
  <si>
    <t>Aceites de templado</t>
  </si>
  <si>
    <t>Aceite atemperante</t>
  </si>
  <si>
    <t>Lubricantes para equipo de procesamiento de alimentos</t>
  </si>
  <si>
    <t>Aceite de turbina</t>
  </si>
  <si>
    <t>Repelente de humedad</t>
  </si>
  <si>
    <t>Lubricante anti – corrosión</t>
  </si>
  <si>
    <t>Removedor de óxido</t>
  </si>
  <si>
    <t>Preparación contra óxido</t>
  </si>
  <si>
    <t>Pastas anti – soldado</t>
  </si>
  <si>
    <t>Aceites penetrantes</t>
  </si>
  <si>
    <t>Grasa de silicona</t>
  </si>
  <si>
    <t>Grasa</t>
  </si>
  <si>
    <t>Grasa fluoropolímero</t>
  </si>
  <si>
    <t>Grasa de lana</t>
  </si>
  <si>
    <t>Uranio empobrecido</t>
  </si>
  <si>
    <t>Uranio enriquecido</t>
  </si>
  <si>
    <t>Iridio</t>
  </si>
  <si>
    <t>Plutonio enriquecido</t>
  </si>
  <si>
    <t>Plutonio empobrecido</t>
  </si>
  <si>
    <t>Barra de combustible nuclear</t>
  </si>
  <si>
    <t>Equipo de minería continua</t>
  </si>
  <si>
    <t>Cizallas de pared alta</t>
  </si>
  <si>
    <t>Cortadores de carbón</t>
  </si>
  <si>
    <t>Cortadores de roca</t>
  </si>
  <si>
    <t>Pantallas</t>
  </si>
  <si>
    <t>Alimentadores</t>
  </si>
  <si>
    <t>Pantalla de hoyo de desagüe</t>
  </si>
  <si>
    <t>Trituradores de roca</t>
  </si>
  <si>
    <t>Trituradores de rollo</t>
  </si>
  <si>
    <t>Trituradores de cono</t>
  </si>
  <si>
    <t>Trituradores giratorios</t>
  </si>
  <si>
    <t>Trituradores de impacto</t>
  </si>
  <si>
    <t>Trituradores de mandíbula</t>
  </si>
  <si>
    <t>Plantas de trituración</t>
  </si>
  <si>
    <t>Molino de varilla</t>
  </si>
  <si>
    <t>Molino de bola</t>
  </si>
  <si>
    <t>Maquinaria de pulverización</t>
  </si>
  <si>
    <t>Rompedores de roca</t>
  </si>
  <si>
    <t>Moledores de roca</t>
  </si>
  <si>
    <t>Moledoras de ciclón o vórtex</t>
  </si>
  <si>
    <t>Placas de mandíbula</t>
  </si>
  <si>
    <t>Apernador de cable</t>
  </si>
  <si>
    <t>Apernador de tijera</t>
  </si>
  <si>
    <t>Apernador de boom</t>
  </si>
  <si>
    <t>Equipo para aplicar concreto lanzado o shotcrete</t>
  </si>
  <si>
    <t>Repuestos o accesorios de sistema mecanizado de soporte en tierra</t>
  </si>
  <si>
    <t>Sistema blockholer o taladro y cargue</t>
  </si>
  <si>
    <t>Sistemas de impacto repetitivo</t>
  </si>
  <si>
    <t>Repuestos o accesorios de sistema secundario de ruptura de roca</t>
  </si>
  <si>
    <t>Taladros de barreno profundo en el hoyo ith o abajo del hoyo dth</t>
  </si>
  <si>
    <t>Taladros de barreo profundo de martillo superior</t>
  </si>
  <si>
    <t>Jumbos neumáticos para perforación de pozos</t>
  </si>
  <si>
    <t>Jumbos hidráulicos para perforación de pozos</t>
  </si>
  <si>
    <t>Jumbos neumáticos de desarrollo horizontal</t>
  </si>
  <si>
    <t>Jumbos hidráulicos de desarrollo horizontal</t>
  </si>
  <si>
    <t>Taladros de núcleo</t>
  </si>
  <si>
    <t>Repuestos o accesorios de sistema de exploración o desarrollo</t>
  </si>
  <si>
    <t>Taladros de roca neumáticos</t>
  </si>
  <si>
    <t>Taladros de roca hidráulicos</t>
  </si>
  <si>
    <t>Taladros de roca manuales</t>
  </si>
  <si>
    <t>Repuestos y accesorios de taladros de roca</t>
  </si>
  <si>
    <t>Maquinaria para cargar nitrato de amonio y fuel oil - anfo</t>
  </si>
  <si>
    <t>Maquinaria para cargar emulsión</t>
  </si>
  <si>
    <t>Repuestos y accesorios para maquinaria de cargue de explosivos</t>
  </si>
  <si>
    <t>Transporte de personal</t>
  </si>
  <si>
    <t>Vehículos grúa</t>
  </si>
  <si>
    <t>Cama bajas para el transporte de material</t>
  </si>
  <si>
    <t>Transportadores de carga a granel</t>
  </si>
  <si>
    <t>Vehículos utilitarios</t>
  </si>
  <si>
    <t>Vehículos de plataforma elevable o elevadores de tijera</t>
  </si>
  <si>
    <t>Repuestos o accesorios de vehículo de servicio minero subterráneo</t>
  </si>
  <si>
    <t>Equipos para perforar pozos de agua</t>
  </si>
  <si>
    <t>Equipo para la exploración de uranio</t>
  </si>
  <si>
    <t>Maquinaria de sondeo o de perforación</t>
  </si>
  <si>
    <t>Maquinaria de ensamble en fondo de pozo</t>
  </si>
  <si>
    <t>Martillos perforadores</t>
  </si>
  <si>
    <t>Taladro sobre orugas</t>
  </si>
  <si>
    <t>Vibradores neumáticos</t>
  </si>
  <si>
    <t>Maquinaria para hacer túneles</t>
  </si>
  <si>
    <t>Martillos de poder</t>
  </si>
  <si>
    <t>Taladro de platina</t>
  </si>
  <si>
    <t>Maquinaria de inspección de alcantarillas</t>
  </si>
  <si>
    <t>Taladros giratorios</t>
  </si>
  <si>
    <t>Taladros de perforación de pozos</t>
  </si>
  <si>
    <t>Taladros de barreno profundo</t>
  </si>
  <si>
    <t>Brocas industriales</t>
  </si>
  <si>
    <t>Perforadora de avance</t>
  </si>
  <si>
    <t>Torre de perforación</t>
  </si>
  <si>
    <t>Carros de perforación</t>
  </si>
  <si>
    <t>Caña de pecar de fondo de pozo</t>
  </si>
  <si>
    <t>Cono de perforación de pozos</t>
  </si>
  <si>
    <t>Instrumentos audiovisuales para inspección de pozos</t>
  </si>
  <si>
    <t>Tapones o anclajes de tubos</t>
  </si>
  <si>
    <t>Recubrimientos de perforación</t>
  </si>
  <si>
    <t>Pantallas de perforación</t>
  </si>
  <si>
    <t>Puntos de pozo</t>
  </si>
  <si>
    <t>Cuñas de perforación</t>
  </si>
  <si>
    <t>Adaptadores de herramientas de perforación</t>
  </si>
  <si>
    <t>Columnas de perforación</t>
  </si>
  <si>
    <t>Herramientas o kits de accesorios para perforar pozos</t>
  </si>
  <si>
    <t>Unidades de mezcla acidificante</t>
  </si>
  <si>
    <t>Sensores de densidad acidificante</t>
  </si>
  <si>
    <t>Unidades de bombeo acidificante</t>
  </si>
  <si>
    <t>Unidades acidificantes</t>
  </si>
  <si>
    <t>Tubería de aire acidificante</t>
  </si>
  <si>
    <t>Inyectores de bola acidificantes</t>
  </si>
  <si>
    <t>Equipo de ácido líquido a granel</t>
  </si>
  <si>
    <t>Cajas de gota acidificante</t>
  </si>
  <si>
    <t>Medidores de acidificación</t>
  </si>
  <si>
    <t>Cajas de unión de acidificación</t>
  </si>
  <si>
    <t>Sensores de presión de acidificación</t>
  </si>
  <si>
    <t>Tubería de proceso acidificante</t>
  </si>
  <si>
    <t>Uniones estrechas de acidificación</t>
  </si>
  <si>
    <t>Pivotes de acidificación</t>
  </si>
  <si>
    <t>Hierros de tratamiento de acidificación</t>
  </si>
  <si>
    <t>Protectores de árboles de acidificación</t>
  </si>
  <si>
    <t>Unidades de mezclado</t>
  </si>
  <si>
    <t>Tapones de puente</t>
  </si>
  <si>
    <t>Equipo de cemento líquido a granel</t>
  </si>
  <si>
    <t>Equipo de material de cemento a granel</t>
  </si>
  <si>
    <t>Sensores de densidad del cemento</t>
  </si>
  <si>
    <t>Unidades de flotación de cemento a granel</t>
  </si>
  <si>
    <t>Herramientas de flotación de cemento</t>
  </si>
  <si>
    <t>Tapones limpiadores de equipo de flotación de cemento</t>
  </si>
  <si>
    <t>Unidades de bombeo de cemento</t>
  </si>
  <si>
    <t>Retenedores de cemento</t>
  </si>
  <si>
    <t>Centralizadores</t>
  </si>
  <si>
    <t>Acoples de pestillo expreso</t>
  </si>
  <si>
    <t>Collares de flotación</t>
  </si>
  <si>
    <t>Zapatas de flotación</t>
  </si>
  <si>
    <t>Herramientas para cementación de campos petroleros</t>
  </si>
  <si>
    <t>Tapones recuperables de cementación</t>
  </si>
  <si>
    <t>Eslingas de seguridad</t>
  </si>
  <si>
    <t>Cabezales de cemento bajo el mar</t>
  </si>
  <si>
    <t>Cabezales de cemento en superficie</t>
  </si>
  <si>
    <t>Equipo de fractura líquida a granel</t>
  </si>
  <si>
    <t>Equipo de fractura a granel usando unidades de soporte</t>
  </si>
  <si>
    <t>Unidades de control de fracturación</t>
  </si>
  <si>
    <t>Sensores de densidad de fracturación</t>
  </si>
  <si>
    <t>Unidades múltiples de fracturación</t>
  </si>
  <si>
    <t>Equipo de transporte de fracturación usando unidades de soporte</t>
  </si>
  <si>
    <t>Unidades de bombeo de fracturación</t>
  </si>
  <si>
    <t>Unidades de mezclado de lechada fracturación</t>
  </si>
  <si>
    <t>Unidades de mezcla de gel</t>
  </si>
  <si>
    <t>Misiles de fracturación</t>
  </si>
  <si>
    <t>Monitores de integridad de bombeo</t>
  </si>
  <si>
    <t>Tapones de servicio de fracturación</t>
  </si>
  <si>
    <t>Unidades de estimulación de bombeo</t>
  </si>
  <si>
    <t>Tapones obturadores</t>
  </si>
  <si>
    <t>Flotadores</t>
  </si>
  <si>
    <t>Sistemas frac pack</t>
  </si>
  <si>
    <t>Sistemas paquete de gravilla</t>
  </si>
  <si>
    <t>Zapatas guía</t>
  </si>
  <si>
    <t>Boquillas de acometida</t>
  </si>
  <si>
    <t>Acoples de conformación</t>
  </si>
  <si>
    <t>Rebosamientos de tuberías de producción</t>
  </si>
  <si>
    <t>Obturadores de control de arena</t>
  </si>
  <si>
    <t>Equipo de granel líquido para control de arena</t>
  </si>
  <si>
    <t>Equipo que usa unidades de soporte para control de arena a granel</t>
  </si>
  <si>
    <t>Sensores de densidad de control de arena</t>
  </si>
  <si>
    <t>Unidades múltiples de control de arena</t>
  </si>
  <si>
    <t>Equipo de transporte de arena usando unidades de soporte</t>
  </si>
  <si>
    <t>Unidades control de bombeo de arena</t>
  </si>
  <si>
    <t>Pantallas de control de arena</t>
  </si>
  <si>
    <t>Unidades de mezclado de lechada control de arena</t>
  </si>
  <si>
    <t>Detectores de arena</t>
  </si>
  <si>
    <t>Localizadores de ensamble de sello</t>
  </si>
  <si>
    <t>Uniones de cizalla</t>
  </si>
  <si>
    <t>Herramientas de levantamiento de manga</t>
  </si>
  <si>
    <t>Mangas deslizantes</t>
  </si>
  <si>
    <t>Cuerdas de velocidad</t>
  </si>
  <si>
    <t>Subs de atrapado de bola</t>
  </si>
  <si>
    <t>Uniones de voladura</t>
  </si>
  <si>
    <t>Boquillas de voladura</t>
  </si>
  <si>
    <t>Tapón calibrador de cierre</t>
  </si>
  <si>
    <t>Dispositivos de circulación de producción</t>
  </si>
  <si>
    <t>Equipo de prueba de culminación</t>
  </si>
  <si>
    <t>Protectores de línea de control</t>
  </si>
  <si>
    <t>Herramientas de deflexión</t>
  </si>
  <si>
    <t>Uniones de expansión de culminación</t>
  </si>
  <si>
    <t>Acoples de flujo</t>
  </si>
  <si>
    <t>Equipo de elevación de gas</t>
  </si>
  <si>
    <t>Herramientas de estabilización de colgador</t>
  </si>
  <si>
    <t>Bombas hidráulicas de culminación</t>
  </si>
  <si>
    <t>Herramientas hidráulicas de curado</t>
  </si>
  <si>
    <t>Sistemas de inyección</t>
  </si>
  <si>
    <t>Boquillas de estabilización</t>
  </si>
  <si>
    <t>Colgadores de línea</t>
  </si>
  <si>
    <t>Herramientas de halar tapones</t>
  </si>
  <si>
    <t>Herramientas de correr tapones</t>
  </si>
  <si>
    <t>Tapones de producción</t>
  </si>
  <si>
    <t>Equipos de bombeo a través de la línea de flujo</t>
  </si>
  <si>
    <t>Uniones de seguridad de culminación</t>
  </si>
  <si>
    <t>Ensambles de sello de culminación</t>
  </si>
  <si>
    <t>Sello hoyo u hoyo pulido</t>
  </si>
  <si>
    <t>Mandriles de bolsillos laterales</t>
  </si>
  <si>
    <t>Válvulas de seguridad sub – superficie</t>
  </si>
  <si>
    <t>Uniones de desplazamiento</t>
  </si>
  <si>
    <t>Anclajes de tubería</t>
  </si>
  <si>
    <t>Ensamblajes de flujo paralelo</t>
  </si>
  <si>
    <t>Preventor de reventones</t>
  </si>
  <si>
    <t>Controles del preventor de reventones</t>
  </si>
  <si>
    <t>Raspadores de revestimiento</t>
  </si>
  <si>
    <t>Collar de perforación</t>
  </si>
  <si>
    <t>Equipo de núcleos</t>
  </si>
  <si>
    <t>Protectores de rosca de tubería de perforación</t>
  </si>
  <si>
    <t>Uniones de herramientas de tubería de perforación</t>
  </si>
  <si>
    <t>Tubo de perforación</t>
  </si>
  <si>
    <t>Anillos de calibre</t>
  </si>
  <si>
    <t>Abridores de hoyos</t>
  </si>
  <si>
    <t>Escariadores de hoyos</t>
  </si>
  <si>
    <t>Tarros de pesca</t>
  </si>
  <si>
    <t>Amortiguadores de fondo de pozo</t>
  </si>
  <si>
    <t>Subs de perforación</t>
  </si>
  <si>
    <t>Estabilizadores de fondo de pozo</t>
  </si>
  <si>
    <t>Propulsores</t>
  </si>
  <si>
    <t>Brocas de cortadora fija</t>
  </si>
  <si>
    <t>Brocas de diamante natural</t>
  </si>
  <si>
    <t>Brocas de boquilla</t>
  </si>
  <si>
    <t>Brocas pdc</t>
  </si>
  <si>
    <t>Brocas cónicas de rodillo de botón de inserción</t>
  </si>
  <si>
    <t>Brocas de rodillo de diente de acero</t>
  </si>
  <si>
    <t>Brocas de núcleo</t>
  </si>
  <si>
    <t>Bumper subs</t>
  </si>
  <si>
    <t>Parches de revestimiento</t>
  </si>
  <si>
    <t>Impulsores de tarro</t>
  </si>
  <si>
    <t>Subs de chatarra</t>
  </si>
  <si>
    <t>Molinos o zapatas de quemado</t>
  </si>
  <si>
    <t>Rebosamientos</t>
  </si>
  <si>
    <t>Lanzas de pesca en campo petrolero</t>
  </si>
  <si>
    <t>Herramientas de pesca no especificada</t>
  </si>
  <si>
    <t>Herramientas de geo - dirección</t>
  </si>
  <si>
    <t>Motores de lodo</t>
  </si>
  <si>
    <t>Herramientas dirigibles giratorias</t>
  </si>
  <si>
    <t>Sistemas de control de superficie de perforación direccional</t>
  </si>
  <si>
    <t>Herramientas de perforación direccional de hoyo derecho</t>
  </si>
  <si>
    <t>Herramientas acústicas</t>
  </si>
  <si>
    <t>Instrumentos de control de perforación o lodo</t>
  </si>
  <si>
    <t>Herramientas de medición de desempeño de perforación</t>
  </si>
  <si>
    <t>Equipo de medición de flujo</t>
  </si>
  <si>
    <t>Herramientas de resonancia magnética nuclear</t>
  </si>
  <si>
    <t>Herramientas nucleares</t>
  </si>
  <si>
    <t>Equipos de registro de producción</t>
  </si>
  <si>
    <t>Herramientas de resistividad</t>
  </si>
  <si>
    <t>Sistemas de levantamiento</t>
  </si>
  <si>
    <t>Sistemas de telemetría</t>
  </si>
  <si>
    <t>Herramientas ultrasónicas</t>
  </si>
  <si>
    <t>Equipo de presión de registro de fondo de pozo</t>
  </si>
  <si>
    <t>Equipo de prueba de registro de fondo de pozo</t>
  </si>
  <si>
    <t>Unidades de registro de pozo</t>
  </si>
  <si>
    <t>Barra de desplazamiento</t>
  </si>
  <si>
    <t>Mangas de desplazamiento</t>
  </si>
  <si>
    <t>Conejo de desplazamiento</t>
  </si>
  <si>
    <t>Accesorios de prueba</t>
  </si>
  <si>
    <t>Boquillas de prueba</t>
  </si>
  <si>
    <t>Tapones de prueba</t>
  </si>
  <si>
    <t>Pistolas de cápsulas</t>
  </si>
  <si>
    <t>Pistolas de revestimiento</t>
  </si>
  <si>
    <t>Cabezas de despliegue</t>
  </si>
  <si>
    <t>Explosivos de perforación</t>
  </si>
  <si>
    <t>Cabezas de disparo</t>
  </si>
  <si>
    <t>Adaptadores de pistola</t>
  </si>
  <si>
    <t>Pistola de disparo de alta densidad</t>
  </si>
  <si>
    <t>Tapones bull de perforación</t>
  </si>
  <si>
    <t>Herramientas de poner tapones</t>
  </si>
  <si>
    <t>Equipo de posicionamiento de perforación</t>
  </si>
  <si>
    <t>Pistolas festoneadas</t>
  </si>
  <si>
    <t>Subs en tándem</t>
  </si>
  <si>
    <t>Accesorios de pistola de perforación de tubos completa</t>
  </si>
  <si>
    <t>Pistola de perforación de tubos completa</t>
  </si>
  <si>
    <t>Subs ventilación bajo balance</t>
  </si>
  <si>
    <t>Booms de bengalas</t>
  </si>
  <si>
    <t>Quemadores de bengalas</t>
  </si>
  <si>
    <t>Herramientas de prueba de hoyo</t>
  </si>
  <si>
    <t>Colector del choke</t>
  </si>
  <si>
    <t>Colector de desviación</t>
  </si>
  <si>
    <t>Canastas de flowhead</t>
  </si>
  <si>
    <t>Pivote de flowhead</t>
  </si>
  <si>
    <t>Flowheads</t>
  </si>
  <si>
    <t>Herramientas de formación de cierre</t>
  </si>
  <si>
    <t>Bengalas de gas</t>
  </si>
  <si>
    <t>Analizadores de gas de lodos</t>
  </si>
  <si>
    <t>Muestreadores de petróleo</t>
  </si>
  <si>
    <t>Separadores de pruebas de pozo</t>
  </si>
  <si>
    <t>Tubería de superficie de pruebas de pozo</t>
  </si>
  <si>
    <t>Tanques de compensación</t>
  </si>
  <si>
    <t>Herramientas de prueba de fondo de pozo</t>
  </si>
  <si>
    <t>Cabezas de adaptador de cable de recuperación</t>
  </si>
  <si>
    <t>Retardo de envío del cable de recuperación</t>
  </si>
  <si>
    <t>Guías de campana de cable de recuperación</t>
  </si>
  <si>
    <t>Cajas ciegas de cable de recuperación</t>
  </si>
  <si>
    <t>Equipo de presión de fondo de hoyo de cable de recuperación</t>
  </si>
  <si>
    <t>Herramientas de calibración de cable de recuperación</t>
  </si>
  <si>
    <t>Volcado de cemento de rescate de equipos cable de recuperación</t>
  </si>
  <si>
    <t>Cortadores químicos de cable de recuperación</t>
  </si>
  <si>
    <t>Centralizadores de cadena de herramientas de almeja de cable de recuperación</t>
  </si>
  <si>
    <t>Centralizadores de cable de acero de almeja de cable de recuperación</t>
  </si>
  <si>
    <t>Localizadores de collar de cable de recuperación</t>
  </si>
  <si>
    <t>Colectores de cable de recuperación</t>
  </si>
  <si>
    <t>Herramientas de colisión de cable de recuperación</t>
  </si>
  <si>
    <t>Cruces de cable de recuperación</t>
  </si>
  <si>
    <t>Equipo de medición de profundidad de cable de recuperación</t>
  </si>
  <si>
    <t>Frasco dewar de cable de recuperación</t>
  </si>
  <si>
    <t>Herramientas del dipmeter de cable de recuperación</t>
  </si>
  <si>
    <t>Herramientas direccionales de cable de recuperación</t>
  </si>
  <si>
    <t>Herramientas de vaya con el diablo de cable de recuperación</t>
  </si>
  <si>
    <t>Abridores de hoyos de cable de recuperación</t>
  </si>
  <si>
    <t>Cortadores jet de cable de recuperación</t>
  </si>
  <si>
    <t>Disparos de desperdicios de cable de recuperación</t>
  </si>
  <si>
    <t>Herramientas de kickover de cable de recuperación</t>
  </si>
  <si>
    <t>Uniones de nudillos de cable de recuperación</t>
  </si>
  <si>
    <t>Bloques de impresión de cable de recuperación</t>
  </si>
  <si>
    <t>Mandriles de ubicación de cable de recuperación</t>
  </si>
  <si>
    <t>Mandriles de bloqueo de cable de recuperación</t>
  </si>
  <si>
    <t>Lubricadores de cable de recuperación</t>
  </si>
  <si>
    <t>Achicadores mecánicos de cable de recuperación</t>
  </si>
  <si>
    <t>Plugback mecánico de cable de recuperación</t>
  </si>
  <si>
    <t>Otras herramientas de cable de recuperación</t>
  </si>
  <si>
    <t>Raspadores de parafina de cable de recuperación</t>
  </si>
  <si>
    <t>Enchufe de línea de cable de recuperación</t>
  </si>
  <si>
    <t>Tenazas para halar o correr el cable de recuperación</t>
  </si>
  <si>
    <t>Herramientas para cortar el cable de recuperación</t>
  </si>
  <si>
    <t>Roldanas o bloques de piso de la cable de recuperación</t>
  </si>
  <si>
    <t>Accesorios de herramientas para halar el cable de recuperación</t>
  </si>
  <si>
    <t>Herramientas para halar el cable de recuperación</t>
  </si>
  <si>
    <t>Herramientas para correr el cable de recuperación</t>
  </si>
  <si>
    <t>Unidades de cable de recuperación</t>
  </si>
  <si>
    <t>Alambre del cable de recuperación</t>
  </si>
  <si>
    <t>Herramientas sónicas del cable de recuperación</t>
  </si>
  <si>
    <t>Barras espaciadoras del cable de recuperación</t>
  </si>
  <si>
    <t>Terminales de prensado del cable de recuperación</t>
  </si>
  <si>
    <t>Dispositivos de tensión del cable de recuperación</t>
  </si>
  <si>
    <t>Tapones de tubos de cable de recuperación</t>
  </si>
  <si>
    <t>Herramientas ultrasónicas cable de recuperación</t>
  </si>
  <si>
    <t>Agarres del cable de recuperación</t>
  </si>
  <si>
    <t>Tarros del cable de recuperación</t>
  </si>
  <si>
    <t>Raspadores del cable de recuperación</t>
  </si>
  <si>
    <t>Lanza del cable de recuperación</t>
  </si>
  <si>
    <t>Tallos del cable de recuperación</t>
  </si>
  <si>
    <t>Válvulas del cable de recuperación</t>
  </si>
  <si>
    <t>Preventores del cable de recuperación</t>
  </si>
  <si>
    <t>Aceleradores de tarro del cable de recuperación</t>
  </si>
  <si>
    <t>Dispositivo golpeador de cable</t>
  </si>
  <si>
    <t>Evaporadores de producción de campo de petróleo</t>
  </si>
  <si>
    <t>Probadores hipot</t>
  </si>
  <si>
    <t>Maquinas de vueltas de campo de petróleo</t>
  </si>
  <si>
    <t>Elevadores finales de motor</t>
  </si>
  <si>
    <t>Probadores dieléctricos de aceite</t>
  </si>
  <si>
    <t>Unidades de llenado al vacío de aceite</t>
  </si>
  <si>
    <t>Enderezadores de eje de producción de campo petrolero</t>
  </si>
  <si>
    <t>Bobina de producción de campo de petróleo</t>
  </si>
  <si>
    <t>Analizadores de vibración</t>
  </si>
  <si>
    <t>Herramientas de arenadora</t>
  </si>
  <si>
    <t>Unidades de camión grúa de tubería flexible</t>
  </si>
  <si>
    <t>Unidades de tubería flexible</t>
  </si>
  <si>
    <t>Paquetes de manguera de tubería flexible</t>
  </si>
  <si>
    <t>Sistemas inflables de tubería flexible</t>
  </si>
  <si>
    <t>Cabezales de inyector de tubería flexible</t>
  </si>
  <si>
    <t>Equipo de elevación de tubería flexible</t>
  </si>
  <si>
    <t>Casas de operadores</t>
  </si>
  <si>
    <t>Fuentes de poder de tubería flexible</t>
  </si>
  <si>
    <t>Rollos de tubería flexible</t>
  </si>
  <si>
    <t>Carretes de embobinar tubería flexible</t>
  </si>
  <si>
    <t>Guías de tubería</t>
  </si>
  <si>
    <t>Enganches de boca de pozo</t>
  </si>
  <si>
    <t>Estructuras de soporte de boca de pozo</t>
  </si>
  <si>
    <t>Tubería flexible de campo petrolero</t>
  </si>
  <si>
    <t>Sensores análogos sísmicos</t>
  </si>
  <si>
    <t>Arreglos sísmicos</t>
  </si>
  <si>
    <t>Aves de cable de serpentina sísmica</t>
  </si>
  <si>
    <t>Tanqueros de taladro sísmico</t>
  </si>
  <si>
    <t>Geófonos sísmicos</t>
  </si>
  <si>
    <t>Sistemas de gravedad sísmicos</t>
  </si>
  <si>
    <t>Sistemas de malacate de cañón sísmico</t>
  </si>
  <si>
    <t>Hidrofonos sísmicos</t>
  </si>
  <si>
    <t>Fuentes de impulso sísmicos</t>
  </si>
  <si>
    <t>Cables serpentinas marinos sísmicos</t>
  </si>
  <si>
    <t>Cables del fondo del océano sísmico</t>
  </si>
  <si>
    <t>Sistemas magnéticos sísmicos</t>
  </si>
  <si>
    <t>Equipo de posicionar sísmico</t>
  </si>
  <si>
    <t>Arietes sísmicos</t>
  </si>
  <si>
    <t>Receptores sísmicos</t>
  </si>
  <si>
    <t>Sistemas de refracción sísmicos</t>
  </si>
  <si>
    <t>Controladores de fuente sísmicos</t>
  </si>
  <si>
    <t>Dispositivos de bobinar sísmicos</t>
  </si>
  <si>
    <t>Bloques de remolque sísmicos</t>
  </si>
  <si>
    <t>Puntos de remolque sísmicos</t>
  </si>
  <si>
    <t>Vibradores sísmicos</t>
  </si>
  <si>
    <t>Sistemas de grabar sísmicos</t>
  </si>
  <si>
    <t>Sistemas de procesamiento de datos sísmicos</t>
  </si>
  <si>
    <t>Revestimiento para campo petrolero</t>
  </si>
  <si>
    <t>Acoples para campo petrolero</t>
  </si>
  <si>
    <t>Tubería corta para campo petrolero</t>
  </si>
  <si>
    <t>Tubería para campo petrolero</t>
  </si>
  <si>
    <t>Recubrimiento de tubería para campo petrolero</t>
  </si>
  <si>
    <t>Revestimiento de conductor</t>
  </si>
  <si>
    <t>Equipo para operar el revestimiento para conductor</t>
  </si>
  <si>
    <t>Cruces de la tubería de perforación</t>
  </si>
  <si>
    <t>Protectores de rosca para campo petrolero</t>
  </si>
  <si>
    <t>Agitadores de lodos</t>
  </si>
  <si>
    <t>Depósitos de lodos</t>
  </si>
  <si>
    <t>Equipo de aire para perforaciones</t>
  </si>
  <si>
    <t>Taladros en barcazas</t>
  </si>
  <si>
    <t>Desviadores de fluido</t>
  </si>
  <si>
    <t>Aparejos de maniobras</t>
  </si>
  <si>
    <t>Equipo para lecho de perforación</t>
  </si>
  <si>
    <t>Pivotes de perforación</t>
  </si>
  <si>
    <t>Barco – taladro de perforación</t>
  </si>
  <si>
    <t>Elevadores de taladro de perforación</t>
  </si>
  <si>
    <t>Estribos del taladro de perforación</t>
  </si>
  <si>
    <t>Unidades de reacondicionamiento hidráulico</t>
  </si>
  <si>
    <t>Sistemas de gatos para mover el taladro de perforación</t>
  </si>
  <si>
    <t>Taladro de perforación marina movido con gatos</t>
  </si>
  <si>
    <t>Bujes kelly</t>
  </si>
  <si>
    <t>Válvulas kelly</t>
  </si>
  <si>
    <t>Escobillas kelly</t>
  </si>
  <si>
    <t>Kellys</t>
  </si>
  <si>
    <t>Taladro de perforación en tierra</t>
  </si>
  <si>
    <t>Equipo de limpieza de lodo</t>
  </si>
  <si>
    <t>Múltiples para lodo</t>
  </si>
  <si>
    <t>Mezcladoras de lodo</t>
  </si>
  <si>
    <t>Equipo para manejo de tubería</t>
  </si>
  <si>
    <t>Plataforma de taladro de perforación</t>
  </si>
  <si>
    <t>Pivote de energía o transmisión superior</t>
  </si>
  <si>
    <t>Patines para taladro</t>
  </si>
  <si>
    <t>Elevadores del taladro de perforación</t>
  </si>
  <si>
    <t>Mesas giratorias de taladro de perforación</t>
  </si>
  <si>
    <t>Plataformas auto – elevadoras para el reacondicionamiento</t>
  </si>
  <si>
    <t>Taladros de perforación semi – sumergibles</t>
  </si>
  <si>
    <t>Deslizadores del lecho de perforación</t>
  </si>
  <si>
    <t>Tenazas de reposición</t>
  </si>
  <si>
    <t>Llave doble automática</t>
  </si>
  <si>
    <t>Equipo viajero</t>
  </si>
  <si>
    <t>Barcos de reacondicionamiento</t>
  </si>
  <si>
    <t>Taladros de reacondicionamiento</t>
  </si>
  <si>
    <t>Separadores de lodo (lutita)</t>
  </si>
  <si>
    <t>Desgasificadores de lodo</t>
  </si>
  <si>
    <t>Bloques de corona</t>
  </si>
  <si>
    <t>Bloques móviles</t>
  </si>
  <si>
    <t>Desarenadores de lodo</t>
  </si>
  <si>
    <t>Separadores de granos finos de lodo</t>
  </si>
  <si>
    <t>Conductos de registrar datos de superficie</t>
  </si>
  <si>
    <t>Sensores de registrar datos de superficie</t>
  </si>
  <si>
    <t>Unidades de registrar datos de superficie</t>
  </si>
  <si>
    <t>Revestimiento multilateral</t>
  </si>
  <si>
    <t>Uniones multilaterales</t>
  </si>
  <si>
    <t>Tapones multilaterales</t>
  </si>
  <si>
    <t>Agentes de control de filtración</t>
  </si>
  <si>
    <t>Espaciadores de fluido</t>
  </si>
  <si>
    <t>Agentes de circulación perdida</t>
  </si>
  <si>
    <t>Lodos con base de petróleo</t>
  </si>
  <si>
    <t>Aumentadores de la rata de penetración</t>
  </si>
  <si>
    <t>Fluidos centradores</t>
  </si>
  <si>
    <t>Lodos con base sintética</t>
  </si>
  <si>
    <t>Agentes para adelgazar el lodo</t>
  </si>
  <si>
    <t>Lodos con base en agua</t>
  </si>
  <si>
    <t>Agentes para engruesar el lodo</t>
  </si>
  <si>
    <t>Apuntaladores cerámicos</t>
  </si>
  <si>
    <t>Arenas de fracturación</t>
  </si>
  <si>
    <t>Apuntaladores cerámicos cubiertos de resina</t>
  </si>
  <si>
    <t>Arenas de fracturación cubiertas de resina</t>
  </si>
  <si>
    <t>Bauxitas sinterizadas cubierta de resina</t>
  </si>
  <si>
    <t>Bauxitas sinterizadas</t>
  </si>
  <si>
    <t>Salmueras divalentes</t>
  </si>
  <si>
    <t>Salmueras monovalentes</t>
  </si>
  <si>
    <t>Cemento a granel de pozo petrolero</t>
  </si>
  <si>
    <t>Pozo petrolero cemento tipo i clase a</t>
  </si>
  <si>
    <t>Pozo petrolero cemento tipo ii clase b</t>
  </si>
  <si>
    <t>Pozo petrolero cemento clase c</t>
  </si>
  <si>
    <t>Pozo petrolero cemento clase g</t>
  </si>
  <si>
    <t>Pozo petrolero cemento clase h</t>
  </si>
  <si>
    <t>Cemento liviano de pozo petrolero</t>
  </si>
  <si>
    <t>Pozo petrolero cemento estándar fino tipo iii</t>
  </si>
  <si>
    <t>Actuadores de boca de pozo</t>
  </si>
  <si>
    <t>Bombas de balancín de boca de pozo</t>
  </si>
  <si>
    <t>Líneas de flujo de boca de pozo</t>
  </si>
  <si>
    <t>Válvulas de compuerta de boca de pozo</t>
  </si>
  <si>
    <t>Reguladores de producción de boca de pozo</t>
  </si>
  <si>
    <t>Accesorios de boca de pozo o flujo debajo de la superficie de boca de pozo</t>
  </si>
  <si>
    <t>Accesorios de boca de pozo o flujo de superficie de boca de pozo</t>
  </si>
  <si>
    <t>Válvulas de seguridad de la superficie de boca de pozo</t>
  </si>
  <si>
    <t>Adaptador de cabeza de tubería</t>
  </si>
  <si>
    <t>Revestimiento del cabezal de la carcasa</t>
  </si>
  <si>
    <t>Carrete del cabezal de la tubería</t>
  </si>
  <si>
    <t>Carrete del cabezal del revestimiento</t>
  </si>
  <si>
    <t>Conexiones en t o en cruz de la boca de pozo</t>
  </si>
  <si>
    <t>Sistemas de inyección de parafina</t>
  </si>
  <si>
    <t>Equipo de desarenar producción</t>
  </si>
  <si>
    <t>Bombas de chorro de fondo de pozo</t>
  </si>
  <si>
    <t>Topes de tubería</t>
  </si>
  <si>
    <t>Bombas eléctricas de fondo de pozo</t>
  </si>
  <si>
    <t>Bombas neumáticas de exportación</t>
  </si>
  <si>
    <t>Plataformas fijas de producción costa afuera</t>
  </si>
  <si>
    <t>Plataformas flotantes de producción costa afuera</t>
  </si>
  <si>
    <t>Plataformas flotantes de almacenamiento costa afuera</t>
  </si>
  <si>
    <t>Plataformas flotantes de brazo de tensión de producción costa afuera</t>
  </si>
  <si>
    <t>Plataformas flotantes de brazo de tensión de almacenamiento costa afuera</t>
  </si>
  <si>
    <t>Contadores de la turbina de gas de producción del pozo</t>
  </si>
  <si>
    <t>Equipo de tratamiento de gas para producción del pozo</t>
  </si>
  <si>
    <t>Regeneradores de glicol de pozo petrolero</t>
  </si>
  <si>
    <t>Tratadores de calentadores de aceite para pozo</t>
  </si>
  <si>
    <t>Calentadores de línea eléctrica</t>
  </si>
  <si>
    <t>Patines de inyección neumática de metanol</t>
  </si>
  <si>
    <t>Equipo para producción submarina de boca de pozo</t>
  </si>
  <si>
    <t>Tuberías submarinas umbilicales o flexibles</t>
  </si>
  <si>
    <t>Sistema múltiple de distribución de producción submarina</t>
  </si>
  <si>
    <t>Sistema de bombeo y separación anular vertical</t>
  </si>
  <si>
    <t>Cruz de producción y componente submarino</t>
  </si>
  <si>
    <t>Centrífugas de petróleo del agua del campo petrolífero</t>
  </si>
  <si>
    <t>Sistemas inalámbricos de control de producción</t>
  </si>
  <si>
    <t>Gatos de la varilla de bombeo</t>
  </si>
  <si>
    <t>Bombas de barra</t>
  </si>
  <si>
    <t>Bombas de barra mecánica</t>
  </si>
  <si>
    <t>Separadores de agua petróleo</t>
  </si>
  <si>
    <t>Tanques almacenadores de petróleo</t>
  </si>
  <si>
    <t>Vástagos de succión de aleación de acero</t>
  </si>
  <si>
    <t>Varillas cortas</t>
  </si>
  <si>
    <t>Arados</t>
  </si>
  <si>
    <t>Pulverizadores</t>
  </si>
  <si>
    <t>Cultivadoras</t>
  </si>
  <si>
    <t>Desmalezadoras</t>
  </si>
  <si>
    <t>Máquinas desyerbadoras</t>
  </si>
  <si>
    <t>Máquinas aplanadoras o niveladoras</t>
  </si>
  <si>
    <t>Rodillos agrícolas</t>
  </si>
  <si>
    <t>Rodillos para prados o terrenos deportivos</t>
  </si>
  <si>
    <t>Máquina para drenaje de zanjas</t>
  </si>
  <si>
    <t>Cañerías o tuberías de riego</t>
  </si>
  <si>
    <t>Chorros de riego</t>
  </si>
  <si>
    <t>Gastos generales de riego</t>
  </si>
  <si>
    <t>Discos</t>
  </si>
  <si>
    <t>Arados de subsuelo</t>
  </si>
  <si>
    <t>Sembradoras</t>
  </si>
  <si>
    <t>Plantadoras</t>
  </si>
  <si>
    <t>Transplantadoras</t>
  </si>
  <si>
    <t>Sembradoras de grano</t>
  </si>
  <si>
    <t>Sembradoras de semillas</t>
  </si>
  <si>
    <t>Equipo para tratamiento de semillas</t>
  </si>
  <si>
    <t>Excavadoras de agujeros</t>
  </si>
  <si>
    <t>Remolque de sembradora</t>
  </si>
  <si>
    <t>Cortadoras de pasto</t>
  </si>
  <si>
    <t>Máquina segadora de heno</t>
  </si>
  <si>
    <t>Cosechadoras</t>
  </si>
  <si>
    <t>Cosechadoras “trilladoras” o mixtas</t>
  </si>
  <si>
    <t>Trilladoras</t>
  </si>
  <si>
    <t>Separadores de cultivos</t>
  </si>
  <si>
    <t>Piezas de cosechadora o accesorios</t>
  </si>
  <si>
    <t>Piezas de segadora o accesorios</t>
  </si>
  <si>
    <t>Rociadores</t>
  </si>
  <si>
    <t>Guarda polvos</t>
  </si>
  <si>
    <t>Aspersores de agua</t>
  </si>
  <si>
    <t>Dispersores o distribuidores de fertilizante</t>
  </si>
  <si>
    <t>Generadores de niebla o neblina</t>
  </si>
  <si>
    <t>Compostadores</t>
  </si>
  <si>
    <t>Equipo y suministros para polinización</t>
  </si>
  <si>
    <t>Equipo para protección contra las heladas</t>
  </si>
  <si>
    <t>Ordeñadoras</t>
  </si>
  <si>
    <t>Equipo para cría de ganado</t>
  </si>
  <si>
    <t>Incubadoras o polleras para aves de corral</t>
  </si>
  <si>
    <t>Mezcladoras de forraje</t>
  </si>
  <si>
    <t>Equipo para identificación de ganado</t>
  </si>
  <si>
    <t>Equipo de inspección o recolección de huevos</t>
  </si>
  <si>
    <t>Máquinas para abrevar animales</t>
  </si>
  <si>
    <t>Tanques refrigeradores de leche</t>
  </si>
  <si>
    <t>Equipo para el esquilar o peluquear de animales</t>
  </si>
  <si>
    <t>Máquinas limpiadoras de semillas, grano o legumbres secas</t>
  </si>
  <si>
    <t>Máquinas seleccionadoras de semillas, grano o legumbres secas</t>
  </si>
  <si>
    <t>Clasificadoras de semillas, grano o legumbres secas</t>
  </si>
  <si>
    <t>Equipo para limpieza y descascarillado de arroz</t>
  </si>
  <si>
    <t>Molino para trituración</t>
  </si>
  <si>
    <t>Molinos de martillo</t>
  </si>
  <si>
    <t>Máquinas agrícolas de briqueta</t>
  </si>
  <si>
    <t>Descortezadoras</t>
  </si>
  <si>
    <t>Equipo de explotación forestal</t>
  </si>
  <si>
    <t>Equipo de reforestación</t>
  </si>
  <si>
    <t>Sierras para silvicultura</t>
  </si>
  <si>
    <t>Deslizadores forestales</t>
  </si>
  <si>
    <t>Barrenos para aumento forestal</t>
  </si>
  <si>
    <t>Hipsómetro para silvicultura</t>
  </si>
  <si>
    <t>Equipo de riego para invernadero</t>
  </si>
  <si>
    <t>Materas para invernadero</t>
  </si>
  <si>
    <t>Equipo de ventilación para invernadero</t>
  </si>
  <si>
    <t>Equipo aislante para invernadero</t>
  </si>
  <si>
    <t>Equipo para apicultura</t>
  </si>
  <si>
    <t>Equipo para gusanos de seda</t>
  </si>
  <si>
    <t>Equipo para la cría de mariposas</t>
  </si>
  <si>
    <t>Equipo para la cría de escarabajos</t>
  </si>
  <si>
    <t>Anzuelos para pesca comercial</t>
  </si>
  <si>
    <t>Carretes para pesca comercial</t>
  </si>
  <si>
    <t>Aparejos para pesca comercial</t>
  </si>
  <si>
    <t>Redes para pesca comercial</t>
  </si>
  <si>
    <t>Flotadores para pesca comercial</t>
  </si>
  <si>
    <t>Plomos o pesos comerciales</t>
  </si>
  <si>
    <t>Transportadores de redes de pesca</t>
  </si>
  <si>
    <t>Equipo para piscicultura marina</t>
  </si>
  <si>
    <t>Suministros para piscicultura</t>
  </si>
  <si>
    <t>Cargadores frontales</t>
  </si>
  <si>
    <t>Niveladoras</t>
  </si>
  <si>
    <t>Piloteadoras</t>
  </si>
  <si>
    <t>Aplanadoras</t>
  </si>
  <si>
    <t>Bateadoras</t>
  </si>
  <si>
    <t>Máquinas para abrir zanjas</t>
  </si>
  <si>
    <t>Retroexcavadoras</t>
  </si>
  <si>
    <t>Compactadores</t>
  </si>
  <si>
    <t>Dragalíneas</t>
  </si>
  <si>
    <t>Dragas</t>
  </si>
  <si>
    <t>Excavadoras de fosos</t>
  </si>
  <si>
    <t>Raspadores elevadores</t>
  </si>
  <si>
    <t>Máquina giratoria con cazoleta de rastrillos abiertas</t>
  </si>
  <si>
    <t>Máquina giratoria con rastrillos elevadores</t>
  </si>
  <si>
    <t>Rastrilladora arrastrada</t>
  </si>
  <si>
    <t>Buldóceres de orugas</t>
  </si>
  <si>
    <t>Buldóceres de ruedas</t>
  </si>
  <si>
    <t>Excavadoras móviles</t>
  </si>
  <si>
    <t>Excavadoras de ruedas</t>
  </si>
  <si>
    <t>Excavadoras de orugas</t>
  </si>
  <si>
    <t>Transportes integrados de carga</t>
  </si>
  <si>
    <t>Cargadores de ruedas</t>
  </si>
  <si>
    <t>Cargadores sobre patines con dirección</t>
  </si>
  <si>
    <t>Raspadores abiertos</t>
  </si>
  <si>
    <t>Cañones para quitar nieve</t>
  </si>
  <si>
    <t>Cargadores de orugas</t>
  </si>
  <si>
    <t>Arrancadoras de troncos</t>
  </si>
  <si>
    <t>Excavadoras de campaña</t>
  </si>
  <si>
    <t>Equipo de apisonamiento</t>
  </si>
  <si>
    <t>Ensanchadores de carreteras</t>
  </si>
  <si>
    <t>Placas vibradoras</t>
  </si>
  <si>
    <t>Acabadoras de asfalto</t>
  </si>
  <si>
    <t>Esparcidoras de gravilla</t>
  </si>
  <si>
    <t>Pavimentadoras</t>
  </si>
  <si>
    <t>Aplanadoras en frío</t>
  </si>
  <si>
    <t>Mezcladoras de material de pavimentación</t>
  </si>
  <si>
    <t>Distribuidoras de agregados</t>
  </si>
  <si>
    <t>Distribuidoras de material bituminoso</t>
  </si>
  <si>
    <t>Escarificadoras de carreteras</t>
  </si>
  <si>
    <t>Aplanadoras calentadoras de la superficie de la carretera</t>
  </si>
  <si>
    <t>Revestimientos de pavimento de concreto</t>
  </si>
  <si>
    <t>Trituradoras de pavimento</t>
  </si>
  <si>
    <t>Máquinas para hacer andenes</t>
  </si>
  <si>
    <t>Máquinas de relleno</t>
  </si>
  <si>
    <t>Equipos de preparación de superficies de rodamiento o mecanismos para su colocación</t>
  </si>
  <si>
    <t>Máquinas pulidoras</t>
  </si>
  <si>
    <t>Máquinas de limpieza o acabado de juntas</t>
  </si>
  <si>
    <t>Palas excavadoras</t>
  </si>
  <si>
    <t>Palas mecánicas para el de movimiento de tierra o sus piezas o accesorios</t>
  </si>
  <si>
    <t>Cuchillas o dientes u otros filos cortantes</t>
  </si>
  <si>
    <t>Escarificadores</t>
  </si>
  <si>
    <t>Orugas: eslabones o zapatas o sus piezas</t>
  </si>
  <si>
    <t>Cucharas de pala</t>
  </si>
  <si>
    <t>Cables de retención</t>
  </si>
  <si>
    <t>Extractores</t>
  </si>
  <si>
    <t>Cucharones bivalvos</t>
  </si>
  <si>
    <t>Remolques quitanieves</t>
  </si>
  <si>
    <t>Herramientas de trituración de pavimento o accesorios</t>
  </si>
  <si>
    <t>Herramientas de piloteadoras o sus piezas o accesorios</t>
  </si>
  <si>
    <t>Brazo de retroexcavadora o secciones del brazo</t>
  </si>
  <si>
    <t>Kits de reparación o piezas de apisonadora</t>
  </si>
  <si>
    <t>Plantas o alimentadoras de dosificación</t>
  </si>
  <si>
    <t>Kits de conversión de maquinaria de construcción</t>
  </si>
  <si>
    <t>Vertederas de movimiento de tierra</t>
  </si>
  <si>
    <t>Sistemas de control de aplanadora</t>
  </si>
  <si>
    <t>Portaherramientas de corredera transversal de aplanadora</t>
  </si>
  <si>
    <t>Zapatas perfiladoras de zanjadora</t>
  </si>
  <si>
    <t>Manlift o elevador de personal</t>
  </si>
  <si>
    <t>Elevador de plataforma</t>
  </si>
  <si>
    <t>Elevador de boom articulado</t>
  </si>
  <si>
    <t>Elevador de boom telescópico</t>
  </si>
  <si>
    <t>Mezcladoras o plantas de concreto</t>
  </si>
  <si>
    <t>Mezcladoras de argamasa, pañete o mortero</t>
  </si>
  <si>
    <t>Mezcladoras de grada giratoria</t>
  </si>
  <si>
    <t>Máquinas de curado</t>
  </si>
  <si>
    <t>Distribuidoras de concreto</t>
  </si>
  <si>
    <t>Equipo de apuntalamiento</t>
  </si>
  <si>
    <t>Puntales de zanja</t>
  </si>
  <si>
    <t>Kits de equipo de demolición</t>
  </si>
  <si>
    <t>Caladoras</t>
  </si>
  <si>
    <t>Taladros</t>
  </si>
  <si>
    <t>Brochadoras</t>
  </si>
  <si>
    <t>Máquinas dobladoras</t>
  </si>
  <si>
    <t>Maquinas abre huecos</t>
  </si>
  <si>
    <t>Esmeriladoras</t>
  </si>
  <si>
    <t>Troqueladoras</t>
  </si>
  <si>
    <t>Cortadoras</t>
  </si>
  <si>
    <t>Lijadoras</t>
  </si>
  <si>
    <t>Pulidoras</t>
  </si>
  <si>
    <t>Máquinas para tornear</t>
  </si>
  <si>
    <t>Sierras mecánicas</t>
  </si>
  <si>
    <t>Fresadoras</t>
  </si>
  <si>
    <t>Cepilladoras</t>
  </si>
  <si>
    <t>Máquinas para grabar</t>
  </si>
  <si>
    <t>Máquina de martillar con la peña de cuentas de vidrio</t>
  </si>
  <si>
    <t>Máquinas de sanblasteado</t>
  </si>
  <si>
    <t>Máquina de picar con chorro de perdigones</t>
  </si>
  <si>
    <t>Robots</t>
  </si>
  <si>
    <t>Máquinas Ram de electro descarga</t>
  </si>
  <si>
    <t>Máquina de descarga de electrodo de cátodo de alambre</t>
  </si>
  <si>
    <t>Rompevirutas</t>
  </si>
  <si>
    <t>Equipo de hidroprocesamiento de destilado</t>
  </si>
  <si>
    <t>Máquina para destilación de crudo</t>
  </si>
  <si>
    <t>Equipo de ruptura catalítica</t>
  </si>
  <si>
    <t>Equipo de hidro - ruptura</t>
  </si>
  <si>
    <t>Maquinaria de isomerización</t>
  </si>
  <si>
    <t>Máquina coquizadora</t>
  </si>
  <si>
    <t>Maquinaria para recuperación de gas</t>
  </si>
  <si>
    <t>Hidrotratador de nafta</t>
  </si>
  <si>
    <t>Hidrotratador de destilado</t>
  </si>
  <si>
    <t>Hidrotratador de alimentación catalítica</t>
  </si>
  <si>
    <t>Hidrotratador de lubricantes</t>
  </si>
  <si>
    <t>Hidrotratador de gasolina</t>
  </si>
  <si>
    <t>Hidrotratador de aceite residual</t>
  </si>
  <si>
    <t>Maquinaria para bordados</t>
  </si>
  <si>
    <t>Maquinaria para afelpado</t>
  </si>
  <si>
    <t>Devanadoras o encarretadoras</t>
  </si>
  <si>
    <t>Máquinas de Torción</t>
  </si>
  <si>
    <t>Máquina para pegar puntadas</t>
  </si>
  <si>
    <t>Tejedoras</t>
  </si>
  <si>
    <t>Urdidoras</t>
  </si>
  <si>
    <t>Máquinas de acabados</t>
  </si>
  <si>
    <t>Husos</t>
  </si>
  <si>
    <t>Máquinas para hacer encaje</t>
  </si>
  <si>
    <t>Máquinas para forrar botones</t>
  </si>
  <si>
    <t>Máquinas para coser botones</t>
  </si>
  <si>
    <t>Máquinas de hacer ojales</t>
  </si>
  <si>
    <t>Máquinas cortadoras de tela</t>
  </si>
  <si>
    <t>Máquinas para rellenar cojines</t>
  </si>
  <si>
    <t>Máquinas plegadoras o rebobinadoras</t>
  </si>
  <si>
    <t>Máquinas blanqueadoras</t>
  </si>
  <si>
    <t>Máquinas para doblar telas o paños</t>
  </si>
  <si>
    <t>Máquinas bobinadoras o desenrolladoras</t>
  </si>
  <si>
    <t>Máquinas para teñir</t>
  </si>
  <si>
    <t>Máquinas cortadoras o festoneadoras</t>
  </si>
  <si>
    <t>Agujas para máquina de cose</t>
  </si>
  <si>
    <t>Máquinas para procesar seda</t>
  </si>
  <si>
    <t>Máquinas de coser</t>
  </si>
  <si>
    <t>Mesas para cortar telas</t>
  </si>
  <si>
    <t>Compuestos abrasivos</t>
  </si>
  <si>
    <t>Ruedas de fieltro</t>
  </si>
  <si>
    <t>Ruedas de esmerilado</t>
  </si>
  <si>
    <t>Compuestos para brillado</t>
  </si>
  <si>
    <t>Cabezas de pulir</t>
  </si>
  <si>
    <t>Ruedas para pulir</t>
  </si>
  <si>
    <t>Tela para lijar</t>
  </si>
  <si>
    <t>Tambores para lijar</t>
  </si>
  <si>
    <t>Cilindros o brilladoras</t>
  </si>
  <si>
    <t>Suministros o medios de cilindro</t>
  </si>
  <si>
    <t>Pivotes de agua</t>
  </si>
  <si>
    <t>Bandejas de agua</t>
  </si>
  <si>
    <t>Bloques para lijar</t>
  </si>
  <si>
    <t>Piedras montadas</t>
  </si>
  <si>
    <t>Rectificadora de piedra de moler</t>
  </si>
  <si>
    <t>Accesorios para hacer facetas o pulir caras</t>
  </si>
  <si>
    <t>Máquinas para hacer facetas o pulir caras</t>
  </si>
  <si>
    <t>Pulidoras para hacer facetas o pulir caras</t>
  </si>
  <si>
    <t>Sierras para hacer facetas o pulir caras</t>
  </si>
  <si>
    <t>Accesorios para hacer cabuchones</t>
  </si>
  <si>
    <t>Cinturones para hacer cabuchones</t>
  </si>
  <si>
    <t>Discos para hacer cabuchones</t>
  </si>
  <si>
    <t>Máquinas para hacer cabuchones</t>
  </si>
  <si>
    <t>Máquinas para descarnar cuero</t>
  </si>
  <si>
    <t>Máquinas para curtir cuero</t>
  </si>
  <si>
    <t>Máquinas para teñir cuero</t>
  </si>
  <si>
    <t>Máquinas para desengrasar cuero</t>
  </si>
  <si>
    <t>Prensadoras de cuero</t>
  </si>
  <si>
    <t>Máquinas cortadoras de cuero</t>
  </si>
  <si>
    <t>Máquinas ribeteadoras de cuero</t>
  </si>
  <si>
    <t>Máquinas clavadoras de cuero</t>
  </si>
  <si>
    <t>Equipo para talabartería</t>
  </si>
  <si>
    <t>Máquinas de moldeo por soplado</t>
  </si>
  <si>
    <t>Máquinas revestidoras</t>
  </si>
  <si>
    <t>Extrusoras</t>
  </si>
  <si>
    <t>Máquinas de moldeo por inyección</t>
  </si>
  <si>
    <t>Prensas de caucho o plástico</t>
  </si>
  <si>
    <t>Máquinas termo modeladoras</t>
  </si>
  <si>
    <t>Máquinas para moldear al vacío</t>
  </si>
  <si>
    <t>Vulcanizadoras</t>
  </si>
  <si>
    <t>Maquinaria para cortar plástico</t>
  </si>
  <si>
    <t>Maquinaria para triturar plástico</t>
  </si>
  <si>
    <t>Molinos de caucho o plástico</t>
  </si>
  <si>
    <t>Moldes de extrusión de caucho o plástico</t>
  </si>
  <si>
    <t>Moldes de inyección para plástico</t>
  </si>
  <si>
    <t>Moldes de termoformar</t>
  </si>
  <si>
    <t>Pasadores del eyector</t>
  </si>
  <si>
    <t>Sopladores o secadores</t>
  </si>
  <si>
    <t>Trituradoras</t>
  </si>
  <si>
    <t>Máquinas de soldadura por fusión o de estirado de vidrio</t>
  </si>
  <si>
    <t>Esmeriladoras p pulidoras</t>
  </si>
  <si>
    <t>Máquinas moldeadoras de cemento o cerámica o vidrio o similar</t>
  </si>
  <si>
    <t>Prensas</t>
  </si>
  <si>
    <t>Tamices</t>
  </si>
  <si>
    <t>Máquinas para pulir lentes</t>
  </si>
  <si>
    <t>Equipo de medición de lentes</t>
  </si>
  <si>
    <t>Equipo de esmerilado de lentes</t>
  </si>
  <si>
    <t>Equipos de ensayo de lentes</t>
  </si>
  <si>
    <t>Equipo para recubrir el vacío óptico</t>
  </si>
  <si>
    <t>Equipo para llenado de ampolletas</t>
  </si>
  <si>
    <t>Colocadores de tapas, insertadores de algodón o aplicadores de sellos de seguridad</t>
  </si>
  <si>
    <t>Máquinas encapsuladoras</t>
  </si>
  <si>
    <t>Reactores, fermentadores o digestores</t>
  </si>
  <si>
    <t>Máquinas dosificadoras de barrena para llenado o cerrado hermético</t>
  </si>
  <si>
    <t>Filtros o ultrafiltros farmacéuticos</t>
  </si>
  <si>
    <t>Secadores por congelación o liofilizadores</t>
  </si>
  <si>
    <t>Granuladores</t>
  </si>
  <si>
    <t>Máquinas farmacéuticas de tamizado</t>
  </si>
  <si>
    <t>Máquinas de procesado o llenado estéril o aséptico</t>
  </si>
  <si>
    <t>Máquinas para hacer ensayos de tabletas o cápsulas</t>
  </si>
  <si>
    <t>Contadores de tabletas</t>
  </si>
  <si>
    <t>Máquinas de hacer tabletas</t>
  </si>
  <si>
    <t>Equipo de producción de vacunas</t>
  </si>
  <si>
    <t>Columnas de cromatografía</t>
  </si>
  <si>
    <t>Medios de cromatografía</t>
  </si>
  <si>
    <t>Dispositivos de prueba de esterilidad</t>
  </si>
  <si>
    <t>Comprobadores de integridad de los filtros</t>
  </si>
  <si>
    <t>Manómetro</t>
  </si>
  <si>
    <t>Adaptador de cartucho filtro</t>
  </si>
  <si>
    <t>Adaptadores o conectores o accesorios para soportes de filtros farmacéuticos</t>
  </si>
  <si>
    <t>Radiofármaco de diagnóstico</t>
  </si>
  <si>
    <t>Cortadores</t>
  </si>
  <si>
    <t>Rajadores</t>
  </si>
  <si>
    <t>Máquinas de lavado o para sacar el agua</t>
  </si>
  <si>
    <t>Rebobinadoras</t>
  </si>
  <si>
    <t>Máquinas para hacer pulpa de madera</t>
  </si>
  <si>
    <t>Calandrias para hacer papel o cartón</t>
  </si>
  <si>
    <t>Tratadores de corona</t>
  </si>
  <si>
    <t>Tratadores por llama</t>
  </si>
  <si>
    <t>Pantallas o piezas o equipo vibratorios de separación</t>
  </si>
  <si>
    <t>Pantallas o piezas o equipo estacionario de separación</t>
  </si>
  <si>
    <t>Pantallas o piezas o equipo de clasificación neumática</t>
  </si>
  <si>
    <t>Equipo o piezas y pantallas de separación centrífuga</t>
  </si>
  <si>
    <t>Mesas rotatorias</t>
  </si>
  <si>
    <t>Bancos de apilado</t>
  </si>
  <si>
    <t>Bancos de pruebas de componentes o motores</t>
  </si>
  <si>
    <t>Resguardo de la máquina</t>
  </si>
  <si>
    <t>Mesas de sierra de banda</t>
  </si>
  <si>
    <t>Protección de barrera</t>
  </si>
  <si>
    <t>Maquinaria de envolver</t>
  </si>
  <si>
    <t>Maquinaria de formar, rellenar o sellar</t>
  </si>
  <si>
    <t>Empacadora al vacío</t>
  </si>
  <si>
    <t>Tolvas para empacar</t>
  </si>
  <si>
    <t>Máquinas para el formado de cartón</t>
  </si>
  <si>
    <t>Maquinas para encintar</t>
  </si>
  <si>
    <t>Plantilla de medición</t>
  </si>
  <si>
    <t>Plantilla de guía</t>
  </si>
  <si>
    <t>Plantilla maestro</t>
  </si>
  <si>
    <t>Plantilla de aguja</t>
  </si>
  <si>
    <t>Plantilla de eje</t>
  </si>
  <si>
    <t>Plantilla de chequeo</t>
  </si>
  <si>
    <t>Plantilla de instalación</t>
  </si>
  <si>
    <t>Plantilla de cámara</t>
  </si>
  <si>
    <t>Plantilla de captación</t>
  </si>
  <si>
    <t>Plantilla de eliminación</t>
  </si>
  <si>
    <t>Plantilla de boquilla</t>
  </si>
  <si>
    <t>Plantilla de deslizamiento</t>
  </si>
  <si>
    <t>Plantilla de centrado</t>
  </si>
  <si>
    <t>Plantilla de inspección</t>
  </si>
  <si>
    <t>Plantilla de alimentador</t>
  </si>
  <si>
    <t>Plantilla de embrague</t>
  </si>
  <si>
    <t>Plantilla de alineación</t>
  </si>
  <si>
    <t>Plantilla de posicionamiento</t>
  </si>
  <si>
    <t>Placa elevadora</t>
  </si>
  <si>
    <t>Guía de cinta</t>
  </si>
  <si>
    <t>Mordaza de alimentación de cinta</t>
  </si>
  <si>
    <t>Alimentador mecánico</t>
  </si>
  <si>
    <t>Arnés del alimentador</t>
  </si>
  <si>
    <t>Mordaza de alimentación</t>
  </si>
  <si>
    <t>Agarrador mecánico</t>
  </si>
  <si>
    <t>Mordaza de soporte</t>
  </si>
  <si>
    <t>Conjunto de mordaza</t>
  </si>
  <si>
    <t>Mordaza estacionaria</t>
  </si>
  <si>
    <t>Bloque de plantilla</t>
  </si>
  <si>
    <t>Guías de desplazamiento lineal</t>
  </si>
  <si>
    <t>Plantillas de medición</t>
  </si>
  <si>
    <t>Plantilla de anillo</t>
  </si>
  <si>
    <t>Placa de garganta</t>
  </si>
  <si>
    <t>Rieles de máquina</t>
  </si>
  <si>
    <t>Placa</t>
  </si>
  <si>
    <t>Placas de cerrojo</t>
  </si>
  <si>
    <t>Conjunto de rodillos de alimentación</t>
  </si>
  <si>
    <t>Tope de paso</t>
  </si>
  <si>
    <t>Limitador de papel</t>
  </si>
  <si>
    <t>Almohadilla de topa</t>
  </si>
  <si>
    <t>Limpiador de la vía de máquina</t>
  </si>
  <si>
    <t>Soportes de máquina o aisladores de vibración</t>
  </si>
  <si>
    <t>Placas o barras o cintas de desgaste</t>
  </si>
  <si>
    <t>Deflectores de polvo</t>
  </si>
  <si>
    <t>Diente de rueda de cadena</t>
  </si>
  <si>
    <t>Rodillos de avance o de arrastre</t>
  </si>
  <si>
    <t>Cubiertas de rodillos de avance</t>
  </si>
  <si>
    <t>Conductores de aserrín</t>
  </si>
  <si>
    <t>Cubiertas guardapolvos de máquina</t>
  </si>
  <si>
    <t>Cabezales de corte o desbastado</t>
  </si>
  <si>
    <t>Camas guía</t>
  </si>
  <si>
    <t>Brazos articulados</t>
  </si>
  <si>
    <t>Robots de pintura</t>
  </si>
  <si>
    <t>Robots para levantar o poner</t>
  </si>
  <si>
    <t>Robots de sellado adhesivo</t>
  </si>
  <si>
    <t>Robots de soldadura</t>
  </si>
  <si>
    <t>Taladradoras</t>
  </si>
  <si>
    <t>Fresadora para escariador</t>
  </si>
  <si>
    <t>Brocas o herramientas de moldeado</t>
  </si>
  <si>
    <t>Machos de roscar o matrices de trefilar</t>
  </si>
  <si>
    <t>Brocha de corte</t>
  </si>
  <si>
    <t>Herramientas de tallar</t>
  </si>
  <si>
    <t>Portaherramientas o monturas de herramienta graduables</t>
  </si>
  <si>
    <t>Insertos graduables para herramientas de corte</t>
  </si>
  <si>
    <t>Desbarbadores rotatorios</t>
  </si>
  <si>
    <t>Servicios de trituración secundaria, regeneración o revestimiento para herramientas de corte</t>
  </si>
  <si>
    <t>Herramientas de avellanado o escariado</t>
  </si>
  <si>
    <t>Cuchillas o conjuntos de cuchillas de maquinaria</t>
  </si>
  <si>
    <t>Sistemas de aplicación de pegante o adhesivo</t>
  </si>
  <si>
    <t>Accesorios de ensamblaje</t>
  </si>
  <si>
    <t>Ensamblaje especializado</t>
  </si>
  <si>
    <t>Sistemas de ensamblaje para vehículos de chasis (vo)</t>
  </si>
  <si>
    <t>Ensamblaje de componentes ilimitados</t>
  </si>
  <si>
    <t>Líneas completas de tren motor</t>
  </si>
  <si>
    <t>Dispositivo de montaje de superficies</t>
  </si>
  <si>
    <t>Prueba de llenado</t>
  </si>
  <si>
    <t>Multihusillo fijo de corredera roscada</t>
  </si>
  <si>
    <t>Patines de carrocería</t>
  </si>
  <si>
    <t>Inflado de montaje de llantas</t>
  </si>
  <si>
    <t>Cizalla de guillotina</t>
  </si>
  <si>
    <t>Aplicación de recepción (pu) de inserción de vidrio</t>
  </si>
  <si>
    <t>Brazos articulados de movimiento giratorio</t>
  </si>
  <si>
    <t>Acoplamiento automático del chasis</t>
  </si>
  <si>
    <t>Componentes flexibles</t>
  </si>
  <si>
    <t>Maquinas diversas para ensamble</t>
  </si>
  <si>
    <t>Sistemas de aplicación de pintura</t>
  </si>
  <si>
    <t>Caseta para reparación de pintura</t>
  </si>
  <si>
    <t>Hornos de sistemas de pintura</t>
  </si>
  <si>
    <t>Ingeniería o disposición de la planta de pintura</t>
  </si>
  <si>
    <t>Sistema de pintura llave en mano</t>
  </si>
  <si>
    <t>Sistema de pintura de fosfato o “e coat”</t>
  </si>
  <si>
    <t>Taller de pintura variado</t>
  </si>
  <si>
    <t>Sistemas diversos de pintura</t>
  </si>
  <si>
    <t>Fuelles de fundición</t>
  </si>
  <si>
    <t>Quemadores de fundición</t>
  </si>
  <si>
    <t>Horno de secado del núcleo</t>
  </si>
  <si>
    <t>Prensas de forja</t>
  </si>
  <si>
    <t>Crisoles de fundición</t>
  </si>
  <si>
    <t>Convertidores para fundición</t>
  </si>
  <si>
    <t>Prensa para forja con matriz abierta</t>
  </si>
  <si>
    <t>Máquinas de estampación de forjado</t>
  </si>
  <si>
    <t>Máquinas fundidoras</t>
  </si>
  <si>
    <t>Cilindros de forjar</t>
  </si>
  <si>
    <t>Máquinas de forja radial</t>
  </si>
  <si>
    <t>Prensas de moldeo en frío</t>
  </si>
  <si>
    <t>Prensas de dimensionamiento o grabado en relieve</t>
  </si>
  <si>
    <t>Máquinas de forja de extremos</t>
  </si>
  <si>
    <t>Arcillas de fundición</t>
  </si>
  <si>
    <t>Frascos de fundición</t>
  </si>
  <si>
    <t>Cucharas de fundición</t>
  </si>
  <si>
    <t>Troqueles de fundición</t>
  </si>
  <si>
    <t>Arena de fundición</t>
  </si>
  <si>
    <t>Palas de fundición</t>
  </si>
  <si>
    <t>Aerosoles antisalpicaduras</t>
  </si>
  <si>
    <t>Varillas de soldadura o soldadura con latón a gas</t>
  </si>
  <si>
    <t>Sopletes</t>
  </si>
  <si>
    <t>Polvo de hierro</t>
  </si>
  <si>
    <t>Fluido de soldadura</t>
  </si>
  <si>
    <t>Soldadores o pistolas para sueldas</t>
  </si>
  <si>
    <t>Máquinas de soldar</t>
  </si>
  <si>
    <t>Soldadura</t>
  </si>
  <si>
    <t>Alambre soldador</t>
  </si>
  <si>
    <t>Herramientas de soldadura</t>
  </si>
  <si>
    <t>Varillas soldadoras</t>
  </si>
  <si>
    <t>Rectificadores de soldadura</t>
  </si>
  <si>
    <t>Generadores para soldadura</t>
  </si>
  <si>
    <t>Electrodos para soldar</t>
  </si>
  <si>
    <t>Maquinaria para soldadura de plasma</t>
  </si>
  <si>
    <t>Maquinaria de soldadura de tungsteno a gas inerte (TIG)</t>
  </si>
  <si>
    <t>Maquinaria de soldadura por ultrasonido</t>
  </si>
  <si>
    <t>Maquinaria de soldadura por láser</t>
  </si>
  <si>
    <t>Fundentes para soldar</t>
  </si>
  <si>
    <t>Palos indicadores de temperatura</t>
  </si>
  <si>
    <t>Anillos para soldar en fuerte</t>
  </si>
  <si>
    <t>Aditivos soldantes</t>
  </si>
  <si>
    <t>Aditivos desoldantes</t>
  </si>
  <si>
    <t>Trencilla desoldante</t>
  </si>
  <si>
    <t>Pantallas o cortinas para soldar</t>
  </si>
  <si>
    <t>La soldadura o el kit</t>
  </si>
  <si>
    <t>Estaciones de soldado, desoldado o mixtas</t>
  </si>
  <si>
    <t>Pistola de desoldado</t>
  </si>
  <si>
    <t>Bomba de desoldado</t>
  </si>
  <si>
    <t>Fundentes de soldadura</t>
  </si>
  <si>
    <t>Fundentes de soldadura fuerte</t>
  </si>
  <si>
    <t>Puntas de corte o soldadura</t>
  </si>
  <si>
    <t>Portaelectrodos</t>
  </si>
  <si>
    <t>Limas limpiadoras de punta de soldadura o soldadura fuerte</t>
  </si>
  <si>
    <t>Reacondicionadores de punta de soldadura o accesorios</t>
  </si>
  <si>
    <t>Cuchillas de acondicionamiento de punta de soldadura</t>
  </si>
  <si>
    <t>Maquinaria de soldadura al arco en atmósfera de gas inerte con electrodo consumible (MIG)</t>
  </si>
  <si>
    <t>Aparato de corte o de soldadura fuerte o de soldadura por llama de gas</t>
  </si>
  <si>
    <t>Cortadores de barras o varillas</t>
  </si>
  <si>
    <t>Cortadores de cañerías o tubos</t>
  </si>
  <si>
    <t>Cortadores de alambres o cables</t>
  </si>
  <si>
    <t>Equipo para desbarbar</t>
  </si>
  <si>
    <t>Tornos</t>
  </si>
  <si>
    <t>Herramientas y troqueles para tornos</t>
  </si>
  <si>
    <t>Herramientas de corte con láser</t>
  </si>
  <si>
    <t>Brocas americanas</t>
  </si>
  <si>
    <t>Escariadores</t>
  </si>
  <si>
    <t>Contrataladros</t>
  </si>
  <si>
    <t>Cortadores rotatorios de metales</t>
  </si>
  <si>
    <t>Fresas</t>
  </si>
  <si>
    <t>Limadores de engranajes</t>
  </si>
  <si>
    <t>Cortadores de virutas</t>
  </si>
  <si>
    <t>Equipo de mecanizado por chorro abrasivo</t>
  </si>
  <si>
    <t>Herramientas de escariado</t>
  </si>
  <si>
    <t>Insertos Indexables</t>
  </si>
  <si>
    <t>Herramientas de perforación</t>
  </si>
  <si>
    <t>Mandriles</t>
  </si>
  <si>
    <t>Herramientas de inserción</t>
  </si>
  <si>
    <t>Prensas de taller</t>
  </si>
  <si>
    <t>Terminadoras</t>
  </si>
  <si>
    <t>Máquinas de curvar tangentes</t>
  </si>
  <si>
    <t>Máquinas de curvar laterales</t>
  </si>
  <si>
    <t>Maquinaria de doblado de tubos</t>
  </si>
  <si>
    <t>Mandriles para doblar tuberías</t>
  </si>
  <si>
    <t>Codos de troquel</t>
  </si>
  <si>
    <t>Máquina de moldeado continuo</t>
  </si>
  <si>
    <t>Acabadores de terminales de tubos</t>
  </si>
  <si>
    <t>Aterrajadoras</t>
  </si>
  <si>
    <t>Moldes para estampar y formar</t>
  </si>
  <si>
    <t>Moldes para matrizar</t>
  </si>
  <si>
    <t>Moldes de estiramiento de metal por presión</t>
  </si>
  <si>
    <t>Troqueles de cortar o labrar</t>
  </si>
  <si>
    <t>Troqueles rotativos</t>
  </si>
  <si>
    <t>Troqueles de acero de medida</t>
  </si>
  <si>
    <t>Artefactos de Retención</t>
  </si>
  <si>
    <t>Dispositivos de inspección o medición</t>
  </si>
  <si>
    <t>Artefactos de útiles fabricados</t>
  </si>
  <si>
    <t>Herramientas de fundición</t>
  </si>
  <si>
    <t>Herramientas de Forjar</t>
  </si>
  <si>
    <t>Herramientas de Montaje o Desmontaje</t>
  </si>
  <si>
    <t>Rebabas</t>
  </si>
  <si>
    <t>Relieve de forma</t>
  </si>
  <si>
    <t>Máquina de roscar machos</t>
  </si>
  <si>
    <t>Fábrica de máquina de acabar</t>
  </si>
  <si>
    <t>Estampadores o troqueles para metal</t>
  </si>
  <si>
    <t>Filos de sierra de banda para cortar metal</t>
  </si>
  <si>
    <t>Filos de sierra circular para cortar metal</t>
  </si>
  <si>
    <t>Insertos de carburo</t>
  </si>
  <si>
    <t>Insertos cerámicos</t>
  </si>
  <si>
    <t>Insertos de acero</t>
  </si>
  <si>
    <t>Insertos de diamantes</t>
  </si>
  <si>
    <t>Roscando molinos</t>
  </si>
  <si>
    <t>Roscadoras o fileteadoras</t>
  </si>
  <si>
    <t>Maquinaria de llenado</t>
  </si>
  <si>
    <t>Maquinaria de molido</t>
  </si>
  <si>
    <t>Maquinaria de tamizado</t>
  </si>
  <si>
    <t>Maquinaria para deshidratación</t>
  </si>
  <si>
    <t>Maquinaria de lavado</t>
  </si>
  <si>
    <t>Maquinaria de triturado</t>
  </si>
  <si>
    <t>Maquinaria de clasificación</t>
  </si>
  <si>
    <t>Atadoras de carne</t>
  </si>
  <si>
    <t>Conformadora</t>
  </si>
  <si>
    <t>Enfriadora</t>
  </si>
  <si>
    <t>Preespolvoreadora</t>
  </si>
  <si>
    <t>Maquinaria para cortar en cubos</t>
  </si>
  <si>
    <t>Máquina tajadora</t>
  </si>
  <si>
    <t>Máquina picadora</t>
  </si>
  <si>
    <t>Máquina cortadora</t>
  </si>
  <si>
    <t>Máquina ralladora</t>
  </si>
  <si>
    <t>Máquina peladora</t>
  </si>
  <si>
    <t>Máquina para ahumar</t>
  </si>
  <si>
    <t>Maquinaria para asar</t>
  </si>
  <si>
    <t>Maquinaria para cocinar</t>
  </si>
  <si>
    <t>Máquina para cocinar al vapor</t>
  </si>
  <si>
    <t>Equipo y suministros para elaboración de café</t>
  </si>
  <si>
    <t>Maquinaria para elaboración de zumos</t>
  </si>
  <si>
    <t>Máquinas para hacer hielo</t>
  </si>
  <si>
    <t>Máquinas para hacer helados</t>
  </si>
  <si>
    <t>Mezcladora cambiadora</t>
  </si>
  <si>
    <t>Mezcladora de cuchilla helicoidal</t>
  </si>
  <si>
    <t>Mezcladora con doble brazo amasador</t>
  </si>
  <si>
    <t>Mezcladoras intensivas</t>
  </si>
  <si>
    <t>Mezcladoras de rodillo</t>
  </si>
  <si>
    <t>Mezcladora de tornillo sencillo</t>
  </si>
  <si>
    <t>Mezcladora de tornillo doble</t>
  </si>
  <si>
    <t>Rastrillos de mezcladora</t>
  </si>
  <si>
    <t>Cuchillas de mezcladora</t>
  </si>
  <si>
    <t>Columnas de placa</t>
  </si>
  <si>
    <t>Columnas cargadas</t>
  </si>
  <si>
    <t>Contacto de líquido disperso</t>
  </si>
  <si>
    <t>Columna de pared mojada</t>
  </si>
  <si>
    <t>Columnas de burbuja</t>
  </si>
  <si>
    <t>Recipiente absorbente</t>
  </si>
  <si>
    <t>Recipiente absorbente a presión ambiental</t>
  </si>
  <si>
    <t>Secadores atomizadores</t>
  </si>
  <si>
    <t>Secadores de aire</t>
  </si>
  <si>
    <t>Colocadores de chips</t>
  </si>
  <si>
    <t>Maquinaria suministradora de pegamento</t>
  </si>
  <si>
    <t>Sistemas de procesamiento de semiconductores</t>
  </si>
  <si>
    <t>Sistema de descarga de jaulas</t>
  </si>
  <si>
    <t>Lavador de jaulas</t>
  </si>
  <si>
    <t>Aturdidor</t>
  </si>
  <si>
    <t>Cortador de aves</t>
  </si>
  <si>
    <t>Portaherramientas</t>
  </si>
  <si>
    <t>Herramienta de carburo</t>
  </si>
  <si>
    <t>Rueda de sierra de cinta</t>
  </si>
  <si>
    <t>Guía de sierra</t>
  </si>
  <si>
    <t>Espaciador de sierra</t>
  </si>
  <si>
    <t>Eje de sierra</t>
  </si>
  <si>
    <t>Rodillo alimentador</t>
  </si>
  <si>
    <t>Rodillo de sujeción</t>
  </si>
  <si>
    <t>Guía de alineación de la madera</t>
  </si>
  <si>
    <t>Sierra cero</t>
  </si>
  <si>
    <t>Barras portasierra</t>
  </si>
  <si>
    <t>Eslinga de contenedor</t>
  </si>
  <si>
    <t>Soporte de reborde</t>
  </si>
  <si>
    <t>Rodillo de terminación</t>
  </si>
  <si>
    <t>Deflector</t>
  </si>
  <si>
    <t>Fijador de cuchilla</t>
  </si>
  <si>
    <t>Lecho base</t>
  </si>
  <si>
    <t>Placa trasera</t>
  </si>
  <si>
    <t>Guía refrigerada por agua</t>
  </si>
  <si>
    <t>Porta cuchillas</t>
  </si>
  <si>
    <t>Soporte guía ajustable</t>
  </si>
  <si>
    <t>Boquilla de pegamento</t>
  </si>
  <si>
    <t>Carretas</t>
  </si>
  <si>
    <t>Vehículos de transporte a grane</t>
  </si>
  <si>
    <t>Vehículo dolly</t>
  </si>
  <si>
    <t>Carretones de mano o accesorios</t>
  </si>
  <si>
    <t>Camiones de pallets</t>
  </si>
  <si>
    <t>Carretas de empujar</t>
  </si>
  <si>
    <t>Carretillas</t>
  </si>
  <si>
    <t>Plataformas rodantes</t>
  </si>
  <si>
    <t>Vagones</t>
  </si>
  <si>
    <t>Contenedor de basura plástico</t>
  </si>
  <si>
    <t>Trolleys de estante</t>
  </si>
  <si>
    <t>Bugies eléctricos</t>
  </si>
  <si>
    <t>Ascensores</t>
  </si>
  <si>
    <t>Montacargas</t>
  </si>
  <si>
    <t>Elevadores forklift</t>
  </si>
  <si>
    <t>Elevadores</t>
  </si>
  <si>
    <t>Equipo de carga</t>
  </si>
  <si>
    <t>Apiladoras</t>
  </si>
  <si>
    <t>Malacates o güinches</t>
  </si>
  <si>
    <t>Inclinadores</t>
  </si>
  <si>
    <t>Manipuladores</t>
  </si>
  <si>
    <t>Eslingas</t>
  </si>
  <si>
    <t>Bloques o poleas</t>
  </si>
  <si>
    <t>Sacos de aire para cargar</t>
  </si>
  <si>
    <t>Rampas de carga</t>
  </si>
  <si>
    <t>Dispositivo debajo de gancho</t>
  </si>
  <si>
    <t>Elevador de tijera</t>
  </si>
  <si>
    <t>Instalador de tuberías</t>
  </si>
  <si>
    <t>Puentes grúas</t>
  </si>
  <si>
    <t>Camión grúas</t>
  </si>
  <si>
    <t>Grúas todo terreno</t>
  </si>
  <si>
    <t>Grúas para terrenos difíciles</t>
  </si>
  <si>
    <t>Torre grúas</t>
  </si>
  <si>
    <t>Grúas hidráulicas sobre camión</t>
  </si>
  <si>
    <t>Camión grúas convencionales</t>
  </si>
  <si>
    <t>Escaleras mecánicas o cintas rodantes</t>
  </si>
  <si>
    <t>Troleys de viga</t>
  </si>
  <si>
    <t>Horquillas ajustables</t>
  </si>
  <si>
    <t>Accesorios o suministros de elevador forklift o transportador vertical</t>
  </si>
  <si>
    <t>Grúas de taller</t>
  </si>
  <si>
    <t>Tazas de succión</t>
  </si>
  <si>
    <t>Izajes laterales</t>
  </si>
  <si>
    <t>Tambores de elevación</t>
  </si>
  <si>
    <t>Sacos de cadena</t>
  </si>
  <si>
    <t>Rodillo transportador</t>
  </si>
  <si>
    <t>Transbordadores a bolas</t>
  </si>
  <si>
    <t>Acumuladoras de rocas</t>
  </si>
  <si>
    <t>Alimentadores para banda transportadora</t>
  </si>
  <si>
    <t>Tornillo de banda transportadora</t>
  </si>
  <si>
    <t>Troles o vagonetas y accesorios</t>
  </si>
  <si>
    <t>Banda transportadora sobre rieles</t>
  </si>
  <si>
    <t>Banda transportadora extensible</t>
  </si>
  <si>
    <t>Transportador de rodillos</t>
  </si>
  <si>
    <t>Paradas de paquetes</t>
  </si>
  <si>
    <t>Tornamesas</t>
  </si>
  <si>
    <t>Bandas transportadoras</t>
  </si>
  <si>
    <t>Aparato de cangilones</t>
  </si>
  <si>
    <t>Bandas transportadoras aéreas</t>
  </si>
  <si>
    <t>Sistema de bandas transportadoras</t>
  </si>
  <si>
    <t>Poleas de banda transportadora</t>
  </si>
  <si>
    <t>Rodillos de banda transportadora</t>
  </si>
  <si>
    <t>Sujeciones de la banda transportadora</t>
  </si>
  <si>
    <t>Cepillos de la banda transportadora</t>
  </si>
  <si>
    <t>Cubierta de trolley</t>
  </si>
  <si>
    <t>Banda transportadora de cadena</t>
  </si>
  <si>
    <t>Rodillos o tambores motorizados</t>
  </si>
  <si>
    <t>Bastidores de banda transportadora</t>
  </si>
  <si>
    <t>Articulaciones o eslabones de banda transportadora</t>
  </si>
  <si>
    <t>Revestimiento de la banda transportadora</t>
  </si>
  <si>
    <t>Banda transportadora vibratoria</t>
  </si>
  <si>
    <t>Soportes de la banda transportadora</t>
  </si>
  <si>
    <t>Niveladores para muelles</t>
  </si>
  <si>
    <t>Retenedoras para muelles</t>
  </si>
  <si>
    <t>Rampas para muelles</t>
  </si>
  <si>
    <t>Puertas de cintas</t>
  </si>
  <si>
    <t>Parachoques para muelles</t>
  </si>
  <si>
    <t>Escaleras para muelles</t>
  </si>
  <si>
    <t>Planchas para muelles</t>
  </si>
  <si>
    <t>Cuñas para ruedas</t>
  </si>
  <si>
    <t>Carriles de muelle o accesorios</t>
  </si>
  <si>
    <t>Abridores de canecas</t>
  </si>
  <si>
    <t>Agarradores para canecas</t>
  </si>
  <si>
    <t>Elevadores de canecas</t>
  </si>
  <si>
    <t>Soportes para canecas</t>
  </si>
  <si>
    <t>Cubierta de derrames</t>
  </si>
  <si>
    <t>Recuperadores de canecas</t>
  </si>
  <si>
    <t>Soportes de contención de derrames</t>
  </si>
  <si>
    <t>Sistemas de estanterías para equipo electrónico montado sobre estantes</t>
  </si>
  <si>
    <t>Manipuladores para recipientes</t>
  </si>
  <si>
    <t>Estanterías para almacenaje</t>
  </si>
  <si>
    <t>Sistemas automatizados de almacenaje o recuperación</t>
  </si>
  <si>
    <t>Bancos de trabajo</t>
  </si>
  <si>
    <t>Carretes de almacenamiento de estantes</t>
  </si>
  <si>
    <t>Soportes de carretes portátiles</t>
  </si>
  <si>
    <t>Equipo para manejo de carga</t>
  </si>
  <si>
    <t>Carrusel de bodegaje</t>
  </si>
  <si>
    <t>Encajadoras de bodegaje</t>
  </si>
  <si>
    <t>Despaletizadoras</t>
  </si>
  <si>
    <t>Paletizadoras</t>
  </si>
  <si>
    <t>Equipo de retractilado industrial</t>
  </si>
  <si>
    <t>Maquinaria para encartonar</t>
  </si>
  <si>
    <t>Compactadores de empaque</t>
  </si>
  <si>
    <t>Ganchos para sacos</t>
  </si>
  <si>
    <t>Dispensadores de película elástica</t>
  </si>
  <si>
    <t>Dispensadores de cinta para sellar cajas</t>
  </si>
  <si>
    <t>Herramientas o equipos para sellar bolsas</t>
  </si>
  <si>
    <t>Dispensador de zunchos</t>
  </si>
  <si>
    <t>Infladores de aire</t>
  </si>
  <si>
    <t>Bolsas de lona</t>
  </si>
  <si>
    <t>Bolsas de papel</t>
  </si>
  <si>
    <t>Bolsas plásticas</t>
  </si>
  <si>
    <t>Contendedores de granel intermedios flexibles</t>
  </si>
  <si>
    <t>Redes o bolsas de lavandería</t>
  </si>
  <si>
    <t>Bolsas de herramientas</t>
  </si>
  <si>
    <t>Bolsas de carpa</t>
  </si>
  <si>
    <t>Bolsas de agua</t>
  </si>
  <si>
    <t>Reservorios</t>
  </si>
  <si>
    <t>Tanques o cilindros de aire o gas</t>
  </si>
  <si>
    <t>Tanques de almacenamiento</t>
  </si>
  <si>
    <t>Tanques de calibración</t>
  </si>
  <si>
    <t>Tanques de productos químicos</t>
  </si>
  <si>
    <t>Tanques de inmersión</t>
  </si>
  <si>
    <t>Tanques de expansión</t>
  </si>
  <si>
    <t>Tanques de almacenaje de combustible</t>
  </si>
  <si>
    <t>Tanques de procesamiento</t>
  </si>
  <si>
    <t>Tanques de almacenamiento de agua</t>
  </si>
  <si>
    <t>Bombonas</t>
  </si>
  <si>
    <t>Pileta de contención</t>
  </si>
  <si>
    <t>Tanques de lavado</t>
  </si>
  <si>
    <t>Tolvas no metálicas</t>
  </si>
  <si>
    <t>Tolvas metálicas</t>
  </si>
  <si>
    <t>Canastas metálicas</t>
  </si>
  <si>
    <t>Canastas no metálicas</t>
  </si>
  <si>
    <t>Toneles</t>
  </si>
  <si>
    <t>Barriles</t>
  </si>
  <si>
    <t>Tambores metálicos</t>
  </si>
  <si>
    <t>Tambores no metálicos</t>
  </si>
  <si>
    <t>Contenedores intermedios a granel</t>
  </si>
  <si>
    <t>Estabilizador</t>
  </si>
  <si>
    <t>Tapa de tambor</t>
  </si>
  <si>
    <t>Cubos metálicos</t>
  </si>
  <si>
    <t>Cubos no metálicos</t>
  </si>
  <si>
    <t>Bidones metálicos para líquido inflamable</t>
  </si>
  <si>
    <t>Bidones no metálicos para líquido inflamable</t>
  </si>
  <si>
    <t>Conjunto pulverizador</t>
  </si>
  <si>
    <t>Contenedor de paredes rectas</t>
  </si>
  <si>
    <t>Cofres, cajas o armarios para herramientas</t>
  </si>
  <si>
    <t>Armarios para materiales peligrosos</t>
  </si>
  <si>
    <t>Cinturón para herramientas</t>
  </si>
  <si>
    <t>Armarios</t>
  </si>
  <si>
    <t>Compartimentos de caja o estantería</t>
  </si>
  <si>
    <t>Buzones</t>
  </si>
  <si>
    <t>Cajas antiestática</t>
  </si>
  <si>
    <t>Tapas para cajas</t>
  </si>
  <si>
    <t>Cartones acanalados ranurados</t>
  </si>
  <si>
    <t>Cajas de transporte cortadas con troquel de una sola pieza</t>
  </si>
  <si>
    <t>Cartones acanalados de transporte cortados con troquel con tapas separadas</t>
  </si>
  <si>
    <t>Cajas moldeadas</t>
  </si>
  <si>
    <t>Formas de cartón corrugado</t>
  </si>
  <si>
    <t>Jarras</t>
  </si>
  <si>
    <t>Frascos</t>
  </si>
  <si>
    <t>Sacos o bolsas para empacar</t>
  </si>
  <si>
    <t>Cajas para empacar</t>
  </si>
  <si>
    <t>Empaques cardados</t>
  </si>
  <si>
    <t>Cajas conductivas</t>
  </si>
  <si>
    <t>Cajas instaladas rígidas</t>
  </si>
  <si>
    <t>Cartones de huevos</t>
  </si>
  <si>
    <t>Bandejas para empacar</t>
  </si>
  <si>
    <t>Latas de aerosol</t>
  </si>
  <si>
    <t>Latas de pintura o barniz</t>
  </si>
  <si>
    <t>Latas de bebida</t>
  </si>
  <si>
    <t>Latas de comida</t>
  </si>
  <si>
    <t>Latas de acero</t>
  </si>
  <si>
    <t>Latas de aluminio</t>
  </si>
  <si>
    <t>Recipientes de plástico</t>
  </si>
  <si>
    <t>Botellas para apretar</t>
  </si>
  <si>
    <t>Botellas de plástico</t>
  </si>
  <si>
    <t>Botellas de cristal</t>
  </si>
  <si>
    <t>Tapones o tapas</t>
  </si>
  <si>
    <t>Botellas de aplicador</t>
  </si>
  <si>
    <t>Aplicador</t>
  </si>
  <si>
    <t>Refrigerador y congelador combinado</t>
  </si>
  <si>
    <t>Refrigeradores de nitrógeno líquido</t>
  </si>
  <si>
    <t>Cuartos fríos</t>
  </si>
  <si>
    <t>Contenedores refrigerados</t>
  </si>
  <si>
    <t>Buques refrigerados</t>
  </si>
  <si>
    <t>Tanques refrigerados</t>
  </si>
  <si>
    <t>Congeladores horizontales</t>
  </si>
  <si>
    <t>Congeladores verticales</t>
  </si>
  <si>
    <t>Congeladores a bajas temperaturas</t>
  </si>
  <si>
    <t>Equipo de secado por congelación</t>
  </si>
  <si>
    <t>Congeladores de placa</t>
  </si>
  <si>
    <t>Congeladores de golpe de frío</t>
  </si>
  <si>
    <t>Máquinas para hacer cubos de hielo</t>
  </si>
  <si>
    <t>Máquinas para hacer bloques de hielo</t>
  </si>
  <si>
    <t>Película elástica para envoltura</t>
  </si>
  <si>
    <t>Láminas elásticas de embalaje</t>
  </si>
  <si>
    <t>Sellos de seguridad a prueba de manipulación</t>
  </si>
  <si>
    <t>Encerados</t>
  </si>
  <si>
    <t>Película anti-estática para empacar</t>
  </si>
  <si>
    <t>Soporte angular de cartón</t>
  </si>
  <si>
    <t>Cuerda de goma,</t>
  </si>
  <si>
    <t>Protectores de cables</t>
  </si>
  <si>
    <t>Amarres de carga</t>
  </si>
  <si>
    <t>Absorbentes de empaquetado</t>
  </si>
  <si>
    <t>Empaques blíster</t>
  </si>
  <si>
    <t>Películas para empacar</t>
  </si>
  <si>
    <t>Red de protección</t>
  </si>
  <si>
    <t>Empaque de burbujas</t>
  </si>
  <si>
    <t>Materiales de termoformado</t>
  </si>
  <si>
    <t>Amortiguación</t>
  </si>
  <si>
    <t>Relleno</t>
  </si>
  <si>
    <t>Materiales de empaque rellenos de aire</t>
  </si>
  <si>
    <t>Bolitas de poliestireno</t>
  </si>
  <si>
    <t>Separadores de cartón</t>
  </si>
  <si>
    <t>Protecciones externas</t>
  </si>
  <si>
    <t>Tubos o núcleos de papel</t>
  </si>
  <si>
    <t>Tapones de extremidad tubo o núcleo</t>
  </si>
  <si>
    <t>Piezas de papel</t>
  </si>
  <si>
    <t>Instrucciones o insertos impresos</t>
  </si>
  <si>
    <t>Tubos plegables</t>
  </si>
  <si>
    <t>Carrete</t>
  </si>
  <si>
    <t>Carretel</t>
  </si>
  <si>
    <t>Asas de paquetes</t>
  </si>
  <si>
    <t>Tubos o tapones de cápsulas</t>
  </si>
  <si>
    <t>Minibuses</t>
  </si>
  <si>
    <t>Autobuses</t>
  </si>
  <si>
    <t>Carros</t>
  </si>
  <si>
    <t>Station wagons</t>
  </si>
  <si>
    <t>Minivans o vans</t>
  </si>
  <si>
    <t>Limosinas</t>
  </si>
  <si>
    <t>Camiones ligeros o vehículos utilitarios deportivos</t>
  </si>
  <si>
    <t>Carro deportivo</t>
  </si>
  <si>
    <t>Volquetas</t>
  </si>
  <si>
    <t>Remolques</t>
  </si>
  <si>
    <t>Camiones de reparto</t>
  </si>
  <si>
    <t>Camiones de manipulación de sedimento y aguas residuales</t>
  </si>
  <si>
    <t>Carrotanques</t>
  </si>
  <si>
    <t>Camiones de carga</t>
  </si>
  <si>
    <t>Camiones de bomberos y de rescate</t>
  </si>
  <si>
    <t>Carros policiales</t>
  </si>
  <si>
    <t>Ambulancias</t>
  </si>
  <si>
    <t>Motocicletas</t>
  </si>
  <si>
    <t>Scooters</t>
  </si>
  <si>
    <t>Velomotores</t>
  </si>
  <si>
    <t>Tractores agrícolas</t>
  </si>
  <si>
    <t>Casas rodantes</t>
  </si>
  <si>
    <t>Trineos motorizados o motos de nieve</t>
  </si>
  <si>
    <t>Carritos de golf</t>
  </si>
  <si>
    <t>Vehículos todoterreno de ruedas o de tracción</t>
  </si>
  <si>
    <t>Karts</t>
  </si>
  <si>
    <t>Remolques de camping o caravanas</t>
  </si>
  <si>
    <t>Cuatrimoto</t>
  </si>
  <si>
    <t>Tanques</t>
  </si>
  <si>
    <t>Carros de combate acorazados</t>
  </si>
  <si>
    <t>Artillería motorizada</t>
  </si>
  <si>
    <t>Tractores delanteros de cabina baja</t>
  </si>
  <si>
    <t>Tractomulas de nariz alargada con cama</t>
  </si>
  <si>
    <t>Tractomulas de nariz alargada sin cama</t>
  </si>
  <si>
    <t>Tractomulas con cabina encima del motor con cama</t>
  </si>
  <si>
    <t>Tractomulas con cabina encima del motor sin cama</t>
  </si>
  <si>
    <t>Cabezote</t>
  </si>
  <si>
    <t>Barcos pesqueros</t>
  </si>
  <si>
    <t>Botes de pesca</t>
  </si>
  <si>
    <t>Buques de carga o de contenedores</t>
  </si>
  <si>
    <t>Embarcación para dragados</t>
  </si>
  <si>
    <t>Buques cisterna</t>
  </si>
  <si>
    <t>Remolcadores</t>
  </si>
  <si>
    <t>Barcazas</t>
  </si>
  <si>
    <t>Transbordadores de pasajeros o vehículos</t>
  </si>
  <si>
    <t>Buques de cruceros</t>
  </si>
  <si>
    <t>Naves de salvamento</t>
  </si>
  <si>
    <t>Barco de tripulación de gas o petróleo</t>
  </si>
  <si>
    <t>Barco de trabajo de gas o petróleo</t>
  </si>
  <si>
    <t>Barco para sísmica</t>
  </si>
  <si>
    <t>Lanchas o balsas salvavidas</t>
  </si>
  <si>
    <t>Nave para apagar incendios</t>
  </si>
  <si>
    <t>Buques o botes de rescate</t>
  </si>
  <si>
    <t>Submarinos</t>
  </si>
  <si>
    <t>Portaviones</t>
  </si>
  <si>
    <t>Barcos de munición</t>
  </si>
  <si>
    <t>Barcos de asalto anfibio</t>
  </si>
  <si>
    <t>Muelles anfibios de transporte</t>
  </si>
  <si>
    <t>Buques anfibios de comando</t>
  </si>
  <si>
    <t>Buques de comando</t>
  </si>
  <si>
    <t>Buques de guerra</t>
  </si>
  <si>
    <t>Destructores</t>
  </si>
  <si>
    <t>Buques de desembarco</t>
  </si>
  <si>
    <t>Buques de apoyo de combate rápido</t>
  </si>
  <si>
    <t>Fragatas</t>
  </si>
  <si>
    <t>Buques petroleros de escuadra</t>
  </si>
  <si>
    <t>Embarcación de desembarque de uso general</t>
  </si>
  <si>
    <t>Embarcación mecanizada o de uso general</t>
  </si>
  <si>
    <t>Buques buscaminas</t>
  </si>
  <si>
    <t>Buques dragaminas</t>
  </si>
  <si>
    <t>Embarcaciones de patrulla costera</t>
  </si>
  <si>
    <t>Buques nodriza para submarinos</t>
  </si>
  <si>
    <t>Botes para desembarco de tanques</t>
  </si>
  <si>
    <t>Embarcaciones de desembarque aerodeslizadas</t>
  </si>
  <si>
    <t>Embarcaciones a vela de recreo</t>
  </si>
  <si>
    <t>Lanchas de recreo a motor</t>
  </si>
  <si>
    <t>Lanchas de recreo a remo</t>
  </si>
  <si>
    <t>Canoas o kayaks</t>
  </si>
  <si>
    <t>Artefactos a motor de uso personal</t>
  </si>
  <si>
    <t>Balsas</t>
  </si>
  <si>
    <t>Lanchas pequeñas</t>
  </si>
  <si>
    <t>Yates</t>
  </si>
  <si>
    <t>Sistemas de comunicaciones de embarcaciones marítimas</t>
  </si>
  <si>
    <t>Hélices marítimas</t>
  </si>
  <si>
    <t>Velas</t>
  </si>
  <si>
    <t>Remos</t>
  </si>
  <si>
    <t>Sistemas balísticos de la marina</t>
  </si>
  <si>
    <t>Cuñas de ancla</t>
  </si>
  <si>
    <t>Cables de ancla</t>
  </si>
  <si>
    <t>Recuperadores de ancla</t>
  </si>
  <si>
    <t>Rodillos de ancla</t>
  </si>
  <si>
    <t>Rampas de embarcaciones</t>
  </si>
  <si>
    <t>Bicheros</t>
  </si>
  <si>
    <t>Recogedores de botavaras</t>
  </si>
  <si>
    <t>Escotillas de cubierta</t>
  </si>
  <si>
    <t>Argollas de amarre</t>
  </si>
  <si>
    <t>Escaleras de muelle</t>
  </si>
  <si>
    <t>Señales de teñido de emergencia</t>
  </si>
  <si>
    <t>Alabantes</t>
  </si>
  <si>
    <t>Sistemas de recogido de velas</t>
  </si>
  <si>
    <t>Protectores de la quilla</t>
  </si>
  <si>
    <t>Defensas</t>
  </si>
  <si>
    <t>Cuellos de ganso marinos</t>
  </si>
  <si>
    <t>Cabos de amarre</t>
  </si>
  <si>
    <t>Bloqueos de remos</t>
  </si>
  <si>
    <t>Reflectores de radar</t>
  </si>
  <si>
    <t>Timones</t>
  </si>
  <si>
    <t>Refuerzos de velas</t>
  </si>
  <si>
    <t>Botavaras</t>
  </si>
  <si>
    <t>Fundas de velas</t>
  </si>
  <si>
    <t>Sacas</t>
  </si>
  <si>
    <t>Palos de espinaquer</t>
  </si>
  <si>
    <t>Plataformas de popa</t>
  </si>
  <si>
    <t>Cortavientos</t>
  </si>
  <si>
    <t>Relojes de mareas</t>
  </si>
  <si>
    <t>Cañas de timones</t>
  </si>
  <si>
    <t>Berlingas</t>
  </si>
  <si>
    <t>Locomotoras diesel de carga</t>
  </si>
  <si>
    <t>Locomotoras eléctricas de carga</t>
  </si>
  <si>
    <t>Locomotoras diesel de pasajeros</t>
  </si>
  <si>
    <t>Locomotoras eléctricas de pasajeros</t>
  </si>
  <si>
    <t>Vagones de carga</t>
  </si>
  <si>
    <t>Vagones cisterna</t>
  </si>
  <si>
    <t>Vagones de pasajeros</t>
  </si>
  <si>
    <t>Vagones tolva o góndolas</t>
  </si>
  <si>
    <t>Tranvías</t>
  </si>
  <si>
    <t>Sistemas de cambiavías</t>
  </si>
  <si>
    <t>Traviesas</t>
  </si>
  <si>
    <t>Vías férreas</t>
  </si>
  <si>
    <t>Eclisas</t>
  </si>
  <si>
    <t>Enganches de rieles</t>
  </si>
  <si>
    <t>Aparatos de tracción</t>
  </si>
  <si>
    <t>Conjuntos de bogie</t>
  </si>
  <si>
    <t>Aeronave agrícola de ala fija</t>
  </si>
  <si>
    <t>Avión de carga de hélice</t>
  </si>
  <si>
    <t>Hidroaviones</t>
  </si>
  <si>
    <t>Avión de hélice comercial de pasajeros</t>
  </si>
  <si>
    <t>Avión jet de carga</t>
  </si>
  <si>
    <t>Avión jet de pasajeros</t>
  </si>
  <si>
    <t>Avión de hélice privado o de negocios</t>
  </si>
  <si>
    <t>Jet privado o de negocios</t>
  </si>
  <si>
    <t>Helicópteros de pasajeros</t>
  </si>
  <si>
    <t>Helicópteros de carga</t>
  </si>
  <si>
    <t>Helicópteros agrícolas</t>
  </si>
  <si>
    <t>Helicópteros médicos o de rescate</t>
  </si>
  <si>
    <t>Avión bombardero</t>
  </si>
  <si>
    <t>Avión cazabombardero</t>
  </si>
  <si>
    <t>Avión de caza</t>
  </si>
  <si>
    <t>Avión de ataque</t>
  </si>
  <si>
    <t>Aviones no tripulados objetivo o de reconocimiento</t>
  </si>
  <si>
    <t>Hidroaviones militares</t>
  </si>
  <si>
    <t>Aeronave de reconocimiento o vigilancia</t>
  </si>
  <si>
    <t>Avión antisubmarino</t>
  </si>
  <si>
    <t>Avión de transporte militar</t>
  </si>
  <si>
    <t>Dirigibles</t>
  </si>
  <si>
    <t>Helicópteros de transporte militar</t>
  </si>
  <si>
    <t>Helicópteros de ataque</t>
  </si>
  <si>
    <t>Helicópteros de reconocimiento</t>
  </si>
  <si>
    <t>Helicópteros antisubmarinos</t>
  </si>
  <si>
    <t>Aeronave de alas giratorias basculantes</t>
  </si>
  <si>
    <t>Aerodeslizadores</t>
  </si>
  <si>
    <t>Globos aerostáticos</t>
  </si>
  <si>
    <t>Planeadores</t>
  </si>
  <si>
    <t>Parapente</t>
  </si>
  <si>
    <t>Aviones ultralivianos</t>
  </si>
  <si>
    <t>Nave espacial tripulada</t>
  </si>
  <si>
    <t>Estructuras de naves espaciales</t>
  </si>
  <si>
    <t>Satélites de comunicación</t>
  </si>
  <si>
    <t>Satélites meteorológicos</t>
  </si>
  <si>
    <t>Satélites militares</t>
  </si>
  <si>
    <t>Satélites científicos o de investigación</t>
  </si>
  <si>
    <t>Satélites de navegación</t>
  </si>
  <si>
    <t>Satélites geoestacionarios</t>
  </si>
  <si>
    <t>Satélites de órbita cercana a la tierra</t>
  </si>
  <si>
    <t>Satélites de órbita sincronizada con el sol</t>
  </si>
  <si>
    <t>Satélites geo – sincronizados</t>
  </si>
  <si>
    <t>Bicicletas de turismo</t>
  </si>
  <si>
    <t>Monociclos</t>
  </si>
  <si>
    <t>Triciclos</t>
  </si>
  <si>
    <t>Bicicletas tándem</t>
  </si>
  <si>
    <t>Bicicletas de montaña</t>
  </si>
  <si>
    <t>Bicicletas de carreras</t>
  </si>
  <si>
    <t>Bicicletas</t>
  </si>
  <si>
    <t>Bicicletas reclinadas</t>
  </si>
  <si>
    <t>Bicicletas para niños</t>
  </si>
  <si>
    <t>limpiaparabrisas para automóviles</t>
  </si>
  <si>
    <t>Limpiaparabrisas para locomotoras</t>
  </si>
  <si>
    <t>Limpiaparabrisas marítimos</t>
  </si>
  <si>
    <t>Limpiaparabrisas de camión</t>
  </si>
  <si>
    <t>Bomba de lava parabrisas</t>
  </si>
  <si>
    <t>Cuchillas limpiadoras</t>
  </si>
  <si>
    <t>Sistemas de desescarchado y antiniebla para automóviles</t>
  </si>
  <si>
    <t>Sistemas de desescarchado y antiniebla para trenes</t>
  </si>
  <si>
    <t>Sistemas de frenado para automóviles</t>
  </si>
  <si>
    <t>Sistemas de frenado para trenes</t>
  </si>
  <si>
    <t>Chutes de arrastre</t>
  </si>
  <si>
    <t>Rotores</t>
  </si>
  <si>
    <t>Calibrador de frenaje</t>
  </si>
  <si>
    <t>Freno de tambor</t>
  </si>
  <si>
    <t>Freno de disco</t>
  </si>
  <si>
    <t>Freno enfriado con líquido</t>
  </si>
  <si>
    <t>Cilindros principales</t>
  </si>
  <si>
    <t>Cilindros esclavos</t>
  </si>
  <si>
    <t>Zapatas de freno de tambor</t>
  </si>
  <si>
    <t>Almohadillas de discos de freno</t>
  </si>
  <si>
    <t>Tambor de freno</t>
  </si>
  <si>
    <t>Rotores de frenos de disco</t>
  </si>
  <si>
    <t>Líneas de freno</t>
  </si>
  <si>
    <t>Pistones de freno</t>
  </si>
  <si>
    <t>Kits de reparación de frenos</t>
  </si>
  <si>
    <t>Refuerzos de frenado</t>
  </si>
  <si>
    <t>Rines o ruedas para automóviles</t>
  </si>
  <si>
    <t>Ruedas para trenes</t>
  </si>
  <si>
    <t>Rines o ruedas para camiones</t>
  </si>
  <si>
    <t>Válvulas de neumáticos</t>
  </si>
  <si>
    <t>Sistemas de suspensión para automóviles</t>
  </si>
  <si>
    <t>Sistemas de suspensión para camiones</t>
  </si>
  <si>
    <t>Amortiguadores para camiones</t>
  </si>
  <si>
    <t>Amortiguadores para automóviles</t>
  </si>
  <si>
    <t>Sistemas de suspensión para trenes</t>
  </si>
  <si>
    <t>Puntales</t>
  </si>
  <si>
    <t>Buje de automóvil</t>
  </si>
  <si>
    <t>Barra anti -  ladeo</t>
  </si>
  <si>
    <t>Amortiguadores de choque</t>
  </si>
  <si>
    <t>Airbags</t>
  </si>
  <si>
    <t>Cinturones de seguridad</t>
  </si>
  <si>
    <t>Sistemas para evitar choques</t>
  </si>
  <si>
    <t>Sistemas sensores de impacto</t>
  </si>
  <si>
    <t>Apoyacabezas</t>
  </si>
  <si>
    <t>Latas de propulsor de airbags</t>
  </si>
  <si>
    <t>Pito de vehículo</t>
  </si>
  <si>
    <t>Sistema remoto de bloqueo</t>
  </si>
  <si>
    <t>Sistemas de control de la estabilidad del vehículo</t>
  </si>
  <si>
    <t>Sistemas de control de la tracción del vehículo</t>
  </si>
  <si>
    <t>Bloqueadores de ruedas</t>
  </si>
  <si>
    <t>Puertas de automotores desmontables</t>
  </si>
  <si>
    <t>Puertas de automotores</t>
  </si>
  <si>
    <t>Puertas de persiana para camiones</t>
  </si>
  <si>
    <t>Compuertas inferiores o puertas elevadoras</t>
  </si>
  <si>
    <t>Parabrisas para automotores</t>
  </si>
  <si>
    <t>Ventanas para automotores</t>
  </si>
  <si>
    <t>Sistemas de almacenaje de combustible híbrido</t>
  </si>
  <si>
    <t>Sistemas de inyección de combustible</t>
  </si>
  <si>
    <t>Tanques de combustible</t>
  </si>
  <si>
    <t>Elementos respiraderos</t>
  </si>
  <si>
    <t>Tapas de aceite o combustible</t>
  </si>
  <si>
    <t>Neumático para llantas de automóviles</t>
  </si>
  <si>
    <t>Llantas para camiones pesados</t>
  </si>
  <si>
    <t>Llantas para automóviles o camionetas</t>
  </si>
  <si>
    <t>Llantas de bicicleta</t>
  </si>
  <si>
    <t>Neumáticos de bicicleta</t>
  </si>
  <si>
    <t>Cordón de llanta</t>
  </si>
  <si>
    <t>Labrado de llanta</t>
  </si>
  <si>
    <t>Acabados para automotores</t>
  </si>
  <si>
    <t>Guardabarros</t>
  </si>
  <si>
    <t>Parachoques para automotores</t>
  </si>
  <si>
    <t>Espejos retrovisores</t>
  </si>
  <si>
    <t>Parrillas de vehículos</t>
  </si>
  <si>
    <t>Capós de vehículos</t>
  </si>
  <si>
    <t>Paneles laterales de vehículos</t>
  </si>
  <si>
    <t>Tableros</t>
  </si>
  <si>
    <t>Sistemas de control medioambiental espacial</t>
  </si>
  <si>
    <t>Sistemas de control medioambiental marítimo</t>
  </si>
  <si>
    <t>Sistema control temperatura vehículo</t>
  </si>
  <si>
    <t>Sistemas hidráulicos para automotores</t>
  </si>
  <si>
    <t>Sistemas hidráulicos marítimos</t>
  </si>
  <si>
    <t>Iluminación exterior para automóviles</t>
  </si>
  <si>
    <t>Iluminación exterior para vagones de tren</t>
  </si>
  <si>
    <t>Iluminación exterior para buques o barcos</t>
  </si>
  <si>
    <t>Sistema para lavar o limpiar la farola delantera</t>
  </si>
  <si>
    <t>Reflectores</t>
  </si>
  <si>
    <t>Luz frontal del vehículo</t>
  </si>
  <si>
    <t>Iluminación interior para automóviles</t>
  </si>
  <si>
    <t>Iluminación interior para vagones de tren</t>
  </si>
  <si>
    <t>Iluminación interior para buques o barcos</t>
  </si>
  <si>
    <t>Ensamblajes de iluminación de las placas</t>
  </si>
  <si>
    <t>Sistemas de posicionamiento global de vehículos</t>
  </si>
  <si>
    <t>Sistemas de navegación vehicular</t>
  </si>
  <si>
    <t>Sistemas de computador</t>
  </si>
  <si>
    <t>Sistemas electrónicos de ignición</t>
  </si>
  <si>
    <t>Convertidores catalíticos</t>
  </si>
  <si>
    <t>Silenciadores de exhosto o resonadores</t>
  </si>
  <si>
    <t>Colector de escape</t>
  </si>
  <si>
    <t>Adaptadores de silenciadores</t>
  </si>
  <si>
    <t>Amortiguadores de chispas</t>
  </si>
  <si>
    <t>Ejes de manejo</t>
  </si>
  <si>
    <t>Ejes no de manejo</t>
  </si>
  <si>
    <t>Carcasas de eje</t>
  </si>
  <si>
    <t>Husillos de giro de eje</t>
  </si>
  <si>
    <t>Diferenciales</t>
  </si>
  <si>
    <t>Juntas de velocidad constante</t>
  </si>
  <si>
    <t>Ejes de cardán</t>
  </si>
  <si>
    <t>Equipo de reparar ejes</t>
  </si>
  <si>
    <t>Buje de eje</t>
  </si>
  <si>
    <t>Juntas de cardán</t>
  </si>
  <si>
    <t>Ejes de tracción</t>
  </si>
  <si>
    <t>Transmisiones manuales</t>
  </si>
  <si>
    <t>Transmisiones automáticas</t>
  </si>
  <si>
    <t>Cables de embrague</t>
  </si>
  <si>
    <t>Componentes hidráulicos de embrague</t>
  </si>
  <si>
    <t>Cadenas de los engranajes conductores</t>
  </si>
  <si>
    <t>Ignición</t>
  </si>
  <si>
    <t>Ventilador</t>
  </si>
  <si>
    <t>Radiadores de motor</t>
  </si>
  <si>
    <t>Tapas de radiador</t>
  </si>
  <si>
    <t>Refrigerante de motor</t>
  </si>
  <si>
    <t>Salida de emergencia de vehículos</t>
  </si>
  <si>
    <t>Techos permanentes convertibles</t>
  </si>
  <si>
    <t>Techos duros desmontables</t>
  </si>
  <si>
    <t>Techos blandos desmontables</t>
  </si>
  <si>
    <t>Sistemas de rejillas de techo</t>
  </si>
  <si>
    <t>Sunroofs o techos corredizos</t>
  </si>
  <si>
    <t>Deflectores de viento</t>
  </si>
  <si>
    <t>Sacos de dirección</t>
  </si>
  <si>
    <t>Suspensión de dirección</t>
  </si>
  <si>
    <t>Junta de bola</t>
  </si>
  <si>
    <t>Sistema de dirección hidráulica</t>
  </si>
  <si>
    <t>Bielas</t>
  </si>
  <si>
    <t>Contramanivela</t>
  </si>
  <si>
    <t>Varillas de dirección</t>
  </si>
  <si>
    <t>Eje de bloqueo</t>
  </si>
  <si>
    <t>Piñones</t>
  </si>
  <si>
    <t>Cable de afinamiento de dirección hidráulica</t>
  </si>
  <si>
    <t>Timones o volantes</t>
  </si>
  <si>
    <t>Ensambles de columna de dirección</t>
  </si>
  <si>
    <t>Ensambles de cilindro de dirección</t>
  </si>
  <si>
    <t>Biseles</t>
  </si>
  <si>
    <t>Consolas</t>
  </si>
  <si>
    <t>Paneles de puerta</t>
  </si>
  <si>
    <t>Tapizado del techo</t>
  </si>
  <si>
    <t>Grupos de instrumentos</t>
  </si>
  <si>
    <t>Paneles de instrumentos</t>
  </si>
  <si>
    <t>Pedales</t>
  </si>
  <si>
    <t>Puntos para energía o para encendedores</t>
  </si>
  <si>
    <t>Visores de sol</t>
  </si>
  <si>
    <t>Componentes y sistemas de sonido del vehículo</t>
  </si>
  <si>
    <t>Fundas de asientos</t>
  </si>
  <si>
    <t>Cojinería de asientos</t>
  </si>
  <si>
    <t>Marcos de asientos</t>
  </si>
  <si>
    <t>Pedales de bicicleta</t>
  </si>
  <si>
    <t>Chasis para automóviles</t>
  </si>
  <si>
    <t>Chasis para camiones</t>
  </si>
  <si>
    <t>Bastidores de motos</t>
  </si>
  <si>
    <t>Tráiler para contenedores</t>
  </si>
  <si>
    <t>Tráiler cama alta</t>
  </si>
  <si>
    <t>Remolques para ganado</t>
  </si>
  <si>
    <t>Remolques carrotanque sin temperatura controlada</t>
  </si>
  <si>
    <t>Remolques carrotanque con temperatura controlada</t>
  </si>
  <si>
    <t>Remolques contenedor con temperatura controlada</t>
  </si>
  <si>
    <t>Remolques para transporte de automóviles (niñeras)</t>
  </si>
  <si>
    <t>Enganches de remolque</t>
  </si>
  <si>
    <t>Pala cargadora</t>
  </si>
  <si>
    <t>Placas de matrícula de tráiler</t>
  </si>
  <si>
    <t>Remolque de motonieve</t>
  </si>
  <si>
    <t>Remolque de motocicleta</t>
  </si>
  <si>
    <t>Remolque de botes</t>
  </si>
  <si>
    <t>Sistemas de entrenamiento de apoyo terrestre</t>
  </si>
  <si>
    <t>Sistemas de ensayo o mantenimiento de apoyo terrestre</t>
  </si>
  <si>
    <t>Sistemas integrados de información de mantenimiento</t>
  </si>
  <si>
    <t>Simuladores de vuelo para aviones</t>
  </si>
  <si>
    <t>Medios de carga y descarga para aviones</t>
  </si>
  <si>
    <t>Equipo para recargar combustible de aviones</t>
  </si>
  <si>
    <t>Equipo para deshielo de aviones</t>
  </si>
  <si>
    <t>Pasarela telescópica para aviones</t>
  </si>
  <si>
    <t>Tractores remolcadores para aviones</t>
  </si>
  <si>
    <t>Unidades de potencia para pista aérea</t>
  </si>
  <si>
    <t>Equipo de lavabos para aeronaves</t>
  </si>
  <si>
    <t>Escalerillas transportables o rodantes</t>
  </si>
  <si>
    <t>Kit de mantenimiento de vehículo de soporte en tierra</t>
  </si>
  <si>
    <t>Barra de remolque de avión</t>
  </si>
  <si>
    <t>Simuladores de vuelo de naves espaciales</t>
  </si>
  <si>
    <t>Sistemas de suministro de carga para naves espaciales</t>
  </si>
  <si>
    <t>Vehículos de lanzamiento líquido</t>
  </si>
  <si>
    <t>Vehículos de lanzamiento sólido</t>
  </si>
  <si>
    <t>Módulos de servicio para naves espaciales</t>
  </si>
  <si>
    <t>Equipos de balanceo de llantas</t>
  </si>
  <si>
    <t>Equipos de alineación de llantas</t>
  </si>
  <si>
    <t>Máquinas para cambiar llantas</t>
  </si>
  <si>
    <t>Pedestales de vehículo o motor</t>
  </si>
  <si>
    <t>Spoilers de avión</t>
  </si>
  <si>
    <t>Aletas de avión</t>
  </si>
  <si>
    <t>Estabilizadores horizontales de avión</t>
  </si>
  <si>
    <t>Aletas canard de avión</t>
  </si>
  <si>
    <t>Listones de avión</t>
  </si>
  <si>
    <t>Flaps o transmisión de flaps de avión</t>
  </si>
  <si>
    <t>Timones de avión</t>
  </si>
  <si>
    <t>Elevadores de avión</t>
  </si>
  <si>
    <t>Alerones de avión</t>
  </si>
  <si>
    <t>Propulsores de avión</t>
  </si>
  <si>
    <t>Alas de avión</t>
  </si>
  <si>
    <t>Fuselajes de avión</t>
  </si>
  <si>
    <t>Cúpulas protectoras de la antena de avión</t>
  </si>
  <si>
    <t>Rotores de avión</t>
  </si>
  <si>
    <t>Ventilador de elevación de avión</t>
  </si>
  <si>
    <t>Escudetes de avión</t>
  </si>
  <si>
    <t>Muebles de avión</t>
  </si>
  <si>
    <t>Dobladores de avión</t>
  </si>
  <si>
    <t>Nervaduras de avión</t>
  </si>
  <si>
    <t>Largueros de avión</t>
  </si>
  <si>
    <t>Sistemas de control digital del altitud del avión</t>
  </si>
  <si>
    <t>Faros de navegación de avión</t>
  </si>
  <si>
    <t>Sistemas de seguimiento de aire a tierra</t>
  </si>
  <si>
    <t>Sistemas de guía aeronáutica</t>
  </si>
  <si>
    <t>Controles de volante de avión</t>
  </si>
  <si>
    <t>Sistemas de control de la altitud del nave espacial</t>
  </si>
  <si>
    <t>Sistemas de comunicación del avión</t>
  </si>
  <si>
    <t>Registradores de datos de vuelo</t>
  </si>
  <si>
    <t>Contramedidas de avión</t>
  </si>
  <si>
    <t>Sistemas de codificación o de decodificación</t>
  </si>
  <si>
    <t>Sistemas de telemetría de aeronaves</t>
  </si>
  <si>
    <t>Electrónica de interfaz del avión</t>
  </si>
  <si>
    <t>Giroscopio del avión</t>
  </si>
  <si>
    <t>Cámaras de avión</t>
  </si>
  <si>
    <t>Sondas o sensores de avión</t>
  </si>
  <si>
    <t>Guías de onda del avión</t>
  </si>
  <si>
    <t>Sistemas de computadores de vuelo</t>
  </si>
  <si>
    <t>Módulos de comando de naves especiales</t>
  </si>
  <si>
    <t>Sistemas de control o extinción de incendios en aeronaves</t>
  </si>
  <si>
    <t>Sistemas de escape o eyección de aeronaves</t>
  </si>
  <si>
    <t>Sistemas de advertencia del avión</t>
  </si>
  <si>
    <t>Paracaídas</t>
  </si>
  <si>
    <t>Células solares de la nave espacial</t>
  </si>
  <si>
    <t>Formaciones solares de la nave espacial</t>
  </si>
  <si>
    <t>Unidades de la fuente de alimentación de avión</t>
  </si>
  <si>
    <t>Sistemas de grupo electrógeno de pista (apu)</t>
  </si>
  <si>
    <t>Indicadores de la cabina aeroespacial</t>
  </si>
  <si>
    <t>Medidores de la cabina aeroespacial</t>
  </si>
  <si>
    <t>Paneles de despliegue aeroespacial de la cabina</t>
  </si>
  <si>
    <t>Paneles de interruptores aeroespaciales de la cabina</t>
  </si>
  <si>
    <t>Presentación visual de cabeza levantada (hud)</t>
  </si>
  <si>
    <t>Sistemas de frenar del avión</t>
  </si>
  <si>
    <t>Rampas de arrastre de avión</t>
  </si>
  <si>
    <t>Ruedas de avión</t>
  </si>
  <si>
    <t>Montajes del tren de aterrizaje</t>
  </si>
  <si>
    <t>Llantas de avión</t>
  </si>
  <si>
    <t>Controles anti – deslizamiento de avión</t>
  </si>
  <si>
    <t>Cinturones de seguridad del avión</t>
  </si>
  <si>
    <t>Arneses de seguridad del avión</t>
  </si>
  <si>
    <t>Tanques interiores de combustible del avión</t>
  </si>
  <si>
    <t>Depósitos desechables de combustible del avión</t>
  </si>
  <si>
    <t>Tanques de propelente del avión</t>
  </si>
  <si>
    <t>Sistemas híbridos de almacenaje de combustible de avión</t>
  </si>
  <si>
    <t>Sistemas de manejo de combustible del avión</t>
  </si>
  <si>
    <t>Post – impulsores</t>
  </si>
  <si>
    <t>Sistemas hidráulicos de avión</t>
  </si>
  <si>
    <t>Iluminación exterior de avión</t>
  </si>
  <si>
    <t>Iluminación interior de avión</t>
  </si>
  <si>
    <t>Limpiaparabrisas de avión</t>
  </si>
  <si>
    <t>Sistemas de descongelación o sistemas de desempañar a bordo de avión</t>
  </si>
  <si>
    <t>Puertas de avión</t>
  </si>
  <si>
    <t>Ventanas de avión</t>
  </si>
  <si>
    <t>Parabrisas de avión</t>
  </si>
  <si>
    <t>Montajes de choque del avión</t>
  </si>
  <si>
    <t>Conjuntos de anillo colector del avión</t>
  </si>
  <si>
    <t>Controladores ambientales del avión</t>
  </si>
  <si>
    <t>Reguladores ambientales del avión</t>
  </si>
  <si>
    <t>Turbinas para enfriar el avión</t>
  </si>
  <si>
    <t>Ventiladores para enfriar el avión</t>
  </si>
  <si>
    <t>Intercambiadores de calor del avión</t>
  </si>
  <si>
    <t>Separadores del agua del avión</t>
  </si>
  <si>
    <t>Equipo del oxígeno del avión</t>
  </si>
  <si>
    <t>Acumuladores hidráulicos del avión</t>
  </si>
  <si>
    <t>Acumuladores neumáticos del avión</t>
  </si>
  <si>
    <t>Motores hidráulicos</t>
  </si>
  <si>
    <t>Motores neumáticos</t>
  </si>
  <si>
    <t>Motores a gas</t>
  </si>
  <si>
    <t>Motores diesel</t>
  </si>
  <si>
    <t>Motores de vapor</t>
  </si>
  <si>
    <t>Motores de turbina</t>
  </si>
  <si>
    <t>Motores de turbina con hélice</t>
  </si>
  <si>
    <t>Motores térmicos</t>
  </si>
  <si>
    <t>Motores hidroeléctricos</t>
  </si>
  <si>
    <t>Máquinas rotativas</t>
  </si>
  <si>
    <t>Motores de turbina hidráulica</t>
  </si>
  <si>
    <t>Motores turbohélice</t>
  </si>
  <si>
    <t>Kit de reparación de motores</t>
  </si>
  <si>
    <t>Motores de inducción</t>
  </si>
  <si>
    <t>Motores de corriente alterna (CA)</t>
  </si>
  <si>
    <t>Motores de corriente continua (CC)</t>
  </si>
  <si>
    <t>Motores de corriente alterna (CA) o corriente continua (CC)</t>
  </si>
  <si>
    <t>Dinamotores</t>
  </si>
  <si>
    <t>Servomotores</t>
  </si>
  <si>
    <t>Motores de par de torsión</t>
  </si>
  <si>
    <t>Motores de cohetes de propulsante líquido</t>
  </si>
  <si>
    <t>Motores sincrónicos</t>
  </si>
  <si>
    <t>Motores de cohete con propulsión sólida</t>
  </si>
  <si>
    <t>Motores monofásicos</t>
  </si>
  <si>
    <t>Motores multifásicos</t>
  </si>
  <si>
    <t>Motores escalonados</t>
  </si>
  <si>
    <t>Alternadores</t>
  </si>
  <si>
    <t>Motor neumático</t>
  </si>
  <si>
    <t>Quemadores para aeronaves</t>
  </si>
  <si>
    <t>Compresores de motor de avión</t>
  </si>
  <si>
    <t>Difusores de motor de avión</t>
  </si>
  <si>
    <t>Monturas de motor</t>
  </si>
  <si>
    <t>Gatos de tornillo de los ejes motores del avión</t>
  </si>
  <si>
    <t>Unidades de transmisión del avión</t>
  </si>
  <si>
    <t>Ejes compensadores</t>
  </si>
  <si>
    <t>Seguidores de la leva</t>
  </si>
  <si>
    <t>Elevadores de árbol de levas</t>
  </si>
  <si>
    <t>Carburadores</t>
  </si>
  <si>
    <t>Válvulas de ventilación del cárter</t>
  </si>
  <si>
    <t>Culata de cilindro</t>
  </si>
  <si>
    <t>Tapas de motor</t>
  </si>
  <si>
    <t>Forjas del motor</t>
  </si>
  <si>
    <t>Calentadores de motor</t>
  </si>
  <si>
    <t>Sistemas de ignición de motor</t>
  </si>
  <si>
    <t>Súper cargadores</t>
  </si>
  <si>
    <t>Turbocargador</t>
  </si>
  <si>
    <t>Poleas del motor</t>
  </si>
  <si>
    <t>Lata de vapor de combustible</t>
  </si>
  <si>
    <t>Tapón brillante</t>
  </si>
  <si>
    <t>Medidores de varilla de aceite</t>
  </si>
  <si>
    <t>Coladores de aceite</t>
  </si>
  <si>
    <t>Anillo de pistón</t>
  </si>
  <si>
    <t>Tubos de varilla de empuje</t>
  </si>
  <si>
    <t>Bolas de brazo oscilante</t>
  </si>
  <si>
    <t>Ejes de brazo oscilante</t>
  </si>
  <si>
    <t>Brazos oscilantes</t>
  </si>
  <si>
    <t>Bujía de encendido</t>
  </si>
  <si>
    <t>Chorro de carburador</t>
  </si>
  <si>
    <t>Diafragmas de carburador</t>
  </si>
  <si>
    <t>Batea de aceite</t>
  </si>
  <si>
    <t>Pistones</t>
  </si>
  <si>
    <t>Cadena de distribución</t>
  </si>
  <si>
    <t>Múltiples de entrada</t>
  </si>
  <si>
    <t>Inyectores de combustible</t>
  </si>
  <si>
    <t>Manguitos de motor</t>
  </si>
  <si>
    <t>Distribuidores de inyección de combustible</t>
  </si>
  <si>
    <t>Válvulas de motor</t>
  </si>
  <si>
    <t>Varas de empuje</t>
  </si>
  <si>
    <t>Volante de inercia del motor</t>
  </si>
  <si>
    <t>Cigüeñal</t>
  </si>
  <si>
    <t>Válvula de estrangulación</t>
  </si>
  <si>
    <t>Controles electrónicos de motor</t>
  </si>
  <si>
    <t>Asiento de válvula del motor</t>
  </si>
  <si>
    <t>Guía de válvula</t>
  </si>
  <si>
    <t>Adaptadores del carburador</t>
  </si>
  <si>
    <t>Accesorios de las bujías</t>
  </si>
  <si>
    <t>Ajustadores del balancín</t>
  </si>
  <si>
    <t>Adaptadores del motor de arranque</t>
  </si>
  <si>
    <t>Vástagos del estárter</t>
  </si>
  <si>
    <t>Tapones del árbol de levas</t>
  </si>
  <si>
    <t>Varillaje de los componentes del motor</t>
  </si>
  <si>
    <t>Tapones del anticongelante</t>
  </si>
  <si>
    <t>Revestimiento de los cilindros</t>
  </si>
  <si>
    <t>Amortiguadores de vibración</t>
  </si>
  <si>
    <t>Reguladores</t>
  </si>
  <si>
    <t>Escobillas del motor</t>
  </si>
  <si>
    <t>Armaduras</t>
  </si>
  <si>
    <t>Rotores o estatores</t>
  </si>
  <si>
    <t>Kits de reparación del motor</t>
  </si>
  <si>
    <t>Adaptadores de soporte de motor</t>
  </si>
  <si>
    <t>Bobinas de motor</t>
  </si>
  <si>
    <t>Monturas o soportes de motor</t>
  </si>
  <si>
    <t>Freno de motor</t>
  </si>
  <si>
    <t>Árbol de distribución</t>
  </si>
  <si>
    <t>Boquilla de inyección de combustible</t>
  </si>
  <si>
    <t>Bloque de cilindros</t>
  </si>
  <si>
    <t>Conmutadores</t>
  </si>
  <si>
    <t>Dispositivos de velocidad regulables</t>
  </si>
  <si>
    <t>Correas de la transmisión</t>
  </si>
  <si>
    <t>Cadenas de la transmisión</t>
  </si>
  <si>
    <t>Aparatos de movimiento rectilíneo</t>
  </si>
  <si>
    <t>Despegues de energía</t>
  </si>
  <si>
    <t>Culatas de transmisión</t>
  </si>
  <si>
    <t>Árboles de transmisión</t>
  </si>
  <si>
    <t>Ejes</t>
  </si>
  <si>
    <t>Cadenas transmisoras de potencia</t>
  </si>
  <si>
    <t>Uniones de charnela</t>
  </si>
  <si>
    <t>Servo controlador</t>
  </si>
  <si>
    <t>Transmisión escalonada o transmisión stepper o graduador escalonado</t>
  </si>
  <si>
    <t>Portaengranajes</t>
  </si>
  <si>
    <t>Puntal tensor</t>
  </si>
  <si>
    <t>Convertidores de torque</t>
  </si>
  <si>
    <t>Muñones</t>
  </si>
  <si>
    <t>Cabeza del impulsor</t>
  </si>
  <si>
    <t>Conjunto del impulsor</t>
  </si>
  <si>
    <t>Topes de retención</t>
  </si>
  <si>
    <t>Unidades de engranajes</t>
  </si>
  <si>
    <t>Transmisiones de tambor</t>
  </si>
  <si>
    <t>Motores de engranajes</t>
  </si>
  <si>
    <t>Sistemas de control de movimiento integrados</t>
  </si>
  <si>
    <t>Transmisiones hidrostáticas</t>
  </si>
  <si>
    <t>Transmisiones hidrocinéticas</t>
  </si>
  <si>
    <t>Leva de transmisión</t>
  </si>
  <si>
    <t>Manguitos de la transmisión</t>
  </si>
  <si>
    <t>Soportes o conjuntos del eje</t>
  </si>
  <si>
    <t>Tensores de cadena</t>
  </si>
  <si>
    <t>Cubos de la transmisión</t>
  </si>
  <si>
    <t>Tornillos esféricos o conjuntos de tornillos esféricos</t>
  </si>
  <si>
    <t>Generadores diesel</t>
  </si>
  <si>
    <t>Generadores hidroeléctricos</t>
  </si>
  <si>
    <t>Generadores eólicos</t>
  </si>
  <si>
    <t>Generadores a gas</t>
  </si>
  <si>
    <t>Generadores térmicos</t>
  </si>
  <si>
    <t>Generadores hidráulicos</t>
  </si>
  <si>
    <t>Generadores solares</t>
  </si>
  <si>
    <t>Generadores de vapor</t>
  </si>
  <si>
    <t>Baterías recargables</t>
  </si>
  <si>
    <t>Pilas alcalinas</t>
  </si>
  <si>
    <t>Baterías para vehículos</t>
  </si>
  <si>
    <t>Cargadores de baterías</t>
  </si>
  <si>
    <t>Pilas secas</t>
  </si>
  <si>
    <t>Pilas electrónicas</t>
  </si>
  <si>
    <t>Baterías de plomo-ácido</t>
  </si>
  <si>
    <t>Baterías de ferroníquel</t>
  </si>
  <si>
    <t>Baterías de níquel-cadmio</t>
  </si>
  <si>
    <t>Bloques de pilas específicas para productos</t>
  </si>
  <si>
    <t>Baterías de litio</t>
  </si>
  <si>
    <t>Baterías de níquel- hidrógeno</t>
  </si>
  <si>
    <t>Baterías térmicas</t>
  </si>
  <si>
    <t>Zinc aire</t>
  </si>
  <si>
    <t>Batería de carbono zinc</t>
  </si>
  <si>
    <t>Batería de oxido de mercurio</t>
  </si>
  <si>
    <t>Baterías del manganeso</t>
  </si>
  <si>
    <t>Baterías de óxido de plata</t>
  </si>
  <si>
    <t>Probadores de baterías</t>
  </si>
  <si>
    <t>Soportes de batería</t>
  </si>
  <si>
    <t>Baterías de níquel-hidruro metálico</t>
  </si>
  <si>
    <t>Adaptador de batería o accesorios</t>
  </si>
  <si>
    <t>Puertas, tapas o estantes de baterías</t>
  </si>
  <si>
    <t>Kits de herramientas para baterías</t>
  </si>
  <si>
    <t>Baterías de níquel-cloruro de sodio</t>
  </si>
  <si>
    <t>Correas en v</t>
  </si>
  <si>
    <t>Correas de distribución de engranaje</t>
  </si>
  <si>
    <t>Correas redondas</t>
  </si>
  <si>
    <t>Correas planas</t>
  </si>
  <si>
    <t>Tensores de correa</t>
  </si>
  <si>
    <t>Poleas de transmisión</t>
  </si>
  <si>
    <t>Polea de distribución</t>
  </si>
  <si>
    <t>Trantorque</t>
  </si>
  <si>
    <t>Defensas de correa</t>
  </si>
  <si>
    <t>Bridas de la polea de distribución</t>
  </si>
  <si>
    <t>Embragues de placa</t>
  </si>
  <si>
    <t>Embragues de diafragma</t>
  </si>
  <si>
    <t>Embrague centrífugo</t>
  </si>
  <si>
    <t>Embrague semi centrífugo</t>
  </si>
  <si>
    <t>Embrague de rueda libre</t>
  </si>
  <si>
    <t>Acoplamiento de fluido</t>
  </si>
  <si>
    <t>Embragues de leva</t>
  </si>
  <si>
    <t>Embragues eléctricos</t>
  </si>
  <si>
    <t>Embragues hidráulicos</t>
  </si>
  <si>
    <t>Placa de presión</t>
  </si>
  <si>
    <t>Placa impulsada</t>
  </si>
  <si>
    <t>Placas de embrague</t>
  </si>
  <si>
    <t>Kits de reparación del embrague</t>
  </si>
  <si>
    <t>Sistemas de frenos neumáticos o de aire</t>
  </si>
  <si>
    <t>Sistemas de frenos hidráulicos</t>
  </si>
  <si>
    <t>Sistemas de frenos mecánicos</t>
  </si>
  <si>
    <t>Conjuntos de embrague de frenado</t>
  </si>
  <si>
    <t>Sistemas de frenado eléctrico</t>
  </si>
  <si>
    <t>Alambre calentador</t>
  </si>
  <si>
    <t>Alambre para artefactos</t>
  </si>
  <si>
    <t>Alambre para radio o televisión</t>
  </si>
  <si>
    <t>Alambre para automoción o aviación</t>
  </si>
  <si>
    <t>Alambre para imanes</t>
  </si>
  <si>
    <t>Alambre de trole</t>
  </si>
  <si>
    <t>Alambre subterráneo</t>
  </si>
  <si>
    <t>Alambre de silicio-amianto (sa)</t>
  </si>
  <si>
    <t>Hilo de cobre</t>
  </si>
  <si>
    <t>Alambre de aluminio revestido de cobre</t>
  </si>
  <si>
    <t>Alambre de cobre-acero</t>
  </si>
  <si>
    <t>Alambre de bronce</t>
  </si>
  <si>
    <t>Alambre pelado</t>
  </si>
  <si>
    <t>Alambre forrado pero no aislado</t>
  </si>
  <si>
    <t>Alambre aislado o forrado</t>
  </si>
  <si>
    <t>Alambre para interconexiones</t>
  </si>
  <si>
    <t>Alambre de kaptan</t>
  </si>
  <si>
    <t>Alambre de poliamida</t>
  </si>
  <si>
    <t>Cordón de extensión</t>
  </si>
  <si>
    <t>Conjunto de cable</t>
  </si>
  <si>
    <t>Cables para cableado</t>
  </si>
  <si>
    <t>Cable galvanizado</t>
  </si>
  <si>
    <t>Conductores de bus</t>
  </si>
  <si>
    <t>Cable de calentamiento</t>
  </si>
  <si>
    <t>Cable submarino</t>
  </si>
  <si>
    <t>Cable de mando</t>
  </si>
  <si>
    <t>Cable para señales</t>
  </si>
  <si>
    <t>Cable para automoción o aviación</t>
  </si>
  <si>
    <t>Cable coaxial</t>
  </si>
  <si>
    <t>Cable de fibra óptica</t>
  </si>
  <si>
    <t>Cable aéreo</t>
  </si>
  <si>
    <t>Cable de redes</t>
  </si>
  <si>
    <t>Cable de bronce</t>
  </si>
  <si>
    <t>Cable desnudo</t>
  </si>
  <si>
    <t>Cable forrado pero no aislado</t>
  </si>
  <si>
    <t>Cable aislado o forrado</t>
  </si>
  <si>
    <t>Cable de construcción</t>
  </si>
  <si>
    <t>Cable para ser enterrado de forma directa</t>
  </si>
  <si>
    <t>Cable de telecomunicaciones</t>
  </si>
  <si>
    <t>Cable triaxial</t>
  </si>
  <si>
    <t>Cable de poliqueno reticulado</t>
  </si>
  <si>
    <t>Cable de floropolímero</t>
  </si>
  <si>
    <t>Cable para interconexiones</t>
  </si>
  <si>
    <t>Cable de kaptan</t>
  </si>
  <si>
    <t>Cable de poliamida</t>
  </si>
  <si>
    <t>Cable de radiofrecuencia (rf)</t>
  </si>
  <si>
    <t>Cable plano o de cinta</t>
  </si>
  <si>
    <t>Cables blindados</t>
  </si>
  <si>
    <t>Cable de alimentación</t>
  </si>
  <si>
    <t>Accesorios de cable</t>
  </si>
  <si>
    <t>Cable coaxial exterior de planta</t>
  </si>
  <si>
    <t>Cable de comunicaciones exterior de planta</t>
  </si>
  <si>
    <t>Cable de telecomunicaciones exterior de planta</t>
  </si>
  <si>
    <t>Cable de cobre</t>
  </si>
  <si>
    <t>Rollos de cable</t>
  </si>
  <si>
    <t>Cables de alimentación</t>
  </si>
  <si>
    <t>Cable de fibra óptica de exterior</t>
  </si>
  <si>
    <t>Cableado preformado de panel</t>
  </si>
  <si>
    <t>Cableado preformado troncal</t>
  </si>
  <si>
    <t>Cableado preformado de comunicación</t>
  </si>
  <si>
    <t>Arnés de alambrado especial</t>
  </si>
  <si>
    <t>Conjunto de cable de fibra óptica</t>
  </si>
  <si>
    <t>Centrales eléctricas de diesel</t>
  </si>
  <si>
    <t>Centrales eléctricas geotérmicas</t>
  </si>
  <si>
    <t>Centrales hidroeléctricas</t>
  </si>
  <si>
    <t>Centrales de gas</t>
  </si>
  <si>
    <t>Centrales de energía  marina</t>
  </si>
  <si>
    <t>Centrales de energía a petróleo</t>
  </si>
  <si>
    <t>Centrales de energía solar</t>
  </si>
  <si>
    <t>Centrales termoeléctricas</t>
  </si>
  <si>
    <t>Central de energía eólica</t>
  </si>
  <si>
    <t>Central térmica</t>
  </si>
  <si>
    <t>Pantallas de agua móviles</t>
  </si>
  <si>
    <t>Travesaños corredizos</t>
  </si>
  <si>
    <t>Rejillas de agua</t>
  </si>
  <si>
    <t>Filtros fijos</t>
  </si>
  <si>
    <t>Estructuras de toma</t>
  </si>
  <si>
    <t>Chimenea de acero</t>
  </si>
  <si>
    <t>Chimenea de concreto</t>
  </si>
  <si>
    <t>Chimeneas de ventilación o antorchas</t>
  </si>
  <si>
    <t>Chimeneas de admisión</t>
  </si>
  <si>
    <t>Chimeneas de derivación</t>
  </si>
  <si>
    <t>Secciones de silenciador</t>
  </si>
  <si>
    <t>Conductos de salida de escape</t>
  </si>
  <si>
    <t>Juntas de dilatación de conductos de escape</t>
  </si>
  <si>
    <t>Amortiguadores de cierre de la chimenea</t>
  </si>
  <si>
    <t>Amortiguadores de desviación de escape</t>
  </si>
  <si>
    <t>Amortiguadores de aislamiento de escape</t>
  </si>
  <si>
    <t>Detectores de gases inflamables o peligrosos para generadores</t>
  </si>
  <si>
    <t>Detectores de llama de sistemas de combustión de turbina de gas</t>
  </si>
  <si>
    <t>Paneles de control eléctrico para generadores</t>
  </si>
  <si>
    <t>Paneles de control de compresores</t>
  </si>
  <si>
    <t>Paneles de protección o control de generadores</t>
  </si>
  <si>
    <t>Paneles de control de turbina de gas</t>
  </si>
  <si>
    <t>Centros de control de motor de baja tensión</t>
  </si>
  <si>
    <t>Paneles de corriente alterna (CA) y corriente continua (CC) de baja tensión</t>
  </si>
  <si>
    <t>Paneles de control de turbinas de vapor</t>
  </si>
  <si>
    <t>Conmutadores de control de carga de subestación</t>
  </si>
  <si>
    <t>Conmutadores de tensión pequeña</t>
  </si>
  <si>
    <t>Conmutadores de tensión media</t>
  </si>
  <si>
    <t>Reactores de limitación de intensidad</t>
  </si>
  <si>
    <t>Conmutadores con aislamiento de gas</t>
  </si>
  <si>
    <t>Conmutadores de desconexión de estaciones de maniobra</t>
  </si>
  <si>
    <t>Disipador de sobretensiones de estaciones de maniobra</t>
  </si>
  <si>
    <t>Combustible para conjunto subcrítico</t>
  </si>
  <si>
    <t>Componentes para conjunto subcrítico</t>
  </si>
  <si>
    <t>Moderador para conjunto subcrítico</t>
  </si>
  <si>
    <t>Dosímetros de cámara de ionización</t>
  </si>
  <si>
    <t>Dosímetros</t>
  </si>
  <si>
    <t>Sistemas de dosimetría de patrón secundario</t>
  </si>
  <si>
    <t>Dosímetros fantasma</t>
  </si>
  <si>
    <t>Equipo teledirigido para recintos radiactivos</t>
  </si>
  <si>
    <t>Aparato de visión teledirigido para recintos radiactivos</t>
  </si>
  <si>
    <t>Puertas de blindaje para recintos radiactivos</t>
  </si>
  <si>
    <t>Toma muestras para recintos radiactivos</t>
  </si>
  <si>
    <t>Material de elaboración de muestras para recintos radiactivos</t>
  </si>
  <si>
    <t>Herramientas especiales para recintos radiactivos</t>
  </si>
  <si>
    <t>Ventanas de vidrio de plomo para recintos radiactivos</t>
  </si>
  <si>
    <t>Sistemas de descontaminación para recintos radiactivos</t>
  </si>
  <si>
    <t>Aparatos de penetración para recintos radiactivos</t>
  </si>
  <si>
    <t>Sistemas nucleónicos industriales de medida de polvo en el aire</t>
  </si>
  <si>
    <t>Sistemas nucleónicos industriales de medida de la densidad</t>
  </si>
  <si>
    <t>Indicadores de nivel de líquido nucleónico industrial</t>
  </si>
  <si>
    <t>Sistemas de medida de masa nucleónica industrial por unidad de mineral</t>
  </si>
  <si>
    <t>Sistemas de medida de la humedad industrial nucleónica</t>
  </si>
  <si>
    <t>Sistemas de medida el espesor industrial nucleónico</t>
  </si>
  <si>
    <t>Sistemas de medida del flujo industrial nucleónico</t>
  </si>
  <si>
    <t>Separadores de isótopos</t>
  </si>
  <si>
    <t>Instalaciones de producción de isótopos</t>
  </si>
  <si>
    <t>Medidores de actividad del calibrador de isótopos</t>
  </si>
  <si>
    <t>Fuentes de irradiación gamma</t>
  </si>
  <si>
    <t>Sistemas de imanes</t>
  </si>
  <si>
    <t>Unidades electrónicas nucleares nim</t>
  </si>
  <si>
    <t>Irradiadores de neutrones</t>
  </si>
  <si>
    <t>Cápsulas para ensayos de irradiación</t>
  </si>
  <si>
    <t>Sistema de transferencia de muestras de irradiación</t>
  </si>
  <si>
    <t>Generadores de neutrones</t>
  </si>
  <si>
    <t>Recipientes de irradiación de especímenes para reactores nucleares</t>
  </si>
  <si>
    <t>Sistemas de varilla de mando para reactores nucleares</t>
  </si>
  <si>
    <t>Instrumentación de flujo de neutrones incorporada al núcleo para reactores nucleares</t>
  </si>
  <si>
    <t>Instrumentación de terremotos para reactores nucleares</t>
  </si>
  <si>
    <t>Tubos con revestimiento para combustible nuclear</t>
  </si>
  <si>
    <t>Sistemas de detección de fallo de elementos para reactores nucleares</t>
  </si>
  <si>
    <t>Blindajes de plomo</t>
  </si>
  <si>
    <t>Distintivo de película</t>
  </si>
  <si>
    <t>Equipo radiográfico</t>
  </si>
  <si>
    <t>Recipientes blindados contra la radiación</t>
  </si>
  <si>
    <t>Cámaras de plomo para protección contra la radiación</t>
  </si>
  <si>
    <t>Ladrillos de plomo para protección contra la radiación</t>
  </si>
  <si>
    <t>Cajas selladas con guantes para protección contra la radiación</t>
  </si>
  <si>
    <t>Ventanas para blindaje contra la radiación</t>
  </si>
  <si>
    <t>Plomo para blindaje contra la radiación</t>
  </si>
  <si>
    <t>Compactadores o incineradores para el tratamiento de residuos radiactivos</t>
  </si>
  <si>
    <t>Absorbentes de radiaciones nucleares</t>
  </si>
  <si>
    <t>Evaporadores, concentradores o secadores de energía atómica</t>
  </si>
  <si>
    <t>Sistemas de inter - bloqueo de las puertas</t>
  </si>
  <si>
    <t>Sistemas de dosificación de residuos radiactivos</t>
  </si>
  <si>
    <t>Sistemas de solidificación de residuos radiactivos</t>
  </si>
  <si>
    <t>Sistemas de eliminación de residuos radiactivos</t>
  </si>
  <si>
    <t>Instalaciones para el tratamiento de residuos radiactivos</t>
  </si>
  <si>
    <t>Hojas de cuchillo</t>
  </si>
  <si>
    <t>Navajas de afeitar</t>
  </si>
  <si>
    <t>Cuchillos de diversas aplicaciones</t>
  </si>
  <si>
    <t>Navajas de bolsillo</t>
  </si>
  <si>
    <t>Sets para manicure</t>
  </si>
  <si>
    <t>Cizallas</t>
  </si>
  <si>
    <t>Cortadores de metal</t>
  </si>
  <si>
    <t>Sierras</t>
  </si>
  <si>
    <t>Barrenas</t>
  </si>
  <si>
    <t>Herramientas para desforrar</t>
  </si>
  <si>
    <t>Cortadores de alambres</t>
  </si>
  <si>
    <t>Cortadores de pernos</t>
  </si>
  <si>
    <t>Cortadores de manguera</t>
  </si>
  <si>
    <t>Cortadores de vidrio</t>
  </si>
  <si>
    <t>Taladro de mano</t>
  </si>
  <si>
    <t>Alicates de perforación</t>
  </si>
  <si>
    <t>Dispensadores o juegos de hojas de cuchilla</t>
  </si>
  <si>
    <t>Herramienta para engastar y doblar alambre</t>
  </si>
  <si>
    <t>Tijeras para estaño</t>
  </si>
  <si>
    <t>Rompetuercas</t>
  </si>
  <si>
    <t>Recortadoras de chapa de uña vibratoria</t>
  </si>
  <si>
    <t>Mazas de hierro</t>
  </si>
  <si>
    <t>Martillos</t>
  </si>
  <si>
    <t>Yunques</t>
  </si>
  <si>
    <t>Hachas de mano</t>
  </si>
  <si>
    <t>Picas</t>
  </si>
  <si>
    <t>Herramientas de recalcar</t>
  </si>
  <si>
    <t>Enderezadores manuales de cables</t>
  </si>
  <si>
    <t>Enderezadores eléctricos de cables</t>
  </si>
  <si>
    <t>Destornilladores</t>
  </si>
  <si>
    <t>Llaves para tuercas</t>
  </si>
  <si>
    <t>Juegos de enchufes</t>
  </si>
  <si>
    <t>Enchufes</t>
  </si>
  <si>
    <t>Llaves de tuercas de boca cerrada</t>
  </si>
  <si>
    <t>Llave de tuercas de boca abierta</t>
  </si>
  <si>
    <t>Llaves ajustables</t>
  </si>
  <si>
    <t>Llaves para tubos</t>
  </si>
  <si>
    <t>Extractor de tornillos</t>
  </si>
  <si>
    <t>Llaves allen</t>
  </si>
  <si>
    <t>Trinquetes</t>
  </si>
  <si>
    <t>Llaves de combinación</t>
  </si>
  <si>
    <t>Llaves de especialidad</t>
  </si>
  <si>
    <t>Llaves de torsión</t>
  </si>
  <si>
    <t>Llave torx</t>
  </si>
  <si>
    <t>Extractores de tubería</t>
  </si>
  <si>
    <t>Extractores de grifo</t>
  </si>
  <si>
    <t>Llave manual en t para grifos</t>
  </si>
  <si>
    <t>Manivelas</t>
  </si>
  <si>
    <t>Troqueleras</t>
  </si>
  <si>
    <t>Llaves de tubo</t>
  </si>
  <si>
    <t>Llaves de gancho</t>
  </si>
  <si>
    <t>Llaves tubulares de desplazamiento</t>
  </si>
  <si>
    <t>Llaves de tuercas</t>
  </si>
  <si>
    <t>Llaves macho con mango en t</t>
  </si>
  <si>
    <t>Cintas métricas</t>
  </si>
  <si>
    <t>Escalas</t>
  </si>
  <si>
    <t>Escuadras</t>
  </si>
  <si>
    <t>Plomadas</t>
  </si>
  <si>
    <t>Calibrador de clavos</t>
  </si>
  <si>
    <t>Bordes rectos</t>
  </si>
  <si>
    <t>Buscadores de pernos</t>
  </si>
  <si>
    <t>Cortafríos</t>
  </si>
  <si>
    <t>Limas</t>
  </si>
  <si>
    <t>Cepillos de carpintero</t>
  </si>
  <si>
    <t>Raspa</t>
  </si>
  <si>
    <t>Cinceles de madera</t>
  </si>
  <si>
    <t>Cepillos de alambre</t>
  </si>
  <si>
    <t>Piedras o herramientas o equipos de afilar</t>
  </si>
  <si>
    <t>Espátulas</t>
  </si>
  <si>
    <t>Buriles</t>
  </si>
  <si>
    <t>Formones</t>
  </si>
  <si>
    <t>Machetes</t>
  </si>
  <si>
    <t>Azadones</t>
  </si>
  <si>
    <t>Rastrillos</t>
  </si>
  <si>
    <t>Palas</t>
  </si>
  <si>
    <t>Hachas</t>
  </si>
  <si>
    <t>Guadañas</t>
  </si>
  <si>
    <t>Tijeras de podar</t>
  </si>
  <si>
    <t>Azadas</t>
  </si>
  <si>
    <t>Raspadores</t>
  </si>
  <si>
    <t>Horquilla de jardín</t>
  </si>
  <si>
    <t>Mangos de herramientas</t>
  </si>
  <si>
    <t>Criba jardinera</t>
  </si>
  <si>
    <t>Excavadora de hoyos para postes</t>
  </si>
  <si>
    <t>Cortadora de pasto</t>
  </si>
  <si>
    <t>Escarificador de prados</t>
  </si>
  <si>
    <t>Tijeras para setos</t>
  </si>
  <si>
    <t>Barras de cavar o barretones</t>
  </si>
  <si>
    <t>Dobladores de tubos</t>
  </si>
  <si>
    <t>Tornillos de banco</t>
  </si>
  <si>
    <t>Pinza de mano</t>
  </si>
  <si>
    <t>Tenazas</t>
  </si>
  <si>
    <t>Pinzas</t>
  </si>
  <si>
    <t>Alicates de guardalínea</t>
  </si>
  <si>
    <t>Alicates boquianchos ajustables</t>
  </si>
  <si>
    <t>Alicates de punta de aguja</t>
  </si>
  <si>
    <t>Herramientas magnéticas</t>
  </si>
  <si>
    <t>Pinzas de anillo de retención</t>
  </si>
  <si>
    <t>Alicates de lagarto</t>
  </si>
  <si>
    <t>Tenazas de ranura y lengüeta</t>
  </si>
  <si>
    <t>Alicates de articulación movible o de ranura</t>
  </si>
  <si>
    <t>Pinzas de corte diagonal</t>
  </si>
  <si>
    <t>Pinzas de cerrado</t>
  </si>
  <si>
    <t>Pinzas de cerca</t>
  </si>
  <si>
    <t>Tenazas de corte final</t>
  </si>
  <si>
    <t>Cambiador de bombilla de luz</t>
  </si>
  <si>
    <t>Grapas c</t>
  </si>
  <si>
    <t>Grapa de ángulo</t>
  </si>
  <si>
    <t>Alicates de hoja metálica</t>
  </si>
  <si>
    <t>Prensa de mesa</t>
  </si>
  <si>
    <t>Tensionadores</t>
  </si>
  <si>
    <t>Alicates de punta redonda</t>
  </si>
  <si>
    <t>Alicates planos</t>
  </si>
  <si>
    <t>Llaves de cinta</t>
  </si>
  <si>
    <t>Alicates de punta curvada</t>
  </si>
  <si>
    <t>Abrazaderas de mango redondo</t>
  </si>
  <si>
    <t>Abrazaderas de tres garras</t>
  </si>
  <si>
    <t>Abrazadera para la apertura de mandíbula</t>
  </si>
  <si>
    <t>Abrazaderas de fijación</t>
  </si>
  <si>
    <t>Abrazaderas con mango en t</t>
  </si>
  <si>
    <t>Alicates de punta larga</t>
  </si>
  <si>
    <t>Palustres</t>
  </si>
  <si>
    <t>Palustres o llanas de madera</t>
  </si>
  <si>
    <t>Bordeadoras</t>
  </si>
  <si>
    <t>Vibradores de concreto</t>
  </si>
  <si>
    <t>Hierro de marcar</t>
  </si>
  <si>
    <t>Punzones o alwznas</t>
  </si>
  <si>
    <t>Punzón de trazar</t>
  </si>
  <si>
    <t>Líneas de marcar con tiza</t>
  </si>
  <si>
    <t>Marcadores o soportes de metal</t>
  </si>
  <si>
    <t>Sellos de metal</t>
  </si>
  <si>
    <t>Pistolas de grapas</t>
  </si>
  <si>
    <t>Ribeteadoras</t>
  </si>
  <si>
    <t>Colocadores de abrazaderas</t>
  </si>
  <si>
    <t>Herramientas para poner anclajes</t>
  </si>
  <si>
    <t>Calentadores de pernos</t>
  </si>
  <si>
    <t>Pistolas de etiquetado</t>
  </si>
  <si>
    <t>Desprendedor de etiqueta de seguridad</t>
  </si>
  <si>
    <t>Herramientas curvatubos</t>
  </si>
  <si>
    <t>Palancas</t>
  </si>
  <si>
    <t>Dobladoras de tubos</t>
  </si>
  <si>
    <t>Cuñas</t>
  </si>
  <si>
    <t>Ganchos para empaquetaduras</t>
  </si>
  <si>
    <t>Manchas de impresión</t>
  </si>
  <si>
    <t>Espátulas para enmasillar</t>
  </si>
  <si>
    <t>Herramientas de calafateado</t>
  </si>
  <si>
    <t>Fuelles eléctricos</t>
  </si>
  <si>
    <t>Pulidoras eléctricas</t>
  </si>
  <si>
    <t>Taladradoras eléctricas</t>
  </si>
  <si>
    <t>Amoladora eléctricas</t>
  </si>
  <si>
    <t>Martillos de demolición</t>
  </si>
  <si>
    <t>Cepillos eléctricos</t>
  </si>
  <si>
    <t>Cuchillas eléctricas</t>
  </si>
  <si>
    <t>Lijadoras eléctricas</t>
  </si>
  <si>
    <t>Sierras eléctricas</t>
  </si>
  <si>
    <t>Pistolas de tornillos eléctricas</t>
  </si>
  <si>
    <t>Pistolas de grapas eléctricas</t>
  </si>
  <si>
    <t>Ribeteadoras eléctricas</t>
  </si>
  <si>
    <t>Aprietatuercas neumático de percusión</t>
  </si>
  <si>
    <t>Pistolas de calafateo eléctricas</t>
  </si>
  <si>
    <t>Martillos cinceladores eléctricos</t>
  </si>
  <si>
    <t>Pistolas de clavos eléctricas</t>
  </si>
  <si>
    <t>Pistolas de calor</t>
  </si>
  <si>
    <t>Grabadores</t>
  </si>
  <si>
    <t>Pistolas para engomar</t>
  </si>
  <si>
    <t>Herramientas de par de torsión</t>
  </si>
  <si>
    <t>Juntador de capas de material</t>
  </si>
  <si>
    <t>Brocas</t>
  </si>
  <si>
    <t>Hojas de sierra</t>
  </si>
  <si>
    <t>Fresadoras con mango</t>
  </si>
  <si>
    <t>Troqueles o punzones de estampar</t>
  </si>
  <si>
    <t>Troqueles de roscado</t>
  </si>
  <si>
    <t>Machos de roscado</t>
  </si>
  <si>
    <t>Anillos metálicos</t>
  </si>
  <si>
    <t>Equipos para reparar roscas</t>
  </si>
  <si>
    <t>Árboles</t>
  </si>
  <si>
    <t>Avellanadores</t>
  </si>
  <si>
    <t>Vara de extensión</t>
  </si>
  <si>
    <t>Brocas de destornillador</t>
  </si>
  <si>
    <t>Brocas para poner tuercas</t>
  </si>
  <si>
    <t>Sombreretes o revestimientos de prensas de tornillo</t>
  </si>
  <si>
    <t>Cuchillas de corte para encuadernación</t>
  </si>
  <si>
    <t>Troqueles de herramienta engarzadora de lengüetas</t>
  </si>
  <si>
    <t>Brocas de buriladora</t>
  </si>
  <si>
    <t>Adaptadores de cubo</t>
  </si>
  <si>
    <t>Cadenas de corte</t>
  </si>
  <si>
    <t>Portabrocas</t>
  </si>
  <si>
    <t>Juegos de plantillas de herramienta</t>
  </si>
  <si>
    <t>Caladora</t>
  </si>
  <si>
    <t>Pistolas de grasa</t>
  </si>
  <si>
    <t>Chimeneas industriales</t>
  </si>
  <si>
    <t>Rociador manual</t>
  </si>
  <si>
    <t>Pistola de resina</t>
  </si>
  <si>
    <t>Lata de aceite</t>
  </si>
  <si>
    <t>Pistolas de calafateado</t>
  </si>
  <si>
    <t>Separadores de difusión</t>
  </si>
  <si>
    <t>Pistola de aceite</t>
  </si>
  <si>
    <t>Cepillos de aruñar</t>
  </si>
  <si>
    <t>Cepillos de tubo</t>
  </si>
  <si>
    <t>Cepillos de aplicar</t>
  </si>
  <si>
    <t>Cepillos de extensor</t>
  </si>
  <si>
    <t>Cinta guía</t>
  </si>
  <si>
    <t>Tirador de fusible</t>
  </si>
  <si>
    <t>Buril</t>
  </si>
  <si>
    <t>Conjuntos generales de herramientas</t>
  </si>
  <si>
    <t>Kit de herramientas para ajustar rodamiento</t>
  </si>
  <si>
    <t>Kit de herramienta para computadores</t>
  </si>
  <si>
    <t>Kits de electricista</t>
  </si>
  <si>
    <t>Suspensiones a presión retornables</t>
  </si>
  <si>
    <t>Bastidores de prensa hidráulica</t>
  </si>
  <si>
    <t>Columnas de prensa hidráulica</t>
  </si>
  <si>
    <t>Pistones de cilindro</t>
  </si>
  <si>
    <t>Cilindros hidráulicos</t>
  </si>
  <si>
    <t>Vástagos de pistón de cilindro hidráulico</t>
  </si>
  <si>
    <t>Kits de reparación de cilindro hidráulico o sus componentes</t>
  </si>
  <si>
    <t>Cuerpos de cilindro hidráulico</t>
  </si>
  <si>
    <t>Soportes de montaje para cilindros hidráulicos</t>
  </si>
  <si>
    <t>Conectores hidráulicos rápidos</t>
  </si>
  <si>
    <t>Injertos o injertos dobles hidráulicos</t>
  </si>
  <si>
    <t>Férulas</t>
  </si>
  <si>
    <t>Uniones hidráulicas</t>
  </si>
  <si>
    <t>Codos hidráulicos o de compresión</t>
  </si>
  <si>
    <t>Tuercas de férula</t>
  </si>
  <si>
    <t>Conectores de pliegue</t>
  </si>
  <si>
    <t>Elevadores de tapas de registro</t>
  </si>
  <si>
    <t>Acumuladores hidráulicos</t>
  </si>
  <si>
    <t>Llaves de impacto neumático</t>
  </si>
  <si>
    <t>Pistola de aire comprimido</t>
  </si>
  <si>
    <t>Martillo neumático</t>
  </si>
  <si>
    <t>Taladro neumático</t>
  </si>
  <si>
    <t>Clavadora de clavos neumática</t>
  </si>
  <si>
    <t>Máquinas de lijado neumáticas</t>
  </si>
  <si>
    <t>Acumuladores neumáticos</t>
  </si>
  <si>
    <t>Depósitos de acumulador</t>
  </si>
  <si>
    <t>Rectificadoras neumáticas</t>
  </si>
  <si>
    <t>Destornillador neumático</t>
  </si>
  <si>
    <t>Múltiples de aire</t>
  </si>
  <si>
    <t>Reguladores de aire</t>
  </si>
  <si>
    <t>Lubricadores neumáticos</t>
  </si>
  <si>
    <t>Cortina de aire</t>
  </si>
  <si>
    <t>Conos o almohadillas de vacío</t>
  </si>
  <si>
    <t>Silenciadores neumáticos</t>
  </si>
  <si>
    <t>Kits de reparación del engrasador o el regulador</t>
  </si>
  <si>
    <t>Acoplamiento neumático</t>
  </si>
  <si>
    <t>Adaptadores neumáticos</t>
  </si>
  <si>
    <t>Cilindros neumáticos</t>
  </si>
  <si>
    <t>Accesorios de vástago de cilindro neumático</t>
  </si>
  <si>
    <t>Pistones de cilindro neumático</t>
  </si>
  <si>
    <t>Vástagos de pistón de cilindro neumático</t>
  </si>
  <si>
    <t>Cuerpo de cilindro neumático</t>
  </si>
  <si>
    <t>Capacetes de cilindro neumático</t>
  </si>
  <si>
    <t>Kits de reparación de cilindro neumático o sus componentes</t>
  </si>
  <si>
    <t>Soportes de montaje para cilindros neumáticos</t>
  </si>
  <si>
    <t>Anillos amortiguadores de cilindro neumático</t>
  </si>
  <si>
    <t>Herramientas de recorte o moldeo</t>
  </si>
  <si>
    <t>Extractor del volante</t>
  </si>
  <si>
    <t>Ángulos de aleación ferrosa</t>
  </si>
  <si>
    <t>Ángulos de aleación no ferrosa</t>
  </si>
  <si>
    <t>Ángulos de hierro</t>
  </si>
  <si>
    <t>Ángulos de acero</t>
  </si>
  <si>
    <t>Ángulos de acero inoxidable</t>
  </si>
  <si>
    <t>Ángulos de aluminio</t>
  </si>
  <si>
    <t>Ángulos de magnesio</t>
  </si>
  <si>
    <t>Ángulos de titanio</t>
  </si>
  <si>
    <t>Ángulos de cobre</t>
  </si>
  <si>
    <t>Ángulos de latón</t>
  </si>
  <si>
    <t>Ángulos de bronce</t>
  </si>
  <si>
    <t>Ángulos de zinc</t>
  </si>
  <si>
    <t>Ángulos de estaño</t>
  </si>
  <si>
    <t>Ángulos de plomo</t>
  </si>
  <si>
    <t>Ángulos de plástico</t>
  </si>
  <si>
    <t>Ángulos de caucho</t>
  </si>
  <si>
    <t>Ángulos de metales preciosos</t>
  </si>
  <si>
    <t>Barras de aleación ferrosa</t>
  </si>
  <si>
    <t>Barras de aleación no ferrosa</t>
  </si>
  <si>
    <t>Barras de hierro</t>
  </si>
  <si>
    <t>Barras de acero</t>
  </si>
  <si>
    <t>Barras de acero inoxidable</t>
  </si>
  <si>
    <t>Barras de aluminio</t>
  </si>
  <si>
    <t>Barras de magnesio</t>
  </si>
  <si>
    <t>Barras de titanio</t>
  </si>
  <si>
    <t>Barras de cobre</t>
  </si>
  <si>
    <t>Barras de latón</t>
  </si>
  <si>
    <t>Barras de bronce</t>
  </si>
  <si>
    <t>Barras de cinc</t>
  </si>
  <si>
    <t>Barras de estaño</t>
  </si>
  <si>
    <t>Barras de plomo</t>
  </si>
  <si>
    <t>Barras de plástico</t>
  </si>
  <si>
    <t>Barras de metal precioso</t>
  </si>
  <si>
    <t>Barras de madera</t>
  </si>
  <si>
    <t>Barras de caucho</t>
  </si>
  <si>
    <t>Vigas de aleación ferrosa</t>
  </si>
  <si>
    <t>Vigas de aleación no ferrosa</t>
  </si>
  <si>
    <t>Vigas de hierro</t>
  </si>
  <si>
    <t>Vigas de acero</t>
  </si>
  <si>
    <t>Vigas de acero inoxidable</t>
  </si>
  <si>
    <t>Vigas de aluminio</t>
  </si>
  <si>
    <t>Vigas de magnesio</t>
  </si>
  <si>
    <t>Vigas de titanio</t>
  </si>
  <si>
    <t>Vigas de cobre</t>
  </si>
  <si>
    <t>Vigas de latón</t>
  </si>
  <si>
    <t>Vigas de bronce</t>
  </si>
  <si>
    <t>Vigas de zinc</t>
  </si>
  <si>
    <t>Vigas de estaño</t>
  </si>
  <si>
    <t>Vigas de plomo</t>
  </si>
  <si>
    <t>Vigas de plástico</t>
  </si>
  <si>
    <t>Vigas de caucho</t>
  </si>
  <si>
    <t>Vigas de concreto</t>
  </si>
  <si>
    <t>Vigas de metales preciosos</t>
  </si>
  <si>
    <t>Conductos de aleación ferrosa</t>
  </si>
  <si>
    <t>Conductos de aleación no ferrosa</t>
  </si>
  <si>
    <t>Conductos de hierro</t>
  </si>
  <si>
    <t>Conductos de acero</t>
  </si>
  <si>
    <t>Conductos de acero inoxidable</t>
  </si>
  <si>
    <t>Conductos de aluminio</t>
  </si>
  <si>
    <t>Conductos de magnesio</t>
  </si>
  <si>
    <t>Conductos de titanio</t>
  </si>
  <si>
    <t>Conductos de cobre</t>
  </si>
  <si>
    <t>Conductos de latón</t>
  </si>
  <si>
    <t>Conductos de bronce</t>
  </si>
  <si>
    <t>Conductos de zinc</t>
  </si>
  <si>
    <t>Conductos de estaño</t>
  </si>
  <si>
    <t>Conductos de plomo</t>
  </si>
  <si>
    <t>Conductos de plástico</t>
  </si>
  <si>
    <t>Conductos de caucho</t>
  </si>
  <si>
    <t>Conductos de metales preciosos</t>
  </si>
  <si>
    <t>Bobina de aleación ferrosa</t>
  </si>
  <si>
    <t>Bobina de aleación no ferrosa</t>
  </si>
  <si>
    <t>Bobina de hierro</t>
  </si>
  <si>
    <t>Bobina de acero</t>
  </si>
  <si>
    <t>Bobina de acero inoxidable</t>
  </si>
  <si>
    <t>Bobina de aluminio</t>
  </si>
  <si>
    <t>Bobina de magnesio</t>
  </si>
  <si>
    <t>Bobina de titanio</t>
  </si>
  <si>
    <t>Bobina de cobre</t>
  </si>
  <si>
    <t>Bobina de latón</t>
  </si>
  <si>
    <t>Bobina de bronce</t>
  </si>
  <si>
    <t>Bobina de cinc</t>
  </si>
  <si>
    <t>Bobina de estaño</t>
  </si>
  <si>
    <t>Bobina de plomo</t>
  </si>
  <si>
    <t>Bobina de plástico</t>
  </si>
  <si>
    <t>Bobina de metales preciosos</t>
  </si>
  <si>
    <t>Acero perforado</t>
  </si>
  <si>
    <t>Acero estampado en relieve</t>
  </si>
  <si>
    <t>Aduja de fibra comprimida</t>
  </si>
  <si>
    <t>Aduja de fibra y goma</t>
  </si>
  <si>
    <t>Aduja de grafito</t>
  </si>
  <si>
    <t>Bobina de chapa de aluminio</t>
  </si>
  <si>
    <t>Lámina de aleación ferrosa</t>
  </si>
  <si>
    <t>Lámina de aleación no ferrosa</t>
  </si>
  <si>
    <t>Lámina de hierro</t>
  </si>
  <si>
    <t>Lámina de acero</t>
  </si>
  <si>
    <t>Lámina de acero inoxidable</t>
  </si>
  <si>
    <t>Lámina de aluminio</t>
  </si>
  <si>
    <t>Lámina de magnesio</t>
  </si>
  <si>
    <t>Lámina de titanio</t>
  </si>
  <si>
    <t>Lámina de cobre</t>
  </si>
  <si>
    <t>Lámina de latón</t>
  </si>
  <si>
    <t>Lámina de bronce</t>
  </si>
  <si>
    <t>Lámina de zinc</t>
  </si>
  <si>
    <t>Lámina de estaño</t>
  </si>
  <si>
    <t>Lámina de plomo</t>
  </si>
  <si>
    <t>Lámina de plástico</t>
  </si>
  <si>
    <t>Placa de aleación ferrosa</t>
  </si>
  <si>
    <t>Placa de aleación no ferrosa</t>
  </si>
  <si>
    <t>Placa de hierro</t>
  </si>
  <si>
    <t>Placa de acero</t>
  </si>
  <si>
    <t>Placa de acero inoxidable</t>
  </si>
  <si>
    <t>Placa de aluminio</t>
  </si>
  <si>
    <t>Placa de magnesio</t>
  </si>
  <si>
    <t>Placa de titanio</t>
  </si>
  <si>
    <t>Placa de cobre</t>
  </si>
  <si>
    <t>Placa de latón</t>
  </si>
  <si>
    <t>Placa de bronce</t>
  </si>
  <si>
    <t>Placa de zinc</t>
  </si>
  <si>
    <t>Placa de estaño</t>
  </si>
  <si>
    <t>Placa de plomo</t>
  </si>
  <si>
    <t>Placa de plástico</t>
  </si>
  <si>
    <t>Placa de caucho</t>
  </si>
  <si>
    <t>Placa de concreto</t>
  </si>
  <si>
    <t>Placa de metales preciosos</t>
  </si>
  <si>
    <t>Placa de níquel</t>
  </si>
  <si>
    <t>Perfiles de aleación ferrosa</t>
  </si>
  <si>
    <t>Perfiles de aleación no ferrosa</t>
  </si>
  <si>
    <t>Perfiles de hierro</t>
  </si>
  <si>
    <t>Perfiles de acero</t>
  </si>
  <si>
    <t>Perfiles de acero inoxidable</t>
  </si>
  <si>
    <t>Perfiles de aluminio</t>
  </si>
  <si>
    <t>Perfiles de magnesio</t>
  </si>
  <si>
    <t>Perfiles de titanio</t>
  </si>
  <si>
    <t>Perfiles de cobre</t>
  </si>
  <si>
    <t>Perfiles de latón</t>
  </si>
  <si>
    <t>Perfiles de bronce</t>
  </si>
  <si>
    <t>Perfiles de zinc</t>
  </si>
  <si>
    <t>Perfiles de estaño</t>
  </si>
  <si>
    <t>Perfiles de plomo</t>
  </si>
  <si>
    <t>Perfiles de plástico</t>
  </si>
  <si>
    <t>Perfiles de caucho</t>
  </si>
  <si>
    <t>Varillas de aleación ferrosa</t>
  </si>
  <si>
    <t>Varillas de aleación no ferrosa</t>
  </si>
  <si>
    <t>Varillas de hierro</t>
  </si>
  <si>
    <t>Varillas de acero</t>
  </si>
  <si>
    <t>Varillas de acero inoxidable</t>
  </si>
  <si>
    <t>Varillas de aluminio</t>
  </si>
  <si>
    <t>Varillas de magnesio</t>
  </si>
  <si>
    <t>Varillas de titanio</t>
  </si>
  <si>
    <t>Varillas de cobre</t>
  </si>
  <si>
    <t>Varillas de latón</t>
  </si>
  <si>
    <t>Varillas de bronce</t>
  </si>
  <si>
    <t>Varillas de zinc</t>
  </si>
  <si>
    <t>Varillas de estaño</t>
  </si>
  <si>
    <t>Varillas de plomo</t>
  </si>
  <si>
    <t>Varillas de plástico</t>
  </si>
  <si>
    <t>Varillas de caucho</t>
  </si>
  <si>
    <t>Varillas de níquel</t>
  </si>
  <si>
    <t>Chapa de aleación ferrosa</t>
  </si>
  <si>
    <t>Chapa de aleación no ferrosa</t>
  </si>
  <si>
    <t>Chapa de hierro</t>
  </si>
  <si>
    <t>Chapa de acero</t>
  </si>
  <si>
    <t>Chapa de acero inoxidable</t>
  </si>
  <si>
    <t>Chapa de aluminio</t>
  </si>
  <si>
    <t>Chapa de magnesio</t>
  </si>
  <si>
    <t>Chapa de titanio</t>
  </si>
  <si>
    <t>Chapa de cobre</t>
  </si>
  <si>
    <t>Chapa de latón</t>
  </si>
  <si>
    <t>Chapa de bronce</t>
  </si>
  <si>
    <t>Chapa de cinc</t>
  </si>
  <si>
    <t>Chapa de estaño</t>
  </si>
  <si>
    <t>Chapa de plomo</t>
  </si>
  <si>
    <t>Chapa de plástico</t>
  </si>
  <si>
    <t>Chapa de caucho</t>
  </si>
  <si>
    <t>Chapa blindada</t>
  </si>
  <si>
    <t>Chapa de aleación de berilio</t>
  </si>
  <si>
    <t>Chapa de metal chapado</t>
  </si>
  <si>
    <t>Chapa de níquel</t>
  </si>
  <si>
    <t>Hoja de goma de espuma</t>
  </si>
  <si>
    <t>Hoja de corcho y caucho</t>
  </si>
  <si>
    <t>Hoja de fibra comprimida</t>
  </si>
  <si>
    <t>Hoja de fibra comprimida con metal inserto</t>
  </si>
  <si>
    <t>Hoja de fibra y goma</t>
  </si>
  <si>
    <t>Láminas de asbesto</t>
  </si>
  <si>
    <t>Banda de acero ferroso</t>
  </si>
  <si>
    <t>Banda de acero no ferroso</t>
  </si>
  <si>
    <t>Banda de hierro</t>
  </si>
  <si>
    <t>Banda de acero</t>
  </si>
  <si>
    <t>Banda de acero inoxidable</t>
  </si>
  <si>
    <t>Banda de aluminio</t>
  </si>
  <si>
    <t>Banda de magnesio</t>
  </si>
  <si>
    <t>Banda de titanio</t>
  </si>
  <si>
    <t>Banda de cobre</t>
  </si>
  <si>
    <t>Banda de latón</t>
  </si>
  <si>
    <t>Banda de bronce</t>
  </si>
  <si>
    <t>Banda de cinc</t>
  </si>
  <si>
    <t>Banda de estaño</t>
  </si>
  <si>
    <t>Banda de plomo</t>
  </si>
  <si>
    <t>Banda de plástico</t>
  </si>
  <si>
    <t>Banda de caucho</t>
  </si>
  <si>
    <t>Pilares de aluminio</t>
  </si>
  <si>
    <t>Pilares de concreto</t>
  </si>
  <si>
    <t>Pilares de acero</t>
  </si>
  <si>
    <t>Postes de cemento o concreto</t>
  </si>
  <si>
    <t>Postes de metal</t>
  </si>
  <si>
    <t>Postes de madera</t>
  </si>
  <si>
    <t>Postes de plástico</t>
  </si>
  <si>
    <t>Postes de fibra de vidrio</t>
  </si>
  <si>
    <t>Sistema de ejes de acero</t>
  </si>
  <si>
    <t>Sistema de ejes de acero inoxidable</t>
  </si>
  <si>
    <t>Rieles de acero</t>
  </si>
  <si>
    <t>Rieles de aluminio</t>
  </si>
  <si>
    <t>Rieles de metal</t>
  </si>
  <si>
    <t>Rejilla de acero</t>
  </si>
  <si>
    <t>Rejilla de acero inoxidable</t>
  </si>
  <si>
    <t>Rejilla de aluminio</t>
  </si>
  <si>
    <t>Rejilla de fibra de vidrio</t>
  </si>
  <si>
    <t>Rejilla de hierro</t>
  </si>
  <si>
    <t>Rejilla de plástico</t>
  </si>
  <si>
    <t>Moldura de aluminio</t>
  </si>
  <si>
    <t>Moldura de latón</t>
  </si>
  <si>
    <t>Molduras de bronce</t>
  </si>
  <si>
    <t>Molduras de cobre</t>
  </si>
  <si>
    <t>Molduras de plomo</t>
  </si>
  <si>
    <t>Molduras de cinc</t>
  </si>
  <si>
    <t>Molduras de acero</t>
  </si>
  <si>
    <t>Molduras de titanio</t>
  </si>
  <si>
    <t>Molduras de magnesio</t>
  </si>
  <si>
    <t>Molduras de metal precioso</t>
  </si>
  <si>
    <t>Molduras de metales no ferrosos</t>
  </si>
  <si>
    <t>Molduras de metales ferrosos</t>
  </si>
  <si>
    <t>Molduras no metálicas</t>
  </si>
  <si>
    <t>Lingotes de aluminio</t>
  </si>
  <si>
    <t>Lingotes de latón</t>
  </si>
  <si>
    <t>Lingotes de plomo</t>
  </si>
  <si>
    <t>Lingotes de cinc</t>
  </si>
  <si>
    <t>Lingotes de acero</t>
  </si>
  <si>
    <t>Lingotes de magnesio</t>
  </si>
  <si>
    <t>Lingotes de bronce</t>
  </si>
  <si>
    <t>Lingotes de cobre</t>
  </si>
  <si>
    <t>Lingotes de titanio</t>
  </si>
  <si>
    <t>Lingotes de metal precioso</t>
  </si>
  <si>
    <t>Lingotes de estiramiento por presión de aleación ferrosa</t>
  </si>
  <si>
    <t>Lingotes de estiramiento por presión de aleación no ferrosa</t>
  </si>
  <si>
    <t>Lingotes no metálicos</t>
  </si>
  <si>
    <t>Núcleo de panal de aluminio</t>
  </si>
  <si>
    <t>Núcleo de panal de magnesio</t>
  </si>
  <si>
    <t>Núcleo de panal de espuma</t>
  </si>
  <si>
    <t>Núcleo de panal de plástico</t>
  </si>
  <si>
    <t>Núcleo de panal de madera</t>
  </si>
  <si>
    <t>Núcleo de panal de metal ferroso</t>
  </si>
  <si>
    <t>Núcleo de panal de bronce</t>
  </si>
  <si>
    <t>Núcleo de panal de cobre</t>
  </si>
  <si>
    <t>Núcleo de panal de acero</t>
  </si>
  <si>
    <t>Núcleo de panal de plomo</t>
  </si>
  <si>
    <t>Núcleo de panal de zinc</t>
  </si>
  <si>
    <t>Núcleo de panal de titanio</t>
  </si>
  <si>
    <t>Núcleo de panal de latón</t>
  </si>
  <si>
    <t>Núcleo de panal de metal no ferroso</t>
  </si>
  <si>
    <t>Núcleo de panal de metales preciosos</t>
  </si>
  <si>
    <t>Vigas de madera</t>
  </si>
  <si>
    <t>Vigas compuestas de madera</t>
  </si>
  <si>
    <t>Madera para marcos</t>
  </si>
  <si>
    <t>Revestimiento o láminas de madera</t>
  </si>
  <si>
    <t>Tablones de madera</t>
  </si>
  <si>
    <t>Armazones de madera</t>
  </si>
  <si>
    <t>Viguetas de madera</t>
  </si>
  <si>
    <t>Postes de madera o postes telefónicos</t>
  </si>
  <si>
    <t>Trenza de acero inoxidable</t>
  </si>
  <si>
    <t>Concreto aireado</t>
  </si>
  <si>
    <t>Concreto conductor</t>
  </si>
  <si>
    <t>Concreto aislante</t>
  </si>
  <si>
    <t>Morteros</t>
  </si>
  <si>
    <t>Cemento</t>
  </si>
  <si>
    <t>Cal clorada</t>
  </si>
  <si>
    <t>Cal hidráulica</t>
  </si>
  <si>
    <t>Cal apagada</t>
  </si>
  <si>
    <t>Cal magra</t>
  </si>
  <si>
    <t>Lechada de cemento</t>
  </si>
  <si>
    <t>Cal viva</t>
  </si>
  <si>
    <t>Enlucido de yeso</t>
  </si>
  <si>
    <t>Alquitrán de carbón hulla</t>
  </si>
  <si>
    <t>Creosota</t>
  </si>
  <si>
    <t>Asfalto</t>
  </si>
  <si>
    <t>Brea</t>
  </si>
  <si>
    <t>Gilsonita</t>
  </si>
  <si>
    <t>Residuos de alquitrán o petróleo</t>
  </si>
  <si>
    <t>Marcos de pozo con tapas del registro</t>
  </si>
  <si>
    <t>Bloques de cemento</t>
  </si>
  <si>
    <t>Bloques de concreto</t>
  </si>
  <si>
    <t>Bloques de piedra</t>
  </si>
  <si>
    <t>Bloques de cerámica</t>
  </si>
  <si>
    <t>Ladrillos de cemento</t>
  </si>
  <si>
    <t>Ladrillos de cerámica</t>
  </si>
  <si>
    <t>Ladrillos de concreto</t>
  </si>
  <si>
    <t>Ladrillos de piedra</t>
  </si>
  <si>
    <t>Azulejos o baldosas de cemento</t>
  </si>
  <si>
    <t>Losas o baldosas de piedra</t>
  </si>
  <si>
    <t>Losas o baldosas de concreto</t>
  </si>
  <si>
    <t>Losas o baldosas de cerámica</t>
  </si>
  <si>
    <t>Lápidas</t>
  </si>
  <si>
    <t>Burletes</t>
  </si>
  <si>
    <t>Aislamiento de espuma</t>
  </si>
  <si>
    <t>Revestimiento de aislamiento térmico</t>
  </si>
  <si>
    <t>Aislamiento de fibra</t>
  </si>
  <si>
    <t>Barrido de puerta</t>
  </si>
  <si>
    <t>Película de ventana</t>
  </si>
  <si>
    <t>Kits de aislamiento térmico</t>
  </si>
  <si>
    <t>Ladrillos aislantes térmicos</t>
  </si>
  <si>
    <t>Aislación acústica</t>
  </si>
  <si>
    <t>Revestimiento de aislamiento no térmico</t>
  </si>
  <si>
    <t>Escudos térmicas</t>
  </si>
  <si>
    <t>Techado prearmado</t>
  </si>
  <si>
    <t>Valles de techo</t>
  </si>
  <si>
    <t>Textiles de techado</t>
  </si>
  <si>
    <t>Cartones para techar</t>
  </si>
  <si>
    <t>Membranas para techos</t>
  </si>
  <si>
    <t>Tejas</t>
  </si>
  <si>
    <t>Huelgos</t>
  </si>
  <si>
    <t>Tejas de asfalto</t>
  </si>
  <si>
    <t>Armazones</t>
  </si>
  <si>
    <t>Tejados de pizarra</t>
  </si>
  <si>
    <t>Plafones de tejado</t>
  </si>
  <si>
    <t>Planchas de escurrimiento</t>
  </si>
  <si>
    <t>Parada de grava</t>
  </si>
  <si>
    <t>Brochas para techos</t>
  </si>
  <si>
    <t>Drenajes de tejados</t>
  </si>
  <si>
    <t>Ruedas de trapo para techos</t>
  </si>
  <si>
    <t>Claraboyas de ventilación</t>
  </si>
  <si>
    <t>Sofitos</t>
  </si>
  <si>
    <t>Bordes de tejado</t>
  </si>
  <si>
    <t>Escarificadores de tejado</t>
  </si>
  <si>
    <t>Boquillas de bajantes</t>
  </si>
  <si>
    <t>Dinteles para goteo</t>
  </si>
  <si>
    <t>Canaletas</t>
  </si>
  <si>
    <t>Bloques contra salpicaduras</t>
  </si>
  <si>
    <t>Postigos</t>
  </si>
  <si>
    <t>Recubrimiento</t>
  </si>
  <si>
    <t>Empalmes de revestimiento de paredes</t>
  </si>
  <si>
    <t>Chapas para esquinas</t>
  </si>
  <si>
    <t>Estucado</t>
  </si>
  <si>
    <t>Muros de bloque de vidrio</t>
  </si>
  <si>
    <t>Toldos</t>
  </si>
  <si>
    <t>Marquesinas</t>
  </si>
  <si>
    <t>Cercado de metal</t>
  </si>
  <si>
    <t>Cercado de madera</t>
  </si>
  <si>
    <t>Vallado de fibrocemento</t>
  </si>
  <si>
    <t>Acero de perdigones</t>
  </si>
  <si>
    <t>Fibra prensada</t>
  </si>
  <si>
    <t>Papel de colgadura</t>
  </si>
  <si>
    <t>Drywall</t>
  </si>
  <si>
    <t>Protectores de esquinas</t>
  </si>
  <si>
    <t>Paneles o empanelado</t>
  </si>
  <si>
    <t>Compuestos unión Albarrada</t>
  </si>
  <si>
    <t>Rodillo de papel de colgadura</t>
  </si>
  <si>
    <t>Tabla de yeso</t>
  </si>
  <si>
    <t>Baldosines acústicos para techos</t>
  </si>
  <si>
    <t>Paneles para techos</t>
  </si>
  <si>
    <t>Encofrados</t>
  </si>
  <si>
    <t>Sistemas de cielo raso</t>
  </si>
  <si>
    <t>Alfombrado</t>
  </si>
  <si>
    <t>Pisos de madera</t>
  </si>
  <si>
    <t>Linóleo</t>
  </si>
  <si>
    <t>Pisos de caucho</t>
  </si>
  <si>
    <t>Pisos de baldosa o piedra</t>
  </si>
  <si>
    <t>Pisos de vinilo</t>
  </si>
  <si>
    <t>Alfombras de nudos</t>
  </si>
  <si>
    <t>Alfombras de penachos</t>
  </si>
  <si>
    <t>Pisos laminados</t>
  </si>
  <si>
    <t>Alfombras para exteriores</t>
  </si>
  <si>
    <t>Perfiles laminados para suelos</t>
  </si>
  <si>
    <t>Almohadilla para alfombras</t>
  </si>
  <si>
    <t>Suelo de corcho</t>
  </si>
  <si>
    <t>Enrejados de madera</t>
  </si>
  <si>
    <t>Separadores de azulejos</t>
  </si>
  <si>
    <t>Pisos para accesos</t>
  </si>
  <si>
    <t>Piso de acero antideslizante</t>
  </si>
  <si>
    <t>Fieltro para alfombras</t>
  </si>
  <si>
    <t>Encimeras</t>
  </si>
  <si>
    <t>Puertas de rejilla</t>
  </si>
  <si>
    <t>Columnas</t>
  </si>
  <si>
    <t>Paneles de madera</t>
  </si>
  <si>
    <t>Cornisas</t>
  </si>
  <si>
    <t>Cercos de puertas</t>
  </si>
  <si>
    <t>Moldes</t>
  </si>
  <si>
    <t>Escaleras</t>
  </si>
  <si>
    <t>Piezas de escaleras</t>
  </si>
  <si>
    <t>Puertas de cristal</t>
  </si>
  <si>
    <t>Puertas de pantalla</t>
  </si>
  <si>
    <t>Puertas rodantes</t>
  </si>
  <si>
    <t>Puertas de madera</t>
  </si>
  <si>
    <t>Puertas de metal</t>
  </si>
  <si>
    <t>Contrapuertas</t>
  </si>
  <si>
    <t>Marcos de puertas o quicios</t>
  </si>
  <si>
    <t>Puertas corrediza empotrable</t>
  </si>
  <si>
    <t>Puertas giratorias</t>
  </si>
  <si>
    <t>Puertas automáticas</t>
  </si>
  <si>
    <t>Puerta de vaivén</t>
  </si>
  <si>
    <t>Abridores de puertas</t>
  </si>
  <si>
    <t>Rodapiés</t>
  </si>
  <si>
    <t>Cerradores de puertas</t>
  </si>
  <si>
    <t>Ventanas de guillotina</t>
  </si>
  <si>
    <t>Ventanas de apertura horizontal</t>
  </si>
  <si>
    <t>Ventanas giratorias</t>
  </si>
  <si>
    <t>Ventanas con hoja de desplazamiento horizontal</t>
  </si>
  <si>
    <t>Ventanas basculantes o de montante</t>
  </si>
  <si>
    <t>Ventanas fijas</t>
  </si>
  <si>
    <t>Miradores</t>
  </si>
  <si>
    <t>Ventana de miradores</t>
  </si>
  <si>
    <t>Ventanas salientes</t>
  </si>
  <si>
    <t>Paredes de vidrio</t>
  </si>
  <si>
    <t>Pantallas de ventana</t>
  </si>
  <si>
    <t>Ventanas francesas o puerta – ventanas</t>
  </si>
  <si>
    <t>Adoquines</t>
  </si>
  <si>
    <t>Vidrio biselado</t>
  </si>
  <si>
    <t>Vidrio con plomo</t>
  </si>
  <si>
    <t>Vidrio laminado</t>
  </si>
  <si>
    <t>Vidrio templado</t>
  </si>
  <si>
    <t>Vidrio de seguridad</t>
  </si>
  <si>
    <t>Vidrio flotado</t>
  </si>
  <si>
    <t>Vidrio con alambre incrustado</t>
  </si>
  <si>
    <t>Claraboyas fijas</t>
  </si>
  <si>
    <t>Claraboyas con ventilación</t>
  </si>
  <si>
    <t>Claraboyas de tubo</t>
  </si>
  <si>
    <t>Marcos para ventanas de guillotina</t>
  </si>
  <si>
    <t>Marcos para ventanas de apertura horizontal</t>
  </si>
  <si>
    <t>Marcos para ventanas giratorias</t>
  </si>
  <si>
    <t>Marcos para ventanas con hojas de desplazamiento horizontal</t>
  </si>
  <si>
    <t>Marcos para ventanas basculantes o de montante</t>
  </si>
  <si>
    <t>Marcos para ventanas fijas</t>
  </si>
  <si>
    <t>Puerta de barra sencilla</t>
  </si>
  <si>
    <t>Puerta de doble barra</t>
  </si>
  <si>
    <t>Tinas o bañeras</t>
  </si>
  <si>
    <t>Bidés</t>
  </si>
  <si>
    <t>Duchas</t>
  </si>
  <si>
    <t>Lavamanos</t>
  </si>
  <si>
    <t>Inodoros o excusados</t>
  </si>
  <si>
    <t>Orinales</t>
  </si>
  <si>
    <t>Cerramientos para bañeras o duchas</t>
  </si>
  <si>
    <t>Divisiones de baños</t>
  </si>
  <si>
    <t>Plato del jabón</t>
  </si>
  <si>
    <t>servilletero</t>
  </si>
  <si>
    <t>Asientos de inodoro</t>
  </si>
  <si>
    <t>Tapas de inodoro</t>
  </si>
  <si>
    <t>Tapa de tanque del inodoro</t>
  </si>
  <si>
    <t>Tanque del inodoro</t>
  </si>
  <si>
    <t>Andamios</t>
  </si>
  <si>
    <t>Taburete escalonado</t>
  </si>
  <si>
    <t>Barandas</t>
  </si>
  <si>
    <t>Estabilizadores de andamiaje</t>
  </si>
  <si>
    <t>Piso del andamiaje</t>
  </si>
  <si>
    <t>Silos</t>
  </si>
  <si>
    <t>Invernaderos</t>
  </si>
  <si>
    <t>Casas</t>
  </si>
  <si>
    <t>Casas móviles</t>
  </si>
  <si>
    <t>Cabañas</t>
  </si>
  <si>
    <t>garajes</t>
  </si>
  <si>
    <t>Cenador</t>
  </si>
  <si>
    <t>Cocinas domésticas</t>
  </si>
  <si>
    <t>Oficinas en la fábrica</t>
  </si>
  <si>
    <t>Cabinas de rociado</t>
  </si>
  <si>
    <t>Cobertizos para almacenaje</t>
  </si>
  <si>
    <t>Salas limpias</t>
  </si>
  <si>
    <t>Garitas</t>
  </si>
  <si>
    <t>Aseos portátiles</t>
  </si>
  <si>
    <t>Almacenes</t>
  </si>
  <si>
    <t>Auditorio</t>
  </si>
  <si>
    <t>Cocinas de oficinas</t>
  </si>
  <si>
    <t>Jardín de invierno</t>
  </si>
  <si>
    <t>Cabina telefónica</t>
  </si>
  <si>
    <t>Refugios</t>
  </si>
  <si>
    <t>Tiendas de campaña para emergencias</t>
  </si>
  <si>
    <t>Unidades para contenedores</t>
  </si>
  <si>
    <t>Unidades médicas</t>
  </si>
  <si>
    <t>Unidades de laboratorio</t>
  </si>
  <si>
    <t>Unidades dentales</t>
  </si>
  <si>
    <t>Unidades quirúrgicas</t>
  </si>
  <si>
    <t>Paseos de Tiendas</t>
  </si>
  <si>
    <t>Estructuras de aparcamiento</t>
  </si>
  <si>
    <t>Cafetería</t>
  </si>
  <si>
    <t>Edificios de tiendas</t>
  </si>
  <si>
    <t>Centro comercial</t>
  </si>
  <si>
    <t>Cantina</t>
  </si>
  <si>
    <t>Teatro</t>
  </si>
  <si>
    <t>Mercado</t>
  </si>
  <si>
    <t>Zona de juegos infantiles</t>
  </si>
  <si>
    <t>Zoo</t>
  </si>
  <si>
    <t>Jardines</t>
  </si>
  <si>
    <t>Parques</t>
  </si>
  <si>
    <t>Servicios de recreo al lado del agua</t>
  </si>
  <si>
    <t>Puentes de Acero</t>
  </si>
  <si>
    <t>Dique Seco</t>
  </si>
  <si>
    <t>Estación de autobuses</t>
  </si>
  <si>
    <t>Garaje de autobuses</t>
  </si>
  <si>
    <t>Edificio del área de servicios</t>
  </si>
  <si>
    <t>Estación de tranvías</t>
  </si>
  <si>
    <t>Depósito de trenes</t>
  </si>
  <si>
    <t>Estación de metro</t>
  </si>
  <si>
    <t>Edificio de la estación terminal</t>
  </si>
  <si>
    <t>Depósito terminal</t>
  </si>
  <si>
    <t>Coches de tranvías</t>
  </si>
  <si>
    <t>Edificio del aeropuerto</t>
  </si>
  <si>
    <t>Torre de control del aeropuerto</t>
  </si>
  <si>
    <t>Campo de aterrizaje</t>
  </si>
  <si>
    <t>Pista de rodadura</t>
  </si>
  <si>
    <t>Aparcamiento</t>
  </si>
  <si>
    <t>Muelle de embarque</t>
  </si>
  <si>
    <t>Zona de acople con pasillos móviles</t>
  </si>
  <si>
    <t>Embarcadero</t>
  </si>
  <si>
    <t>Marina</t>
  </si>
  <si>
    <t>Puerto deportivo</t>
  </si>
  <si>
    <t>Rompeolas</t>
  </si>
  <si>
    <t>Malecón</t>
  </si>
  <si>
    <t>Edificio de la terminal del ferry</t>
  </si>
  <si>
    <t>Terminal de carga rodante</t>
  </si>
  <si>
    <t>Faro</t>
  </si>
  <si>
    <t>Puente de carretera</t>
  </si>
  <si>
    <t>Puente de ferrocarril</t>
  </si>
  <si>
    <t>Puente para peatones</t>
  </si>
  <si>
    <t>Viaducto para carretera</t>
  </si>
  <si>
    <t>Viaducto para el tren</t>
  </si>
  <si>
    <t>Paso subterráneo</t>
  </si>
  <si>
    <t>Paso elevado</t>
  </si>
  <si>
    <t>Túnel</t>
  </si>
  <si>
    <t>Acueductos</t>
  </si>
  <si>
    <t>Túnel para carretea</t>
  </si>
  <si>
    <t>Túnel para ferrocarril</t>
  </si>
  <si>
    <t>Túnel para peatones</t>
  </si>
  <si>
    <t>Túnel para canal</t>
  </si>
  <si>
    <t>Túnel para conducir un río</t>
  </si>
  <si>
    <t>Túnel submarino</t>
  </si>
  <si>
    <t>Autopista</t>
  </si>
  <si>
    <t>Cruce de carreteras</t>
  </si>
  <si>
    <t>Anillo de carretera</t>
  </si>
  <si>
    <t>Carretera principal</t>
  </si>
  <si>
    <t>Carretera secundaria</t>
  </si>
  <si>
    <t>Carretera de acceso</t>
  </si>
  <si>
    <t>Carretera bifurcada</t>
  </si>
  <si>
    <t>Doble carril</t>
  </si>
  <si>
    <t>Simple carril</t>
  </si>
  <si>
    <t>Encuentro de carreteras</t>
  </si>
  <si>
    <t>Paso de peatones</t>
  </si>
  <si>
    <t>Paso elevado para peatones</t>
  </si>
  <si>
    <t>Sendero de caminantes</t>
  </si>
  <si>
    <t>Sendero de bicicletas</t>
  </si>
  <si>
    <t>Puente para pasar un oleoducto</t>
  </si>
  <si>
    <t>Oleoducto</t>
  </si>
  <si>
    <t>Estación de bombeo</t>
  </si>
  <si>
    <t>Estaciones de bombeo alcantarillado</t>
  </si>
  <si>
    <t>Sumidero de alcantarilla</t>
  </si>
  <si>
    <t>Terreno de aparcamiento</t>
  </si>
  <si>
    <t>Area de servicios de carretera</t>
  </si>
  <si>
    <t>Oficina de correos</t>
  </si>
  <si>
    <t>Banco</t>
  </si>
  <si>
    <t>Comisaría de policía</t>
  </si>
  <si>
    <t>Palacio de justicia</t>
  </si>
  <si>
    <t>Edificio de la cárcel</t>
  </si>
  <si>
    <t>Estación de bomberos</t>
  </si>
  <si>
    <t>Estación de ambulancias</t>
  </si>
  <si>
    <t>Edificio para albergue de montaña</t>
  </si>
  <si>
    <t>Estación de barcos de socorro</t>
  </si>
  <si>
    <t>Edificio de los guardacostas</t>
  </si>
  <si>
    <t>Estación de servicios de rescate</t>
  </si>
  <si>
    <t>Centro cívico</t>
  </si>
  <si>
    <t>Crematorio</t>
  </si>
  <si>
    <t>Galería de arte</t>
  </si>
  <si>
    <t>Monumentos prehistóricos</t>
  </si>
  <si>
    <t>Oficina de admisión</t>
  </si>
  <si>
    <t>Estación de radar</t>
  </si>
  <si>
    <t>Subestación</t>
  </si>
  <si>
    <t>Estación de energía nuclear</t>
  </si>
  <si>
    <t>Depósito elevado de agua</t>
  </si>
  <si>
    <t>Aljibes</t>
  </si>
  <si>
    <t>Estación móvil de telefonía</t>
  </si>
  <si>
    <t>Presa</t>
  </si>
  <si>
    <t>Plataformas petroleras o de gas</t>
  </si>
  <si>
    <t>Escuelas</t>
  </si>
  <si>
    <t>Politécnico</t>
  </si>
  <si>
    <t>Centro de formación profesional</t>
  </si>
  <si>
    <t>Sala de conferencias</t>
  </si>
  <si>
    <t>Biblioteca</t>
  </si>
  <si>
    <t>Laboratorio de lenguas</t>
  </si>
  <si>
    <t>Edificio para laboratorios</t>
  </si>
  <si>
    <t>Estaciones meteorológicas</t>
  </si>
  <si>
    <t>Servicios de investigación o medición</t>
  </si>
  <si>
    <t>Clínica</t>
  </si>
  <si>
    <t>Guardería infantil</t>
  </si>
  <si>
    <t>Teatro operativo</t>
  </si>
  <si>
    <t>Unidad de cuidados intensivos</t>
  </si>
  <si>
    <t>Sala de diagnóstico radiológico</t>
  </si>
  <si>
    <t>Sala de radiología</t>
  </si>
  <si>
    <t>Sala de fluoroscopia</t>
  </si>
  <si>
    <t>Sala de patología</t>
  </si>
  <si>
    <t>Sala de cateterismo</t>
  </si>
  <si>
    <t>Casas residenciales</t>
  </si>
  <si>
    <t>Pisos</t>
  </si>
  <si>
    <t>Orfanato</t>
  </si>
  <si>
    <t>Centro de asistencia de día</t>
  </si>
  <si>
    <t>Residencia de jubilados</t>
  </si>
  <si>
    <t>Residencia de ancianos</t>
  </si>
  <si>
    <t>Hotel</t>
  </si>
  <si>
    <t>Estadio</t>
  </si>
  <si>
    <t>Campo de deportes</t>
  </si>
  <si>
    <t>Pista de carreras</t>
  </si>
  <si>
    <t>Pabellón deportivo</t>
  </si>
  <si>
    <t>Balneario</t>
  </si>
  <si>
    <t>Gimnasio</t>
  </si>
  <si>
    <t>Piscina de natación</t>
  </si>
  <si>
    <t>Servicios de deportes acuáticos</t>
  </si>
  <si>
    <t>Oficinas</t>
  </si>
  <si>
    <t>Instalaciones de almacenamiento en frío</t>
  </si>
  <si>
    <t>Mercancías de almacén</t>
  </si>
  <si>
    <t>Granero</t>
  </si>
  <si>
    <t>Vaquería</t>
  </si>
  <si>
    <t>Canal de riego</t>
  </si>
  <si>
    <t>Casamata militar</t>
  </si>
  <si>
    <t>Refugio militar</t>
  </si>
  <si>
    <t>Barracones</t>
  </si>
  <si>
    <t>Comedor de oficiales</t>
  </si>
  <si>
    <t>Capillas</t>
  </si>
  <si>
    <t>Templos</t>
  </si>
  <si>
    <t>Mezquitas</t>
  </si>
  <si>
    <t>Piezas de aluminio fundidas a presión</t>
  </si>
  <si>
    <t>Piezas de aleación ferrosa fundidas a presión</t>
  </si>
  <si>
    <t>Piezas de hierro fundidas a presión</t>
  </si>
  <si>
    <t>Piezas de aleación no ferrosa fundidas a presión</t>
  </si>
  <si>
    <t>Piezas de acero inoxidable fundidas a presión</t>
  </si>
  <si>
    <t>Piezas de acero fundidas a presión</t>
  </si>
  <si>
    <t>Piezas de magnesio fundidas a presión</t>
  </si>
  <si>
    <t>Piezas de cinc fundidas a presión</t>
  </si>
  <si>
    <t>Piezas de estaño fundidas a presión</t>
  </si>
  <si>
    <t>Piezas de titanio fundidas a presión</t>
  </si>
  <si>
    <t>Piezas de berilio fundidas a presión</t>
  </si>
  <si>
    <t>Piezas de metal precioso fundidas a presión</t>
  </si>
  <si>
    <t>Piezas de cobre fundidas a presión</t>
  </si>
  <si>
    <t>Piezas de plomo fundidas a presión</t>
  </si>
  <si>
    <t>Piezas de latón fundidas a presión</t>
  </si>
  <si>
    <t>Piezas de bronce fundidas a presión</t>
  </si>
  <si>
    <t>Fundición en arena de aleación no ferrosa</t>
  </si>
  <si>
    <t>Fundición en arena de aleación ferrosa</t>
  </si>
  <si>
    <t>Fundición en arena de acero</t>
  </si>
  <si>
    <t>Fundición en arena de acero inoxidable</t>
  </si>
  <si>
    <t>Moldeos en arena de hierro</t>
  </si>
  <si>
    <t>Fundición en arena de aluminio</t>
  </si>
  <si>
    <t>Fundición en arena de magnesio</t>
  </si>
  <si>
    <t>Fundición en arena de titanio</t>
  </si>
  <si>
    <t>Fundición en arena de berilio</t>
  </si>
  <si>
    <t>Fundición en arena de cobre</t>
  </si>
  <si>
    <t>Fundición en arena de latón</t>
  </si>
  <si>
    <t>Fundición en arena de bronce</t>
  </si>
  <si>
    <t>Fundición en arena de zinc</t>
  </si>
  <si>
    <t>Fundición en arena de estaño</t>
  </si>
  <si>
    <t>Fundición en arena de plomo</t>
  </si>
  <si>
    <t>Fundición en arena de metal precioso</t>
  </si>
  <si>
    <t>Objetos de aleación no ferrosa fundidos en molde fijo</t>
  </si>
  <si>
    <t>Objetos de aleación ferrosa fundidos en molde fijo</t>
  </si>
  <si>
    <t>Objetos de acero fundidos en molde fijo</t>
  </si>
  <si>
    <t>Objetos de acero inoxidable fundidos en molde fijo</t>
  </si>
  <si>
    <t>Objetos de hierro fundidos en molde fijo</t>
  </si>
  <si>
    <t>Objetos de aluminio fundidos en molde fijo</t>
  </si>
  <si>
    <t>Objetos de magnesio fundidos en molde fijo</t>
  </si>
  <si>
    <t>Objetos de titanio fundidos en molde fijo</t>
  </si>
  <si>
    <t>Objetos de berilio fundidos en molde fijo</t>
  </si>
  <si>
    <t>Objetos de cobre fundidos en molde fijo</t>
  </si>
  <si>
    <t>Objetos de latón fundidos en molde fijo</t>
  </si>
  <si>
    <t>Objetos de bronce fundidos en molde fijo</t>
  </si>
  <si>
    <t>Objetos de zinc fundidos en molde fijo</t>
  </si>
  <si>
    <t>Objetos de estaño fundidos en molde fijo</t>
  </si>
  <si>
    <t>Objetos de plomo fundidos en molde fijo</t>
  </si>
  <si>
    <t>Objetos de metal precioso fundidos en molde fijo</t>
  </si>
  <si>
    <t>Objetos de aleación no ferrosa fundidos por moldeo en cáscara</t>
  </si>
  <si>
    <t>Objetos de aleación ferrosa fundidos por moldeo en cáscara</t>
  </si>
  <si>
    <t>Objetos de acero fundidos por moldeo en cáscara</t>
  </si>
  <si>
    <t>Objetos de acero inoxidable fundidos por moldeo en cáscara</t>
  </si>
  <si>
    <t>Piezas de hierro fundidas por moldeo en cáscara</t>
  </si>
  <si>
    <t>Objetos de aluminio fundidos por moldeo en cáscara</t>
  </si>
  <si>
    <t>Objetos de magnesio fundidos por moldeo en cáscara</t>
  </si>
  <si>
    <t>Objetos de titanio fundidos por moldeo en cáscara</t>
  </si>
  <si>
    <t>Objetos de berilio fundidos por moldeo en cáscara</t>
  </si>
  <si>
    <t>Objetos de cobre fundidos por moldeo en cáscara</t>
  </si>
  <si>
    <t>Objetos de latón fundidos por moldeo en cáscara</t>
  </si>
  <si>
    <t>Objetos de bronce fundidos por moldeo en cáscara</t>
  </si>
  <si>
    <t>Objetos de zinc fundidos por moldeo en cáscara</t>
  </si>
  <si>
    <t>Objetos de estaño fundidos por moldeo en cáscara</t>
  </si>
  <si>
    <t>Objetos de plomo fundidos por moldeo en cáscara</t>
  </si>
  <si>
    <t>Objetos de metal precioso fundidos por moldeo en cáscara</t>
  </si>
  <si>
    <t>Objetos de aleación no ferrosa fundidos a la cera perdida</t>
  </si>
  <si>
    <t>Objetos de aleación ferrosa fundidos a la cera perdida</t>
  </si>
  <si>
    <t>Objetos de acero fundidos a la cera perdida</t>
  </si>
  <si>
    <t>Objetos de acero inoxidable fundidos a la cera perdida</t>
  </si>
  <si>
    <t>Objetos de hierro fundidos a la cera perdida</t>
  </si>
  <si>
    <t>Objetos de aluminio fundidos a la cera perdida</t>
  </si>
  <si>
    <t>Objetos de magnesio fundidos a la cera perdida</t>
  </si>
  <si>
    <t>Objetos de zinc fundidos a la cera perdida</t>
  </si>
  <si>
    <t>Objetos de estaño fundidos a la cera perdida</t>
  </si>
  <si>
    <t>Objetos de plomo fundidos a la cera perdida</t>
  </si>
  <si>
    <t>Objetos de metal precioso fundidos a la cera perdida</t>
  </si>
  <si>
    <t>Objetos de titanio fundidos a la cera perdida</t>
  </si>
  <si>
    <t>Objetos de fundición centrífuga de aleación no ferrosa</t>
  </si>
  <si>
    <t>Objetos de fundición centrífuga de aleación ferrosa</t>
  </si>
  <si>
    <t>Objetos de fundición centrífuga de acero</t>
  </si>
  <si>
    <t>Objetos de fundición centrífuga de acero inoxidable</t>
  </si>
  <si>
    <t>Objetos de fundición centrífuga de hierro</t>
  </si>
  <si>
    <t>Objetos de fundición centrífuga de aluminio</t>
  </si>
  <si>
    <t>Objetos de fundición centrífuga de magnesio</t>
  </si>
  <si>
    <t>Objetos de fundición centrífuga de titanio</t>
  </si>
  <si>
    <t>Objetos de fundición centrífuga de berilio</t>
  </si>
  <si>
    <t>Objetos de fundición centrífuga de cobre</t>
  </si>
  <si>
    <t>Objetos de fundición centrífuga de latón</t>
  </si>
  <si>
    <t>Objetos de fundición centrífuga de bronce</t>
  </si>
  <si>
    <t>Objetos de fundición centrífuga de zinc</t>
  </si>
  <si>
    <t>Objetos de fundición centrífuga de estaño</t>
  </si>
  <si>
    <t>Objetos de fundición centrífuga de plomo</t>
  </si>
  <si>
    <t>Objetos de fundición centrífuga de metal precioso</t>
  </si>
  <si>
    <t>Objetos de aleación no ferrosa fundidos en molde cerámico</t>
  </si>
  <si>
    <t>Objetos de aleación ferrosa fundidos en molde cerámico</t>
  </si>
  <si>
    <t>Objetos de acero fundidos en molde cerámico</t>
  </si>
  <si>
    <t>Objetos de acero inoxidable fundidos en molde cerámico</t>
  </si>
  <si>
    <t>Objetos de hierro fundidos en molde cerámico</t>
  </si>
  <si>
    <t>Objetos de aluminio fundidos en molde cerámico</t>
  </si>
  <si>
    <t>Objetos de magnesio fundidos en molde cerámico</t>
  </si>
  <si>
    <t>Objetos de titanio fundidos en molde cerámico</t>
  </si>
  <si>
    <t>Objetos de berilio fundidos en molde cerámico</t>
  </si>
  <si>
    <t>Objetos de cobre fundidos en molde cerámico</t>
  </si>
  <si>
    <t>Objetos de latón fundidos en molde cerámico</t>
  </si>
  <si>
    <t>Objetos de bronce fundidos en molde cerámico</t>
  </si>
  <si>
    <t>Objetos de zinc fundidos en molde cerámico</t>
  </si>
  <si>
    <t>Objetos de estaño fundidos en molde cerámico</t>
  </si>
  <si>
    <t>Objetos de plomo fundidos en molde cerámico</t>
  </si>
  <si>
    <t>Objetos de metal precioso fundidos en molde cerámico</t>
  </si>
  <si>
    <t>Objetos de aleación no ferrosa fundidos en molde de grafito</t>
  </si>
  <si>
    <t>Objetos de aleación ferrosa fundidos en molde de grafito</t>
  </si>
  <si>
    <t>Objetos de acero fundidos en molde de grafito</t>
  </si>
  <si>
    <t>Objetos de acero inoxidable fundidos en molde de grafito</t>
  </si>
  <si>
    <t>Objetos de hierro fundidos en molde de grafito</t>
  </si>
  <si>
    <t>Objetos de aluminio fundidos en molde de grafito</t>
  </si>
  <si>
    <t>Objetos de magnesio fundidos en molde de grafito</t>
  </si>
  <si>
    <t>Objetos de titanio fundidos en molde de grafito</t>
  </si>
  <si>
    <t>Objetos de berilio fundidos en molde de grafito</t>
  </si>
  <si>
    <t>Objetos de cobre fundidos en molde de grafito</t>
  </si>
  <si>
    <t>Objetos de latón fundidos en molde de grafito</t>
  </si>
  <si>
    <t>Objetos de bronce fundidos en molde de grafito</t>
  </si>
  <si>
    <t>Objetos de zinc fundidos en molde de grafito</t>
  </si>
  <si>
    <t>Objetos de estaño fundidos en molde de grafito</t>
  </si>
  <si>
    <t>Objetos de plomo fundidos en molde de grafito</t>
  </si>
  <si>
    <t>Objetos de metal precioso fundidos en molde de grafito</t>
  </si>
  <si>
    <t>Objetos de aleación no ferrosa fundidos en molde de yeso</t>
  </si>
  <si>
    <t>Objetos de aleación ferrosa fundidos en molde de yeso</t>
  </si>
  <si>
    <t>Objetos de acero fundidos en molde de yeso</t>
  </si>
  <si>
    <t>Objetos de acero inoxidable fundidos en molde de yeso</t>
  </si>
  <si>
    <t>Objetos de hierro fundidos en molde de yeso</t>
  </si>
  <si>
    <t>Objetos de aluminio fundidos en molde de yeso</t>
  </si>
  <si>
    <t>Objetos de magnesio fundidos en molde de yeso</t>
  </si>
  <si>
    <t>Objetos de titanio fundidos en molde de yeso</t>
  </si>
  <si>
    <t>Objetos de berilio fundidos en molde de yeso</t>
  </si>
  <si>
    <t>Objetos de cobre fundidos en molde de yeso</t>
  </si>
  <si>
    <t>Objetos de latón fundidos en molde de yeso</t>
  </si>
  <si>
    <t>Objetos de bronce fundidos en molde de yeso</t>
  </si>
  <si>
    <t>Objetos de zinc fundidos en molde de yeso</t>
  </si>
  <si>
    <t>Objetos de estaño fundidos en molde de yeso</t>
  </si>
  <si>
    <t>Objetos de plomo fundidos en molde de yeso</t>
  </si>
  <si>
    <t>Objetos de metal precioso fundidos en molde de yeso</t>
  </si>
  <si>
    <t>Objetos de aleación no ferrosa fundidos por proceso en v</t>
  </si>
  <si>
    <t>Objetos de aleación ferrosa fundidos por proceso en v</t>
  </si>
  <si>
    <t>Objetos de acero fundidos por proceso en v</t>
  </si>
  <si>
    <t>Objetos de acero inoxidable fundidos por proceso en v</t>
  </si>
  <si>
    <t>Objetos de hierro fundidos por proceso en v</t>
  </si>
  <si>
    <t>Objetos de aluminio fundidos por proceso en v</t>
  </si>
  <si>
    <t>Objetos de magnesio fundidos por proceso en v</t>
  </si>
  <si>
    <t>Objetos de titanio fundidos por proceso en v</t>
  </si>
  <si>
    <t>Objetos de berilio fundidos por proceso en v</t>
  </si>
  <si>
    <t>Objetos de cobre fundidos por proceso en v</t>
  </si>
  <si>
    <t>Objetos de latón fundidos por proceso en v</t>
  </si>
  <si>
    <t>Objetos de bronce fundidos por proceso en v</t>
  </si>
  <si>
    <t>Objetos de zinc fundidos por proceso en v</t>
  </si>
  <si>
    <t>Objetos de estaño fundidos por proceso en v</t>
  </si>
  <si>
    <t>Objetos de plomo fundidos por proceso en v</t>
  </si>
  <si>
    <t>Objetos de metal precioso fundidos por proceso en v</t>
  </si>
  <si>
    <t>Extrusiones de perfiles de aluminio</t>
  </si>
  <si>
    <t>Extrusiones de perfiles de berilio</t>
  </si>
  <si>
    <t>Extrusiones de perfiles de latón</t>
  </si>
  <si>
    <t>Extrusiones de perfiles de bronce</t>
  </si>
  <si>
    <t>Extrusiones de perfiles de cobre</t>
  </si>
  <si>
    <t>Extrusiones de perfiles de aleación ferrosa</t>
  </si>
  <si>
    <t>Extrusiones de perfiles de plomo</t>
  </si>
  <si>
    <t>Extrusiones de perfiles de magnesio</t>
  </si>
  <si>
    <t>Extrusiones de perfiles de aleación no ferrosa</t>
  </si>
  <si>
    <t>Extrusiones de perfiles de plástico</t>
  </si>
  <si>
    <t>Extrusiones de perfiles de metal precioso</t>
  </si>
  <si>
    <t>Extrusiones de perfiles de caucho</t>
  </si>
  <si>
    <t>Extrusiones de perfiles de acero inoxidable</t>
  </si>
  <si>
    <t>Extrusiones de perfiles de acero</t>
  </si>
  <si>
    <t>Extrusiones de perfiles de estaño</t>
  </si>
  <si>
    <t>Extrusiones de perfiles de titanio</t>
  </si>
  <si>
    <t>Extrusiones de perfiles de zinc</t>
  </si>
  <si>
    <t>Extrusiones por impacto de aluminio</t>
  </si>
  <si>
    <t>Extrusiones por impacto de berilio</t>
  </si>
  <si>
    <t>Extrusiones por impacto de latón</t>
  </si>
  <si>
    <t>Extrusiones por impacto de bronce</t>
  </si>
  <si>
    <t>Extrusiones por impacto de cobre</t>
  </si>
  <si>
    <t>Extrusiones por impacto de aleación ferrosa</t>
  </si>
  <si>
    <t>Extrusiones por impacto de plomo</t>
  </si>
  <si>
    <t>Extrusiones por impacto de magnesio</t>
  </si>
  <si>
    <t>Extrusiones por impacto de aleación no ferrosa</t>
  </si>
  <si>
    <t>Extrusiones por impacto de plástico</t>
  </si>
  <si>
    <t>Extrusiones por impacto de metal precioso</t>
  </si>
  <si>
    <t>Extrusiones por impacto de caucho</t>
  </si>
  <si>
    <t>Extrusiones por impacto de acero inoxidable</t>
  </si>
  <si>
    <t>Extrusiones por impacto de acero</t>
  </si>
  <si>
    <t>Extrusiones por impacto de estaño</t>
  </si>
  <si>
    <t>Extrusiones por impacto de titanio</t>
  </si>
  <si>
    <t>Extrusiones por impacto de zinc</t>
  </si>
  <si>
    <t>Extrusiones en frío de aluminio</t>
  </si>
  <si>
    <t>Extrusiones en frío de berilio</t>
  </si>
  <si>
    <t>Extrusiones en frío de latón</t>
  </si>
  <si>
    <t>Extrusiones en frío de bronce</t>
  </si>
  <si>
    <t>Extrusiones en frío de cobre</t>
  </si>
  <si>
    <t>Extrusiones en frío de aleación ferrosa</t>
  </si>
  <si>
    <t>Extrusiones en frío de plomo</t>
  </si>
  <si>
    <t>Extrusiones en frío de magnesio</t>
  </si>
  <si>
    <t>Extrusiones en frío de aleación no ferrosa</t>
  </si>
  <si>
    <t>Extrusiones en frío de plástico</t>
  </si>
  <si>
    <t>Extrusiones en frío de metal precioso</t>
  </si>
  <si>
    <t>Extrusiones en frío de caucho</t>
  </si>
  <si>
    <t>Extrusiones en frío de acero inoxidable</t>
  </si>
  <si>
    <t>Extrusiones en frío de acero</t>
  </si>
  <si>
    <t>Extrusiones en frío de estaño</t>
  </si>
  <si>
    <t>Extrusiones en frío de titanio</t>
  </si>
  <si>
    <t>Extrusiones en frío de zinc</t>
  </si>
  <si>
    <t>Objetos fundidos maquinados por proceso v de aleaciones no ferrosas</t>
  </si>
  <si>
    <t>Objetos fundidos maquinados por proceso v de aleaciones ferrosas</t>
  </si>
  <si>
    <t>Objetos fundidos maquinados por proceso v de acero</t>
  </si>
  <si>
    <t>Objetos fundidos maquinados por proceso v de acero inoxidable</t>
  </si>
  <si>
    <t>Objetos fundidos maquinados por proceso v de hierro</t>
  </si>
  <si>
    <t>Objetos fundidos maquinados por proceso v de aluminio</t>
  </si>
  <si>
    <t>Objetos fundidos maquinados por proceso v de magnesio</t>
  </si>
  <si>
    <t>Objetos fundidos maquinados por proceso v de titanio</t>
  </si>
  <si>
    <t>Objetos fundidos maquinados por proceso v de berilio</t>
  </si>
  <si>
    <t>Objetos fundidos maquinados por proceso v de cobre</t>
  </si>
  <si>
    <t>Objetos fundidos maquinados por proceso v de latón</t>
  </si>
  <si>
    <t>Objetos fundidos maquinados por proceso v de bronce</t>
  </si>
  <si>
    <t>Objetos fundidos maquinados por proceso v de zinc</t>
  </si>
  <si>
    <t>Objetos fundidos maquinados por proceso v de estaño</t>
  </si>
  <si>
    <t>Objetos fundidos maquinados por proceso v de plomo</t>
  </si>
  <si>
    <t>Objetos fundidos maquinados por proceso v de metal precioso</t>
  </si>
  <si>
    <t>Objetos fundidos maquinados por proceso v de compuestos</t>
  </si>
  <si>
    <t>Objetos fundidos maquinados por proceso v de aleación de níquel</t>
  </si>
  <si>
    <t>Objetos fundidos maquinados por proceso v no metálico</t>
  </si>
  <si>
    <t>Objetos fundidos maquinados con troquel de aleaciones no ferrosas</t>
  </si>
  <si>
    <t>Objetos fundidos maquinados con troquel de aleaciones ferrosas</t>
  </si>
  <si>
    <t>Objetos fundidos maquinados con troquel de acero</t>
  </si>
  <si>
    <t>Objetos fundidos maquinados con troquel de acero inoxidable</t>
  </si>
  <si>
    <t>Objetos fundidos maquinados con troquel de hierro</t>
  </si>
  <si>
    <t>Objetos fundidos maquinados con troquel de aluminio</t>
  </si>
  <si>
    <t>Objetos fundidos maquinados con troquel de magnesio</t>
  </si>
  <si>
    <t>Objetos fundidos maquinados con troquel de titanio</t>
  </si>
  <si>
    <t>Objetos fundidos maquinados con troquel de berilio</t>
  </si>
  <si>
    <t>Objetos fundidos maquinados con troquel de cobre</t>
  </si>
  <si>
    <t>Objetos fundidos maquinados con troquel de latón</t>
  </si>
  <si>
    <t>Objetos fundidos maquinados con troquel de bronce</t>
  </si>
  <si>
    <t>Objetos fundidos maquinados con troquel de zinc</t>
  </si>
  <si>
    <t>Objetos fundidos maquinados con troquel de estaño</t>
  </si>
  <si>
    <t>Objetos fundidos maquinados con troquel de plomo</t>
  </si>
  <si>
    <t>Objetos fundidos maquinados con troquel de metal precioso</t>
  </si>
  <si>
    <t>Objetos fundidos maquinados con troquel de compuestos</t>
  </si>
  <si>
    <t>Objetos fundidos maquinados con troquel de aleación de níquel</t>
  </si>
  <si>
    <t>Objetos fundidos maquinados con troquel no metálico</t>
  </si>
  <si>
    <t>Objetos maquinados de aleación no ferrosa fundidos en arena</t>
  </si>
  <si>
    <t>Objetos maquinados de aleación ferrosa fundidos en arena</t>
  </si>
  <si>
    <t>Objetos maquinados de acero fundidos en arena</t>
  </si>
  <si>
    <t>Objetos maquinados de acero inoxidable fundidos en arena</t>
  </si>
  <si>
    <t>Objetos maquinados de hierro fundidos en arena</t>
  </si>
  <si>
    <t>Objetos maquinados de aluminio fundidos en arena</t>
  </si>
  <si>
    <t>Objetos maquinados de magnesio fundidos en arena</t>
  </si>
  <si>
    <t>Objetos maquinados de titanio fundidos en arena</t>
  </si>
  <si>
    <t>Objetos maquinados de berilio fundidos en arena</t>
  </si>
  <si>
    <t>Objetos maquinados de cobre fundidos en arena</t>
  </si>
  <si>
    <t>Objetos maquinados de latón fundidos en arena</t>
  </si>
  <si>
    <t>Objetos maquinados de bronce fundidos en arena</t>
  </si>
  <si>
    <t>Objetos maquinados de cinc fundidos en arena</t>
  </si>
  <si>
    <t>Objetos maquinados de estaño fundidos en arena</t>
  </si>
  <si>
    <t>Objetos maquinados de plomo fundidos en arena</t>
  </si>
  <si>
    <t>Objetos maquinados de metal precioso fundidos en arena</t>
  </si>
  <si>
    <t>Objetos maquinados de compuestos fundidos en arena</t>
  </si>
  <si>
    <t>Objetos maquinados de aleación de níquel fundidos en arena</t>
  </si>
  <si>
    <t>Objetos maquinados no metálicos fundidos en arena</t>
  </si>
  <si>
    <t>Objetos maquinados en molde permanente de aleación no ferrosa fundidos</t>
  </si>
  <si>
    <t>Objetos maquinados en molde permanente de aleación ferrosa fundidos</t>
  </si>
  <si>
    <t>Objetos maquinados en molde permanente de acero fundidos</t>
  </si>
  <si>
    <t>Objetos maquinados en molde permanente de acero inoxidable fundidos</t>
  </si>
  <si>
    <t>Objetos maquinados en molde permanente de hierro fundidos</t>
  </si>
  <si>
    <t>Objetos maquinados en molde permanente de aluminio fundidos</t>
  </si>
  <si>
    <t>Objetos maquinados en molde permanente de magnesio fundidos</t>
  </si>
  <si>
    <t>Objetos maquinados en molde permanente de titanio fundidos</t>
  </si>
  <si>
    <t>Objetos maquinados en molde permanente de berilio fundidos</t>
  </si>
  <si>
    <t>Objetos maquinados en molde permanente de cobre fundidos</t>
  </si>
  <si>
    <t>Objetos maquinados en molde permanente de latón fundidos</t>
  </si>
  <si>
    <t>Objetos maquinados en molde permanente de bronce fundidos</t>
  </si>
  <si>
    <t>Objetos maquinados en molde permanente de cinc fundidos</t>
  </si>
  <si>
    <t>Objetos maquinados en molde permanente de estaño fundidos</t>
  </si>
  <si>
    <t>Objetos maquinados en molde permanente de plomo fundidos</t>
  </si>
  <si>
    <t>Objetos maquinados en molde permanente de metal precioso fundidos</t>
  </si>
  <si>
    <t>Objetos maquinados en molde permanente de compuestos fundidos</t>
  </si>
  <si>
    <t>Objetos maquinados en molde permanente de aleación de níquel fundidos</t>
  </si>
  <si>
    <t>Objetos maquinados en molde permanente no metálicos fundidos</t>
  </si>
  <si>
    <t>Objetos maquinados de aleación no ferrosa fundidos en molde de yeso</t>
  </si>
  <si>
    <t>Objetos maquinados de aleación ferrosa fundidos en molde de yeso</t>
  </si>
  <si>
    <t>Objetos maquinados de acero fundidos en molde de yeso</t>
  </si>
  <si>
    <t>Objetos maquinados de acero inoxidable fundidos en molde de yeso</t>
  </si>
  <si>
    <t>Objetos maquinados de hierro fundidos en molde de yeso</t>
  </si>
  <si>
    <t>Objetos maquinados de aluminio fundidos en molde de yeso</t>
  </si>
  <si>
    <t>Objetos maquinados de magnesio fundidos en molde de yeso</t>
  </si>
  <si>
    <t>Objetos maquinados de titanio fundidos en molde de yeso</t>
  </si>
  <si>
    <t>Objetos maquinados de berilio fundidos en molde de yeso</t>
  </si>
  <si>
    <t>Objetos maquinados de cobre fundidos en molde de yeso</t>
  </si>
  <si>
    <t>Objetos maquinados de latón fundidos en molde de yeso</t>
  </si>
  <si>
    <t>Objetos maquinados de bronce fundidos en molde de yeso</t>
  </si>
  <si>
    <t>Objetos maquinados de cinc fundidos en molde de yeso</t>
  </si>
  <si>
    <t>Objetos maquinados de estaño fundidos en molde de yeso</t>
  </si>
  <si>
    <t>Objetos maquinados de plomo fundidos en molde de yeso</t>
  </si>
  <si>
    <t>Objetos maquinados de metal precioso fundidos en molde de yeso</t>
  </si>
  <si>
    <t>Objetos maquinados de compuestos fundidos en molde de yeso</t>
  </si>
  <si>
    <t>Objetos maquinados de aleación de níquel fundidos en molde de yeso</t>
  </si>
  <si>
    <t>Objetos maquinados no metálicos fundidos en molde de yeso</t>
  </si>
  <si>
    <t>Objetos maquinados de aleación no ferrosa fundidos en molde en concha</t>
  </si>
  <si>
    <t>Objetos maquinados de aleación ferrosa fundidos en molde en concha</t>
  </si>
  <si>
    <t>Objetos maquinados de acero fundidos en molde en concha</t>
  </si>
  <si>
    <t>Objetos maquinados de acero inoxidable fundidos en molde en concha</t>
  </si>
  <si>
    <t>Objetos maquinados de hierro fundidos en molde en concha</t>
  </si>
  <si>
    <t>Objetos maquinados de aluminio fundidos en molde en concha</t>
  </si>
  <si>
    <t>Objetos maquinados de magnesio fundidos en molde en concha</t>
  </si>
  <si>
    <t>Objetos maquinados de titanio fundidos en molde en concha</t>
  </si>
  <si>
    <t>Objetos maquinados de berilio fundidos en molde en concha</t>
  </si>
  <si>
    <t>Objetos maquinados de cobre fundidos en molde en concha</t>
  </si>
  <si>
    <t>Objetos maquinados de latón fundidos en molde en concha</t>
  </si>
  <si>
    <t>Objetos maquinados de bronce fundidos en molde en concha</t>
  </si>
  <si>
    <t>Objetos maquinados de cinc fundidos en molde en concha</t>
  </si>
  <si>
    <t>Objetos maquinados de estaño fundidos en molde en concha</t>
  </si>
  <si>
    <t>Objetos maquinados de plomo fundidos en molde en concha</t>
  </si>
  <si>
    <t>Objetos maquinados de metal precioso fundidos en molde en concha</t>
  </si>
  <si>
    <t>Objetos maquinados de compuestos fundidos en molde en concha</t>
  </si>
  <si>
    <t>Objetos maquinados de aleación de níquel fundidos en molde en concha</t>
  </si>
  <si>
    <t>Objetos maquinados no metálicos fundidos en molde en concha</t>
  </si>
  <si>
    <t>Objetos maquinados de aleación no ferrosa fundidos a la cera perdida</t>
  </si>
  <si>
    <t>Objetos maquinados de aleación ferrosa fundidos a la cera perdida</t>
  </si>
  <si>
    <t>Objetos maquinados de acero fundidos a la cera perdida</t>
  </si>
  <si>
    <t>Objetos maquinados de acero inoxidable fundidos a la cera perdida</t>
  </si>
  <si>
    <t>Objetos maquinados de hierro fundidos a la cera perdida</t>
  </si>
  <si>
    <t>Objetos maquinados de aluminio fundidos a la cera perdida</t>
  </si>
  <si>
    <t>Objetos maquinados de magnesio fundidos a la cera perdida</t>
  </si>
  <si>
    <t>Objetos maquinados de zinc fundidos a la cera perdida</t>
  </si>
  <si>
    <t>Objetos maquinados de estaño fundidos a la cera perdida</t>
  </si>
  <si>
    <t>Objetos maquinados de plomo fundidos a la cera perdida</t>
  </si>
  <si>
    <t>Objetos maquinados de metales preciosos fundidos a la cera perdida</t>
  </si>
  <si>
    <t>Objetos maquinados de titanio fundidos a la cera perdida</t>
  </si>
  <si>
    <t>Objetos maquinados compuestos fundidos a la cera perdida</t>
  </si>
  <si>
    <t>Objetos maquinados de aleación de níquel fundidos a la cera perdida</t>
  </si>
  <si>
    <t>Objetos maquinados no metálicos fundidos a la cera perdida</t>
  </si>
  <si>
    <t>Objetos maquinados centrifugados de aleación no ferrosa fundidos</t>
  </si>
  <si>
    <t>Objetos maquinados centrifugados de aleación ferrosa fundidos</t>
  </si>
  <si>
    <t>Objetos maquinados centrifugados de acero fundidos</t>
  </si>
  <si>
    <t>Objetos maquinados centrifugados de acero inoxidable fundidos</t>
  </si>
  <si>
    <t>Objetos maquinados centrifugados de hierro fundidos</t>
  </si>
  <si>
    <t>Objetos maquinados centrifugados de aluminio fundidos</t>
  </si>
  <si>
    <t>Objetos maquinados centrifugados de magnesio fundidos</t>
  </si>
  <si>
    <t>Objetos maquinados centrifugados de titanio fundidos</t>
  </si>
  <si>
    <t>Objetos maquinados centrifugados de berilio fundidos</t>
  </si>
  <si>
    <t>Objetos maquinados centrifugados de cobre fundidos</t>
  </si>
  <si>
    <t>Objetos maquinados centrifugados de latón fundidos</t>
  </si>
  <si>
    <t>Objetos maquinados centrifugados de bronce fundidos</t>
  </si>
  <si>
    <t>Objetos maquinados centrifugados de cinc fundidos</t>
  </si>
  <si>
    <t>Objetos maquinados centrifugados de estaño fundidos</t>
  </si>
  <si>
    <t>Objetos maquinados centrifugados de plomo fundidos</t>
  </si>
  <si>
    <t>Objetos maquinados centrifugados de metal precioso fundidos</t>
  </si>
  <si>
    <t>Objetos maquinados centrifugados de compuestos fundidos</t>
  </si>
  <si>
    <t>Objetos maquinados centrifugados de aleación de níquel fundidos</t>
  </si>
  <si>
    <t>Objetos maquinados centrifugados no metálicos fundidos</t>
  </si>
  <si>
    <t>Objetos maquinados de aleación no ferrosa fundidos en molde cerámico</t>
  </si>
  <si>
    <t>Objetos maquinados de aleación ferrosa fundidos en molde cerámico</t>
  </si>
  <si>
    <t>Objetos maquinados de acero fundidos en molde cerámico</t>
  </si>
  <si>
    <t>Objetos maquinados de acero inoxidable fundidos en molde cerámico</t>
  </si>
  <si>
    <t>Objetos maquinados de hierro fundidos en molde cerámico</t>
  </si>
  <si>
    <t>Objetos maquinados de aluminio fundidos en molde cerámico</t>
  </si>
  <si>
    <t>Objetos maquinados de magnesio fundidos en molde cerámico</t>
  </si>
  <si>
    <t>Objetos maquinados de titanio fundidos en molde cerámico</t>
  </si>
  <si>
    <t>Objetos maquinados de berilio fundidos en molde cerámico</t>
  </si>
  <si>
    <t>Objetos maquinados de cobre fundidos en molde cerámico</t>
  </si>
  <si>
    <t>Objetos maquinados de latón fundidos en molde cerámico</t>
  </si>
  <si>
    <t>Objetos maquinados de bronce fundidos en molde cerámico</t>
  </si>
  <si>
    <t>Objetos maquinados de cinc fundidos en molde cerámico</t>
  </si>
  <si>
    <t>Objetos maquinados de estaño fundidos en molde cerámico</t>
  </si>
  <si>
    <t>Objetos maquinados de plomo fundidos en molde cerámico</t>
  </si>
  <si>
    <t>Objetos maquinados de metal precioso fundidos en molde cerámico</t>
  </si>
  <si>
    <t>Objetos maquinados de compuestos fundidos en molde cerámico</t>
  </si>
  <si>
    <t>Objetos maquinados de aleación de níquel fundidos en molde cerámico</t>
  </si>
  <si>
    <t>Objetos maquinados no metálicos fundidos en molde cerámico</t>
  </si>
  <si>
    <t>Objetos maquinados de aleación no ferrosa fundidos en molde de grafito</t>
  </si>
  <si>
    <t>Objetos maquinados de aleación ferrosa fundidos en molde de grafito</t>
  </si>
  <si>
    <t>Objetos maquinados de acero fundidos en molde de grafito</t>
  </si>
  <si>
    <t>Objetos maquinados de acero inoxidable fundidos en molde de grafito</t>
  </si>
  <si>
    <t>Objetos maquinados de hierro fundidos en molde de grafito</t>
  </si>
  <si>
    <t>Objetos maquinados de aluminio fundidos en molde de grafito</t>
  </si>
  <si>
    <t>Objetos maquinados de magnesio fundidos en molde de grafito</t>
  </si>
  <si>
    <t>Objetos maquinados de titanio fundidos en molde de grafito</t>
  </si>
  <si>
    <t>Objetos maquinados de berilio fundidos en molde de grafito</t>
  </si>
  <si>
    <t>Objetos maquinados de cobre fundidos en molde de grafito</t>
  </si>
  <si>
    <t>Objetos maquinados de latón fundidos en molde de grafito</t>
  </si>
  <si>
    <t>Objetos maquinados de bronce fundidos en molde de grafito</t>
  </si>
  <si>
    <t>Objetos maquinados de cinc fundidos en molde de grafito</t>
  </si>
  <si>
    <t>Objetos maquinados de estaño fundidos en molde de grafito</t>
  </si>
  <si>
    <t>Objetos maquinados de plomo fundidos en molde de grafito</t>
  </si>
  <si>
    <t>Objetos maquinados de metal precioso fundidos en molde de grafito</t>
  </si>
  <si>
    <t>Objetos maquinados de compuestos fundidos en molde de grafito</t>
  </si>
  <si>
    <t>Objetos maquinados de aleación de níquel fundidos en molde de grafito</t>
  </si>
  <si>
    <t>Objetos maquinados no metálicos fundidos en molde de grafito</t>
  </si>
  <si>
    <t>Forjaduras en estampa abierta de aleación no ferrosa</t>
  </si>
  <si>
    <t>Forjaduras en estampa abierta de aleación ferrosa</t>
  </si>
  <si>
    <t>Forjaduras en estampa abierta de acero</t>
  </si>
  <si>
    <t>Forjaduras en estampa abierta de acero inoxidable</t>
  </si>
  <si>
    <t>Forjaduras en estampa abierta de hierro</t>
  </si>
  <si>
    <t>Forjaduras en estampa abierta de aluminio</t>
  </si>
  <si>
    <t>Forjaduras en estampa abierta de magnesio</t>
  </si>
  <si>
    <t>Forjaduras en estampa abierta de titanio</t>
  </si>
  <si>
    <t>Forjaduras en estampa abierta de berilio</t>
  </si>
  <si>
    <t>Forjaduras en estampa abierta de cobre</t>
  </si>
  <si>
    <t>Forjaduras en estampa abierta de latón</t>
  </si>
  <si>
    <t>Forjaduras en estampa abierta de bronce</t>
  </si>
  <si>
    <t>Forjaduras en estampa abierta de cinc</t>
  </si>
  <si>
    <t>Forjaduras en estampa abierta de estaño</t>
  </si>
  <si>
    <t>Forjaduras en estampa abierta de plomo</t>
  </si>
  <si>
    <t>Forjaduras en estampa abierta de metal precioso</t>
  </si>
  <si>
    <t>Forjaduras en estampa cerrada de aleación no ferrosa</t>
  </si>
  <si>
    <t>Forjaduras en estampa cerrada de aleación ferrosa</t>
  </si>
  <si>
    <t>Forjaduras en estampa cerrada de acero</t>
  </si>
  <si>
    <t>Forjaduras en estampa cerrada de acero inoxidable</t>
  </si>
  <si>
    <t>Forjaduras en estampa cerrada de hierro</t>
  </si>
  <si>
    <t>Forjaduras en estampa cerrada de aluminio</t>
  </si>
  <si>
    <t>Forjaduras en estampa cerrada de magnesio</t>
  </si>
  <si>
    <t>Forjaduras en estampa cerrada de titanio</t>
  </si>
  <si>
    <t>Forjaduras en estampa cerrada de berilio</t>
  </si>
  <si>
    <t>Forjaduras en estampa cerrada de cobre</t>
  </si>
  <si>
    <t>Forjaduras en estampa cerrada de latón</t>
  </si>
  <si>
    <t>Forjaduras en estampa cerrada de bronce</t>
  </si>
  <si>
    <t>Forjaduras en estampa cerrada de cinc</t>
  </si>
  <si>
    <t>Forjaduras en estampa cerrada de estaño</t>
  </si>
  <si>
    <t>Forjaduras en estampa cerrada de plomo</t>
  </si>
  <si>
    <t>Forjaduras en estampa cerrada de metal precioso</t>
  </si>
  <si>
    <t>Forjaduras en estampa de impresión de aleación no ferrosa</t>
  </si>
  <si>
    <t>Forjaduras en estampa de impresión de aleación ferrosa</t>
  </si>
  <si>
    <t>Forjaduras en estampa de impresión de acero</t>
  </si>
  <si>
    <t>Forjaduras en estampa de impresión de acero inoxidable</t>
  </si>
  <si>
    <t>Forjaduras en estampa de impresión de hierro</t>
  </si>
  <si>
    <t>Forjaduras en estampa de impresión de aluminio</t>
  </si>
  <si>
    <t>Forjaduras en estampa de impresión de magnesio</t>
  </si>
  <si>
    <t>Forjaduras en estampa de impresión de titanio</t>
  </si>
  <si>
    <t>Forjaduras en estampa de impresión de berilio</t>
  </si>
  <si>
    <t>Forjaduras en estampa de impresión de cobre</t>
  </si>
  <si>
    <t>Forjaduras en estampa de impresión de latón</t>
  </si>
  <si>
    <t>Forjaduras en estampa de impresión de bronce</t>
  </si>
  <si>
    <t>Forjaduras en estampa de impresión de cinc</t>
  </si>
  <si>
    <t>Forjaduras en estampa de impresión de estaño</t>
  </si>
  <si>
    <t>Forjaduras en estampa de impresión de plomo</t>
  </si>
  <si>
    <t>Forjaduras en estampa de impresión de metal precioso</t>
  </si>
  <si>
    <t>Piezas de aleación no ferrosa forjadas a martinete</t>
  </si>
  <si>
    <t>Piezas de cinc forjadas a martinete</t>
  </si>
  <si>
    <t>Piezas de aleación ferrosa forjadas a martinete</t>
  </si>
  <si>
    <t>Piezas de estaño forjadas a martinete</t>
  </si>
  <si>
    <t>Piezas de plomo forjadas a martinete</t>
  </si>
  <si>
    <t>Piezas de acero forjadas a martinete</t>
  </si>
  <si>
    <t>Piezas de metal precioso forjadas a martinete</t>
  </si>
  <si>
    <t>Piezas de acero inoxidable forjadas a martinete</t>
  </si>
  <si>
    <t>Piezas de hierro forjadas a martinete</t>
  </si>
  <si>
    <t>Piezas de aluminio forjadas a martinete</t>
  </si>
  <si>
    <t>Piezas de magnesio forjadas a martinete</t>
  </si>
  <si>
    <t>Piezas de titanio forjadas a martinete</t>
  </si>
  <si>
    <t>Piezas de berilio forjadas a martinete</t>
  </si>
  <si>
    <t>Piezas de cobre forjadas a martinete</t>
  </si>
  <si>
    <t>Piezas de latón forjadas a martinete</t>
  </si>
  <si>
    <t>Piezas de bronce forjadas a martinete</t>
  </si>
  <si>
    <t>Forjado por golpe de troquel de acero en frío</t>
  </si>
  <si>
    <t>Forjado por golpe de troquel de semi acabados</t>
  </si>
  <si>
    <t>Forjaduras anulares laminadas de aluminio</t>
  </si>
  <si>
    <t>Forjaduras anulares laminadas de berilio</t>
  </si>
  <si>
    <t>Forjaduras anulares laminadas de latón</t>
  </si>
  <si>
    <t>Forjaduras anulares laminadas de bronce</t>
  </si>
  <si>
    <t>Forjaduras anulares laminadas de cobre</t>
  </si>
  <si>
    <t>Forjaduras anulares laminadas de hierro</t>
  </si>
  <si>
    <t>Forjaduras anulares laminadas de plomo</t>
  </si>
  <si>
    <t>Forjaduras anulares laminadas de magnesio</t>
  </si>
  <si>
    <t>Forjaduras anulares laminadas de metal precioso</t>
  </si>
  <si>
    <t>Forjaduras anulares laminadas de acero inoxidable</t>
  </si>
  <si>
    <t>Forjaduras anulares laminadas de estaño</t>
  </si>
  <si>
    <t>Forjaduras anulares laminadas de titanio</t>
  </si>
  <si>
    <t>Forjaduras anulares laminadas de cinc</t>
  </si>
  <si>
    <t>Forjaduras anulares laminadas de aleación no ferrosa</t>
  </si>
  <si>
    <t>Forjaduras anulares laminadas de aleación ferrosa</t>
  </si>
  <si>
    <t>Forjaduras anulares laminadas de acero</t>
  </si>
  <si>
    <t>Componentes de metal ferroso pulverizado</t>
  </si>
  <si>
    <t>Partes de metal no ferroso pulverizado</t>
  </si>
  <si>
    <t>Molduras por inyección de plástico</t>
  </si>
  <si>
    <t>Molduras por inyección de caucho</t>
  </si>
  <si>
    <t>Molduras por inyección de vidrio</t>
  </si>
  <si>
    <t>Molduras al vacío de plástico</t>
  </si>
  <si>
    <t>Molduras al vacío de caucho</t>
  </si>
  <si>
    <t>Molduras al vacío de vidrio</t>
  </si>
  <si>
    <t>Moldeados plásticos por inyección de aire</t>
  </si>
  <si>
    <t>Moldeados de caucho por inyección de aire</t>
  </si>
  <si>
    <t>Moldeados de inyección de reacción de plástico</t>
  </si>
  <si>
    <t>Moldeados de inyección de reacción de caucho</t>
  </si>
  <si>
    <t>Cuerda de algodón</t>
  </si>
  <si>
    <t>Cuerda de poliéster</t>
  </si>
  <si>
    <t>Cuerda de polipropileno</t>
  </si>
  <si>
    <t>Cuerda de nylon</t>
  </si>
  <si>
    <t>Cable de acero</t>
  </si>
  <si>
    <t>Cuerda de cáñamo</t>
  </si>
  <si>
    <t>Cuerda o pita</t>
  </si>
  <si>
    <t>Cabuya</t>
  </si>
  <si>
    <t>Cuerda de caucho</t>
  </si>
  <si>
    <t>Cadenas de seguridad</t>
  </si>
  <si>
    <t>Cadenas de rodillos</t>
  </si>
  <si>
    <t>Cadenas resistentes de bobina</t>
  </si>
  <si>
    <t>Cadenas de banda</t>
  </si>
  <si>
    <t>Cadena "jack"</t>
  </si>
  <si>
    <t>Cadenas corrientes</t>
  </si>
  <si>
    <t>Cadenas de bola</t>
  </si>
  <si>
    <t>Eslabones de cadena</t>
  </si>
  <si>
    <t>Cables de control no eléctrico</t>
  </si>
  <si>
    <t>Cables elevadores</t>
  </si>
  <si>
    <t>Cable-vías</t>
  </si>
  <si>
    <t>Cable de acero no eléctrico</t>
  </si>
  <si>
    <t>Cable de cobre no eléctrico</t>
  </si>
  <si>
    <t>Cable de aluminio no eléctrico</t>
  </si>
  <si>
    <t>Cuerda de acero para piano</t>
  </si>
  <si>
    <t>Alambre de grapa</t>
  </si>
  <si>
    <t>Correas de metal</t>
  </si>
  <si>
    <t>Correas de cuero</t>
  </si>
  <si>
    <t>Correas de fibra</t>
  </si>
  <si>
    <t>Correas plásticas</t>
  </si>
  <si>
    <t>Correas de caucho</t>
  </si>
  <si>
    <t>Alambre de navaja</t>
  </si>
  <si>
    <t>Alambre de púas</t>
  </si>
  <si>
    <t>Tornillos de perno</t>
  </si>
  <si>
    <t>Tornillos de anclaje</t>
  </si>
  <si>
    <t>Clavo-tornillo</t>
  </si>
  <si>
    <t>Tornillos de máquina</t>
  </si>
  <si>
    <t>Tornillos de presión</t>
  </si>
  <si>
    <t>Tornillos para lámina metálica</t>
  </si>
  <si>
    <t>Tornillos roscadores</t>
  </si>
  <si>
    <t>Tornillos de rosca para madera</t>
  </si>
  <si>
    <t>Tornillos para drywall</t>
  </si>
  <si>
    <t>Tornillo cautivo</t>
  </si>
  <si>
    <t>Tornillos de apriete</t>
  </si>
  <si>
    <t>Tornillos de rosca para laminados</t>
  </si>
  <si>
    <t>Tornillos de cabeza perdida</t>
  </si>
  <si>
    <t>Tornillos de soldadura</t>
  </si>
  <si>
    <t>Tornillo de orejas</t>
  </si>
  <si>
    <t>Tornillo de hombros</t>
  </si>
  <si>
    <t>Tornillo de enchufe</t>
  </si>
  <si>
    <t>Pernos de anclaje</t>
  </si>
  <si>
    <t>Pernos ciegos</t>
  </si>
  <si>
    <t>Pernos de carruaje</t>
  </si>
  <si>
    <t>Pernos de horquilla</t>
  </si>
  <si>
    <t>Pernos de cilindro</t>
  </si>
  <si>
    <t>Cerrojos de puerta</t>
  </si>
  <si>
    <t>Pernos de expansión</t>
  </si>
  <si>
    <t>Tirafondos</t>
  </si>
  <si>
    <t>Tornillo de fiador</t>
  </si>
  <si>
    <t>Pernos de ojo</t>
  </si>
  <si>
    <t>Pernos de sujeción</t>
  </si>
  <si>
    <t>Pernos de espiga o de reborde</t>
  </si>
  <si>
    <t>Pernos de tensión</t>
  </si>
  <si>
    <t>Pernos estructurales</t>
  </si>
  <si>
    <t>Pernos en u</t>
  </si>
  <si>
    <t>Pernos de ala</t>
  </si>
  <si>
    <t>Varilla roscada</t>
  </si>
  <si>
    <t>Pernos prisioneros</t>
  </si>
  <si>
    <t>Pernos de cabeza hexagonal</t>
  </si>
  <si>
    <t>Pernos elevadores</t>
  </si>
  <si>
    <t>Tuercas de anclaje</t>
  </si>
  <si>
    <t>Tuercas de rodamiento</t>
  </si>
  <si>
    <t>Tuercas ciegas</t>
  </si>
  <si>
    <t>Tuercas de cañón</t>
  </si>
  <si>
    <t>Tuerca tapa</t>
  </si>
  <si>
    <t>Tuercas cautivas</t>
  </si>
  <si>
    <t>Tuercas almenadas</t>
  </si>
  <si>
    <t>Tuercas de canal</t>
  </si>
  <si>
    <t>Tuercas sujetadoras</t>
  </si>
  <si>
    <t>Tuercas de expansión</t>
  </si>
  <si>
    <t>Tuercas de ojo</t>
  </si>
  <si>
    <t>Tuercas de brida</t>
  </si>
  <si>
    <t>Tuercas de manguera</t>
  </si>
  <si>
    <t>Tuercas de inserción</t>
  </si>
  <si>
    <t>Contratuercas</t>
  </si>
  <si>
    <t>Tuercas de aletas</t>
  </si>
  <si>
    <t>Tuercas de fiador</t>
  </si>
  <si>
    <t>Tuercas giratorias</t>
  </si>
  <si>
    <t>Tuercas limitadoras</t>
  </si>
  <si>
    <t>Tuercas de resorte</t>
  </si>
  <si>
    <t>Tuercas de unión</t>
  </si>
  <si>
    <t>Tuercas de placa con rosca</t>
  </si>
  <si>
    <t>Tuercas de prensa</t>
  </si>
  <si>
    <t>Tuercas abrazaderas</t>
  </si>
  <si>
    <t>Tuercas domo</t>
  </si>
  <si>
    <t>Tuercas hexagonales</t>
  </si>
  <si>
    <t>Tuercas de acople</t>
  </si>
  <si>
    <t>Tuercas estriadas</t>
  </si>
  <si>
    <t>Tuercas cuadradas</t>
  </si>
  <si>
    <t>Tuercas soldables</t>
  </si>
  <si>
    <t>Arandelas de seguridad</t>
  </si>
  <si>
    <t>Arandelas achaflanadas</t>
  </si>
  <si>
    <t>Arandelas de fijación</t>
  </si>
  <si>
    <t>Arandelas curvas</t>
  </si>
  <si>
    <t>Arandelas aislantes eléctricas</t>
  </si>
  <si>
    <t>Arandelas de acabado</t>
  </si>
  <si>
    <t>Arandelas planas</t>
  </si>
  <si>
    <t>Arandelas abiertas</t>
  </si>
  <si>
    <t>Arandelas reductoras</t>
  </si>
  <si>
    <t>Arandelas de separación</t>
  </si>
  <si>
    <t>Arandelas de resorte</t>
  </si>
  <si>
    <t>Arandelas cuadradas</t>
  </si>
  <si>
    <t>Arandelas giratorias</t>
  </si>
  <si>
    <t>Arandelas de empuje</t>
  </si>
  <si>
    <t>Arandelas de tope</t>
  </si>
  <si>
    <t>Espaciadores y separadores</t>
  </si>
  <si>
    <t>Arandelas cónicas</t>
  </si>
  <si>
    <t>Arandelas de sellado</t>
  </si>
  <si>
    <t>Juegos de arandelas</t>
  </si>
  <si>
    <t>Arandelas en domo o esféricas</t>
  </si>
  <si>
    <t>Muelles helicoidales</t>
  </si>
  <si>
    <t>Muelles</t>
  </si>
  <si>
    <t>Muelles espirales</t>
  </si>
  <si>
    <t>Resortes de compresión</t>
  </si>
  <si>
    <t>Resortes para estampas</t>
  </si>
  <si>
    <t>Muelles de disco</t>
  </si>
  <si>
    <t>Muelles de extensión</t>
  </si>
  <si>
    <t>Muelles de torsión</t>
  </si>
  <si>
    <t>Chinches</t>
  </si>
  <si>
    <t>Clavos de sombrerete</t>
  </si>
  <si>
    <t>Clavos de acabado</t>
  </si>
  <si>
    <t>Clavos de mampostería</t>
  </si>
  <si>
    <t>Clavos para tejados</t>
  </si>
  <si>
    <t>Clavos de alambre</t>
  </si>
  <si>
    <t>Clavos de tapicería</t>
  </si>
  <si>
    <t>Pasadores de arrastre</t>
  </si>
  <si>
    <t>Anclajes de concreto</t>
  </si>
  <si>
    <t>Anclajes de cuña</t>
  </si>
  <si>
    <t>Anclajes de pared</t>
  </si>
  <si>
    <t>Anclajes de tornillo</t>
  </si>
  <si>
    <t>Anclajes de resina</t>
  </si>
  <si>
    <t>Anclaje de tubería</t>
  </si>
  <si>
    <t>Anclajes de expansión de clavo</t>
  </si>
  <si>
    <t>Anclajes de amarre</t>
  </si>
  <si>
    <t>Remaches ciegos</t>
  </si>
  <si>
    <t>Remaches de corona</t>
  </si>
  <si>
    <t>Remaches de cabeza plana</t>
  </si>
  <si>
    <t>Remaches completos</t>
  </si>
  <si>
    <t>Remaches de trinquetes</t>
  </si>
  <si>
    <t>Remaches de estañador</t>
  </si>
  <si>
    <t>Remaches de compresión</t>
  </si>
  <si>
    <t>Remaches de tonelero</t>
  </si>
  <si>
    <t>Remaches de botón</t>
  </si>
  <si>
    <t>Remaches articulados</t>
  </si>
  <si>
    <t>Perfiles de montaje</t>
  </si>
  <si>
    <t>Barras de montaje</t>
  </si>
  <si>
    <t>Regletas de montaje</t>
  </si>
  <si>
    <t>Abrazaderas de montaje</t>
  </si>
  <si>
    <t>Soportes colgantes de montaje</t>
  </si>
  <si>
    <t>Placas de montaje</t>
  </si>
  <si>
    <t>Paneles de montaje</t>
  </si>
  <si>
    <t>Estantes de montaje</t>
  </si>
  <si>
    <t>Correas de montaje</t>
  </si>
  <si>
    <t>Bujes de pared</t>
  </si>
  <si>
    <t>Pasadores de montaje</t>
  </si>
  <si>
    <t>Kits de montaje</t>
  </si>
  <si>
    <t>Aros interiores</t>
  </si>
  <si>
    <t>Cerraduras</t>
  </si>
  <si>
    <t>Goznes o bisagras</t>
  </si>
  <si>
    <t>Grapas</t>
  </si>
  <si>
    <t>Tensores</t>
  </si>
  <si>
    <t>Cierres para zunchado</t>
  </si>
  <si>
    <t>Pestillo</t>
  </si>
  <si>
    <t>Pasador de horquilla</t>
  </si>
  <si>
    <t>Pasadores estriados</t>
  </si>
  <si>
    <t>Anillos elásticos</t>
  </si>
  <si>
    <t>Horquilla</t>
  </si>
  <si>
    <t>Cierre de presión</t>
  </si>
  <si>
    <t>Abrazadera</t>
  </si>
  <si>
    <t>Uñeta</t>
  </si>
  <si>
    <t>Pasadores de conexión o acoplamiento</t>
  </si>
  <si>
    <t>Pasadores de alineación</t>
  </si>
  <si>
    <t>Ataduras de torsión</t>
  </si>
  <si>
    <t>Soportes para estanterías</t>
  </si>
  <si>
    <t>Soportes en escuadra</t>
  </si>
  <si>
    <t>Soportes para accesorios eléctricos</t>
  </si>
  <si>
    <t>Soportes de montaje magnético</t>
  </si>
  <si>
    <t>Soporte de pared</t>
  </si>
  <si>
    <t>Soportes de piñón</t>
  </si>
  <si>
    <t>Ganchos giratorios</t>
  </si>
  <si>
    <t>Ganchos de resorte</t>
  </si>
  <si>
    <t>Ganchos en s</t>
  </si>
  <si>
    <t>Ganchos de seguridad</t>
  </si>
  <si>
    <t>Ganchos de suspensión</t>
  </si>
  <si>
    <t>Ganchos en j</t>
  </si>
  <si>
    <t>Ganchos de alambre para riostras</t>
  </si>
  <si>
    <t>Ganchos de grúa</t>
  </si>
  <si>
    <t>Ganchos de atornillar</t>
  </si>
  <si>
    <t>Ganchos de tablero</t>
  </si>
  <si>
    <t>Gancho de deslizamiento</t>
  </si>
  <si>
    <t>Ruedas para muebles</t>
  </si>
  <si>
    <t>Ruedas</t>
  </si>
  <si>
    <t>Deslizadoras</t>
  </si>
  <si>
    <t>Puntas de rodillo</t>
  </si>
  <si>
    <t>Chapas o pomos</t>
  </si>
  <si>
    <t>Insertos</t>
  </si>
  <si>
    <t>Grilletes</t>
  </si>
  <si>
    <t>Topes de puerta</t>
  </si>
  <si>
    <t>Cable dedal</t>
  </si>
  <si>
    <t>Cubiertas de tornillos</t>
  </si>
  <si>
    <t>Barras de pánico</t>
  </si>
  <si>
    <t>Pasadores posicionadores</t>
  </si>
  <si>
    <t>Empalmes o placas de unión</t>
  </si>
  <si>
    <t>Collar del eje</t>
  </si>
  <si>
    <t>Abrazaderas de espiga</t>
  </si>
  <si>
    <t>Abrazaderas de resorte</t>
  </si>
  <si>
    <t>Abrazaderas de tornillo</t>
  </si>
  <si>
    <t>Abrazadera de cable metálico</t>
  </si>
  <si>
    <t>Abrazadera para viga doble t</t>
  </si>
  <si>
    <t>Abrazaderas de manguera o tubo</t>
  </si>
  <si>
    <t>Acoples elastoméricos</t>
  </si>
  <si>
    <t>Acoples por engranaje</t>
  </si>
  <si>
    <t>Acoples metálicos</t>
  </si>
  <si>
    <t>Acoples en miniatura</t>
  </si>
  <si>
    <t>Manguitos de acoplamiento</t>
  </si>
  <si>
    <t>Desconectores rápidos</t>
  </si>
  <si>
    <t>Férula</t>
  </si>
  <si>
    <t>Conector de remolque</t>
  </si>
  <si>
    <t>Pasadores de resorte</t>
  </si>
  <si>
    <t>Anillos de retención</t>
  </si>
  <si>
    <t>Pasador de espiga</t>
  </si>
  <si>
    <t>Pasadores de cono</t>
  </si>
  <si>
    <t>Horquillas de eje o de disco</t>
  </si>
  <si>
    <t>Bloquecillo</t>
  </si>
  <si>
    <t>Soportes o retenes del rodamiento</t>
  </si>
  <si>
    <t>Collares de retención</t>
  </si>
  <si>
    <t>Grapas de retención</t>
  </si>
  <si>
    <t>Pasadores roscados</t>
  </si>
  <si>
    <t>Pasadores de pivote</t>
  </si>
  <si>
    <t>Pasadores de deslizamiento</t>
  </si>
  <si>
    <t>Montante de dos extremos</t>
  </si>
  <si>
    <t>Rodamientos embridados</t>
  </si>
  <si>
    <t>Rodamientos radiales</t>
  </si>
  <si>
    <t>Rodamientos de rueda</t>
  </si>
  <si>
    <t>Rodamientos de balineras</t>
  </si>
  <si>
    <t>Rodamientos de rodillos</t>
  </si>
  <si>
    <t>Rodamientos lineales</t>
  </si>
  <si>
    <t>Rodamientos de empuje</t>
  </si>
  <si>
    <t>Rodamientos de cabeza de biela</t>
  </si>
  <si>
    <t>Rodamientos de manguito interior</t>
  </si>
  <si>
    <t>Rodamientos esféricos</t>
  </si>
  <si>
    <t>Soportes de cojinetes</t>
  </si>
  <si>
    <t>Rodamiento de agujas</t>
  </si>
  <si>
    <t>Rodamientos colgaderos</t>
  </si>
  <si>
    <t>Rodamientos simples</t>
  </si>
  <si>
    <t>Rodamientos cónicos</t>
  </si>
  <si>
    <t>Jaula de rodamiento</t>
  </si>
  <si>
    <t>Carcasas o pedestales de rodamientos</t>
  </si>
  <si>
    <t>Muñones de rodamientos</t>
  </si>
  <si>
    <t>Bolas o rodillos de cojinete</t>
  </si>
  <si>
    <t>Rodamientos magnéticos</t>
  </si>
  <si>
    <t>Rodamientos neumáticos</t>
  </si>
  <si>
    <t>Tapas de rodamientos</t>
  </si>
  <si>
    <t>Revestimientos de rodamiento</t>
  </si>
  <si>
    <t>Almohadillas de rodamiento</t>
  </si>
  <si>
    <t>Conos de rodamiento</t>
  </si>
  <si>
    <t>Rodamiento partido</t>
  </si>
  <si>
    <t>Sombreretes de rodamiento</t>
  </si>
  <si>
    <t>Bujes de taladro</t>
  </si>
  <si>
    <t>Bujes pilotos</t>
  </si>
  <si>
    <t>Bujes de eje</t>
  </si>
  <si>
    <t>Bujes de brida</t>
  </si>
  <si>
    <t>Engranajes de fricción</t>
  </si>
  <si>
    <t>Engranajes cónicos</t>
  </si>
  <si>
    <t>Engranajes rectos</t>
  </si>
  <si>
    <t>Engranajes biselados</t>
  </si>
  <si>
    <t>Engranajes cremallera</t>
  </si>
  <si>
    <t>Engranajes piñón</t>
  </si>
  <si>
    <t>Engranajes de anillo</t>
  </si>
  <si>
    <t>Engranajes de tornillo sin fin</t>
  </si>
  <si>
    <t>Engranajes laterales</t>
  </si>
  <si>
    <t>Engranajes helicoidales</t>
  </si>
  <si>
    <t>Ruedas dentadas</t>
  </si>
  <si>
    <t>Ruedas motrices</t>
  </si>
  <si>
    <t>Rueda voladora</t>
  </si>
  <si>
    <t>Poleas</t>
  </si>
  <si>
    <t>Cepillos de rueda</t>
  </si>
  <si>
    <t>Ruedas de rodillos</t>
  </si>
  <si>
    <t>Ruedas dentadas para cadena de rodillos</t>
  </si>
  <si>
    <t>Juntas obturadoras plásticas</t>
  </si>
  <si>
    <t>Juntas obturadoras de caucho</t>
  </si>
  <si>
    <t>Juntas obturadoras de metal</t>
  </si>
  <si>
    <t>Juntas obturadoras textiles</t>
  </si>
  <si>
    <t>Juntas obturadoras de corcho</t>
  </si>
  <si>
    <t>Juntas teóricas</t>
  </si>
  <si>
    <t>Juntas de interferencia electromagnética (IEM)</t>
  </si>
  <si>
    <t>Juntas bulonadas</t>
  </si>
  <si>
    <t>Equipos de cubrejuntas</t>
  </si>
  <si>
    <t>Juntas de silicona</t>
  </si>
  <si>
    <t>Juntas líquidas</t>
  </si>
  <si>
    <t>Juntas de fibra comprimida</t>
  </si>
  <si>
    <t>Sellos de plástico</t>
  </si>
  <si>
    <t>Sellos de caucho</t>
  </si>
  <si>
    <t>Sellos metálicos</t>
  </si>
  <si>
    <t>Sello mecánico</t>
  </si>
  <si>
    <t>Sellos de diafragma</t>
  </si>
  <si>
    <t>Juegos de sellos</t>
  </si>
  <si>
    <t>Manguitos de mástil</t>
  </si>
  <si>
    <t>Empaques</t>
  </si>
  <si>
    <t>Prensaestopas</t>
  </si>
  <si>
    <t>Deflectores de aceite</t>
  </si>
  <si>
    <t>Papeles abrasivos</t>
  </si>
  <si>
    <t>Pulidor</t>
  </si>
  <si>
    <t>Telas abrasivas</t>
  </si>
  <si>
    <t>Almohadillas abrasivas</t>
  </si>
  <si>
    <t>Discos abrasivos</t>
  </si>
  <si>
    <t>Cintas abrasivas</t>
  </si>
  <si>
    <t>Polvo de diamante</t>
  </si>
  <si>
    <t>Pulidores abrasivos</t>
  </si>
  <si>
    <t>Piedras abrasivas</t>
  </si>
  <si>
    <t>Virutas de acero</t>
  </si>
  <si>
    <t>Chorro de balines o perdigones</t>
  </si>
  <si>
    <t>Cuentas de vidrio</t>
  </si>
  <si>
    <t>Medio amortiguador</t>
  </si>
  <si>
    <t>Malla abrasiva</t>
  </si>
  <si>
    <t>Rollos de cartucho abrasivo</t>
  </si>
  <si>
    <t>Planchas de esmeril</t>
  </si>
  <si>
    <t>Carburo de tungsteno</t>
  </si>
  <si>
    <t>Tambores abrasivos</t>
  </si>
  <si>
    <t>Ruedas abrasivas cúbicas de nitrato borozon</t>
  </si>
  <si>
    <t>Ruedas abrasivas de diamante</t>
  </si>
  <si>
    <t>Ruedas abrasivas de carburo de tungsteno</t>
  </si>
  <si>
    <t>Cinta de ductos</t>
  </si>
  <si>
    <t>Cinta aislante eléctrica</t>
  </si>
  <si>
    <t>Cinta de enmascarar</t>
  </si>
  <si>
    <t>Cinta para alfombras</t>
  </si>
  <si>
    <t>Cinta doble faz</t>
  </si>
  <si>
    <t>Cinta de bísmalemida</t>
  </si>
  <si>
    <t>Cinta de fibra de vidrio</t>
  </si>
  <si>
    <t>Cinta de grafito</t>
  </si>
  <si>
    <t>Cinta de nylon</t>
  </si>
  <si>
    <t>Cinta impregnada de resina</t>
  </si>
  <si>
    <t>Cinta de malla metálica</t>
  </si>
  <si>
    <t>Cinta transparente</t>
  </si>
  <si>
    <t>Cintas antideslizantes de seguridad</t>
  </si>
  <si>
    <t>Cinta de sellado de hilo de poli tetrafluoretileno (ptfe)</t>
  </si>
  <si>
    <t>Cintas de papel</t>
  </si>
  <si>
    <t>Cinta reflectiva</t>
  </si>
  <si>
    <t>Cinta para empaquetar</t>
  </si>
  <si>
    <t>Cinta conductora de electricidad</t>
  </si>
  <si>
    <t>Cinta para reparar tubería o manguera</t>
  </si>
  <si>
    <t>Cinta para marcar los pasillos</t>
  </si>
  <si>
    <t>Cinta metálica</t>
  </si>
  <si>
    <t>Cinta de transferencia adhesiva</t>
  </si>
  <si>
    <t>Cinta de tela</t>
  </si>
  <si>
    <t>Cinta para codificación de color</t>
  </si>
  <si>
    <t>Cinta de vinilo</t>
  </si>
  <si>
    <t>Cinta magnética</t>
  </si>
  <si>
    <t>Cintas de espuma</t>
  </si>
  <si>
    <t>Cinta de montaje</t>
  </si>
  <si>
    <t>Adhesivos químicos</t>
  </si>
  <si>
    <t>Pastas</t>
  </si>
  <si>
    <t>Gomas</t>
  </si>
  <si>
    <t>Cementos de caucho</t>
  </si>
  <si>
    <t>Masillas</t>
  </si>
  <si>
    <t>Calafateos</t>
  </si>
  <si>
    <t>Aglomerante epoxy</t>
  </si>
  <si>
    <t>Adhesivos de espuma</t>
  </si>
  <si>
    <t>Adhesivos de termo impregnación</t>
  </si>
  <si>
    <t>Pegamentos</t>
  </si>
  <si>
    <t>Adhesivos de lámina</t>
  </si>
  <si>
    <t>Selladores de rosca</t>
  </si>
  <si>
    <t>Adhesivo reusable</t>
  </si>
  <si>
    <t>Lacre</t>
  </si>
  <si>
    <t>Activadores del adhesivo</t>
  </si>
  <si>
    <t>Adhesivos líquidos</t>
  </si>
  <si>
    <t>Cementos disolventes</t>
  </si>
  <si>
    <t>Pinturas de esmalte</t>
  </si>
  <si>
    <t>Pinturas de agua</t>
  </si>
  <si>
    <t>Pinturas basadas en pigmentos</t>
  </si>
  <si>
    <t>Pinturas de revestimiento</t>
  </si>
  <si>
    <t>Pinturas de aceite</t>
  </si>
  <si>
    <t>Pinturas de látex</t>
  </si>
  <si>
    <t>Pinturas en aerosol</t>
  </si>
  <si>
    <t>Pinturas acrílicas</t>
  </si>
  <si>
    <t>Bases para esmalte</t>
  </si>
  <si>
    <t>Bases de poliuretano</t>
  </si>
  <si>
    <t>Bases de uretano</t>
  </si>
  <si>
    <t>Bases de látex</t>
  </si>
  <si>
    <t>Lechada de cal con cola para blanquear paredes</t>
  </si>
  <si>
    <t>Secantes de pintura</t>
  </si>
  <si>
    <t>Diluyentes para pinturas</t>
  </si>
  <si>
    <t>Agentes antideslizantes</t>
  </si>
  <si>
    <t>Agentes niveladores</t>
  </si>
  <si>
    <t>Vitrificados</t>
  </si>
  <si>
    <t>Lustres</t>
  </si>
  <si>
    <t>Lacas</t>
  </si>
  <si>
    <t>Sellantes</t>
  </si>
  <si>
    <t>Barniz de laca</t>
  </si>
  <si>
    <t>Tinturas</t>
  </si>
  <si>
    <t>Barnices</t>
  </si>
  <si>
    <t>Recubrimiento de polvo</t>
  </si>
  <si>
    <t>Removedores de pintura o barniz</t>
  </si>
  <si>
    <t>Compuestos para arrancar pintura o barniz</t>
  </si>
  <si>
    <t>Diluyentes para pinturas y barnices</t>
  </si>
  <si>
    <t>Paños para herramientas</t>
  </si>
  <si>
    <t>Herramientas para bordes</t>
  </si>
  <si>
    <t>Equipo para protección</t>
  </si>
  <si>
    <t>Brochas</t>
  </si>
  <si>
    <t>Mezcladores de pintura</t>
  </si>
  <si>
    <t>Rodillos de pintar</t>
  </si>
  <si>
    <t>Pistolas de pintar</t>
  </si>
  <si>
    <t>Bandejas de pintura</t>
  </si>
  <si>
    <t>Guantes para pintar</t>
  </si>
  <si>
    <t>Varillas telescópicas</t>
  </si>
  <si>
    <t>Boquillas de pintura</t>
  </si>
  <si>
    <t>Cepillos de aire</t>
  </si>
  <si>
    <t>Coladores de pintura</t>
  </si>
  <si>
    <t>Forradores de bandeja de pintura</t>
  </si>
  <si>
    <t>Cubiertas para rodillos de pintura</t>
  </si>
  <si>
    <t>Extractos inorgánicos para curtiembre</t>
  </si>
  <si>
    <t>Extractos orgánicos de origen animal para curtiembre</t>
  </si>
  <si>
    <t>Extractos orgánicos de origen vegetal para curtiembre</t>
  </si>
  <si>
    <t>Aluminio en barra labrada</t>
  </si>
  <si>
    <t>Berilio en barra labrada</t>
  </si>
  <si>
    <t>Latón en barra labrada</t>
  </si>
  <si>
    <t>Bronce en barra labrada</t>
  </si>
  <si>
    <t>Cobre en barra labrada</t>
  </si>
  <si>
    <t>Hierro en barra labrada</t>
  </si>
  <si>
    <t>Plomo en barra labrada</t>
  </si>
  <si>
    <t>Magnesio en barra labrada</t>
  </si>
  <si>
    <t>Metal precioso en barra labrada</t>
  </si>
  <si>
    <t>Acero inoxidable en barra labrada</t>
  </si>
  <si>
    <t>Estaño en barra labrada</t>
  </si>
  <si>
    <t>Titanio en barra labrada</t>
  </si>
  <si>
    <t>Cinc en barra labrada</t>
  </si>
  <si>
    <t>Aleación no ferrosa en barra labrada</t>
  </si>
  <si>
    <t>Aleación ferrosa en barra labrada</t>
  </si>
  <si>
    <t>Acero en barra labrada</t>
  </si>
  <si>
    <t>Compuestos en barra labrada</t>
  </si>
  <si>
    <t>Aleación de níquel en barra labrada</t>
  </si>
  <si>
    <t>Material no metálico en barra labrada</t>
  </si>
  <si>
    <t>Aluminio en placa labrada</t>
  </si>
  <si>
    <t>Berilio en placa labrada</t>
  </si>
  <si>
    <t>Latón en placa labrada</t>
  </si>
  <si>
    <t>Bronce en placa labrada</t>
  </si>
  <si>
    <t>Cobre en placa labrada</t>
  </si>
  <si>
    <t>Hierro en placa labrada</t>
  </si>
  <si>
    <t>Plomo en placa labrada</t>
  </si>
  <si>
    <t>Magnesio en placa labrada</t>
  </si>
  <si>
    <t>Metal precioso en placa labrada</t>
  </si>
  <si>
    <t>Acero inoxidable en placa labrada</t>
  </si>
  <si>
    <t>Estaño en placa labrada</t>
  </si>
  <si>
    <t>Titanio en placa labrada</t>
  </si>
  <si>
    <t>Cinc en placa labrada</t>
  </si>
  <si>
    <t>Aleación no ferrosa en placa labrada</t>
  </si>
  <si>
    <t>Aleación ferrosa en placa labrada</t>
  </si>
  <si>
    <t>Acero en placa labrada</t>
  </si>
  <si>
    <t>Compuestos en placa labrada</t>
  </si>
  <si>
    <t>Aleación de níquel en placa labrada</t>
  </si>
  <si>
    <t>Material no metálico en placa labrada</t>
  </si>
  <si>
    <t>Tubería de aleación ferrosa</t>
  </si>
  <si>
    <t>Tubería de cobre</t>
  </si>
  <si>
    <t>Tubería de titanio</t>
  </si>
  <si>
    <t>Tubería de magnesio</t>
  </si>
  <si>
    <t>Tubería de estaño</t>
  </si>
  <si>
    <t>Tubería de latón</t>
  </si>
  <si>
    <t>Tubería de plomo</t>
  </si>
  <si>
    <t>Tubería de bronce</t>
  </si>
  <si>
    <t>Tubería de cinc</t>
  </si>
  <si>
    <t>Tubería de acero</t>
  </si>
  <si>
    <t>Tubería de hierro</t>
  </si>
  <si>
    <t>Tubería de cemento</t>
  </si>
  <si>
    <t>Tubería de plástico</t>
  </si>
  <si>
    <t>Tubería de goma</t>
  </si>
  <si>
    <t>Tubería de cristal</t>
  </si>
  <si>
    <t>Tubería de piedra</t>
  </si>
  <si>
    <t>Tubería de aleación no ferrosa</t>
  </si>
  <si>
    <t>Tubería de aluminio</t>
  </si>
  <si>
    <t>Tubería de acero inoxidable</t>
  </si>
  <si>
    <t>Tubería de metal precioso</t>
  </si>
  <si>
    <t>Tuberías de nailon</t>
  </si>
  <si>
    <t>Platina de latón</t>
  </si>
  <si>
    <t>Platina de acero</t>
  </si>
  <si>
    <t>Platina de acero inoxidable</t>
  </si>
  <si>
    <t>Platina de aluminio</t>
  </si>
  <si>
    <t>Platina de cobre</t>
  </si>
  <si>
    <t>Lentes</t>
  </si>
  <si>
    <t>Prismas</t>
  </si>
  <si>
    <t>Cristales de filtro</t>
  </si>
  <si>
    <t>Discos de cristal</t>
  </si>
  <si>
    <t>Vidrio moldeado</t>
  </si>
  <si>
    <t>Cristales de prismas</t>
  </si>
  <si>
    <t>Cristales de silicio</t>
  </si>
  <si>
    <t>Cristales de germanio</t>
  </si>
  <si>
    <t>Barras redondas</t>
  </si>
  <si>
    <t>Barras cuadradas</t>
  </si>
  <si>
    <t>Cristales indicadores de muestra</t>
  </si>
  <si>
    <t>Blancos de material óptico infrarrojo</t>
  </si>
  <si>
    <t>Espejos torneados con herramienta de diamante</t>
  </si>
  <si>
    <t>Espejos metálicos</t>
  </si>
  <si>
    <t>Espejos parabólicos</t>
  </si>
  <si>
    <t>Espejos sin revestimiento</t>
  </si>
  <si>
    <t>Espejos para láser</t>
  </si>
  <si>
    <t>Filtros ópticos de banda ancha</t>
  </si>
  <si>
    <t>Filtros de gradiente</t>
  </si>
  <si>
    <t>Filtros infrarrojos</t>
  </si>
  <si>
    <t>Filtros de láser</t>
  </si>
  <si>
    <t>Filtros de banda estrecha</t>
  </si>
  <si>
    <t>Filtros de película de plástico</t>
  </si>
  <si>
    <t>Filtros visuales</t>
  </si>
  <si>
    <t>Bóvedas de especialidad</t>
  </si>
  <si>
    <t>Bóvedas torneadas con diamante</t>
  </si>
  <si>
    <t>Bóvedas metálicas</t>
  </si>
  <si>
    <t>Bóvedas de vidrio moldeado</t>
  </si>
  <si>
    <t>Bóvedas moldeadas del policarbonato</t>
  </si>
  <si>
    <t>Bóvedas reproducidas</t>
  </si>
  <si>
    <t>Bóvedas formadas</t>
  </si>
  <si>
    <t>Bóvedas frangibles</t>
  </si>
  <si>
    <t>Ventana externa de láser o lentes</t>
  </si>
  <si>
    <t>Ventanas de lentes infrarrojos o de láser</t>
  </si>
  <si>
    <t>Ventana visual de láser o lentes</t>
  </si>
  <si>
    <t>Monturas ópticas</t>
  </si>
  <si>
    <t>Aberturas o ranuras ópticas</t>
  </si>
  <si>
    <t>Soportes o carriles ópticos</t>
  </si>
  <si>
    <t>Identificadores de fibra óptica</t>
  </si>
  <si>
    <t>Recubrimientos ópticos</t>
  </si>
  <si>
    <t>Divisores del haz óptico</t>
  </si>
  <si>
    <t>Polarizadores</t>
  </si>
  <si>
    <t>Despolarizadores</t>
  </si>
  <si>
    <t>Difusores ópticos</t>
  </si>
  <si>
    <t>Retardadores ópticos</t>
  </si>
  <si>
    <t>Vidrios ópticamente planos</t>
  </si>
  <si>
    <t>Montajes ópticos experimentales</t>
  </si>
  <si>
    <t>Picadores ópticos</t>
  </si>
  <si>
    <t>Activadores eléctricos</t>
  </si>
  <si>
    <t>Activadores electrónicos</t>
  </si>
  <si>
    <t>Activadores hidráulicos</t>
  </si>
  <si>
    <t>Activadores neumáticos</t>
  </si>
  <si>
    <t>Servoválvula</t>
  </si>
  <si>
    <t>Activadores por engranajes</t>
  </si>
  <si>
    <t>Activadores giratorios</t>
  </si>
  <si>
    <t>Activadores fotoeléctricos</t>
  </si>
  <si>
    <t>Activadores electromagnéticos</t>
  </si>
  <si>
    <t>Solenoides</t>
  </si>
  <si>
    <t>Activadores lineales</t>
  </si>
  <si>
    <t>Efectores finales robóticos</t>
  </si>
  <si>
    <t>Cubiertas y carcasas de plástico</t>
  </si>
  <si>
    <t>Cubiertas y carcasas de metal</t>
  </si>
  <si>
    <t>Cubiertas y carcasas de acero</t>
  </si>
  <si>
    <t>Carcasas de cajas de cambios</t>
  </si>
  <si>
    <t>Carcasas de embrague</t>
  </si>
  <si>
    <t>Envoltorios o recubrimientos de plástico</t>
  </si>
  <si>
    <t>Envoltorios o recubrimientos de metal</t>
  </si>
  <si>
    <t>Envoltorios o recubrimientos de acero</t>
  </si>
  <si>
    <t>Carcasa  insonorizante de máquina</t>
  </si>
  <si>
    <t>Cerramiento insonorizante de conjunto de generador montado</t>
  </si>
  <si>
    <t>Carcasa insonorizante de bomba</t>
  </si>
  <si>
    <t>Carcasa insonorizante de admisión de aire</t>
  </si>
  <si>
    <t>Piezas hechas en torno de roscar de metal</t>
  </si>
  <si>
    <t>Piezas hechas en torno de roscar no metales</t>
  </si>
  <si>
    <t>Componentes de aluminio estampados</t>
  </si>
  <si>
    <t>Componentes de aleaciones ferrosas estampados</t>
  </si>
  <si>
    <t>Componentes de hierro estampados</t>
  </si>
  <si>
    <t>Componentes de aleaciones no ferrosas estampados</t>
  </si>
  <si>
    <t>Componentes de acero inoxidable estampados</t>
  </si>
  <si>
    <t>Componentes de acero al carbono estampados</t>
  </si>
  <si>
    <t>Componentes de magnesio estampados</t>
  </si>
  <si>
    <t>Componentes de zinc estampados</t>
  </si>
  <si>
    <t>Componentes de estaño estampados</t>
  </si>
  <si>
    <t>Componentes de titanio estampados</t>
  </si>
  <si>
    <t>Componentes de berilio estampados</t>
  </si>
  <si>
    <t>Componentes de metal precioso estampados</t>
  </si>
  <si>
    <t>Componentes de cobre estampados</t>
  </si>
  <si>
    <t>Componentes de plomo estampados</t>
  </si>
  <si>
    <t>Componentes de latón estampados</t>
  </si>
  <si>
    <t>Componentes de bronce estampados</t>
  </si>
  <si>
    <t>Componentes compuestos estampados</t>
  </si>
  <si>
    <t>Componentes de aleación de níquel estampados</t>
  </si>
  <si>
    <t>Componentes no metálicos estampados</t>
  </si>
  <si>
    <t>Estampados recubiertos</t>
  </si>
  <si>
    <t>Componentes de metal soldado</t>
  </si>
  <si>
    <t>Componentes de aluminio perforados</t>
  </si>
  <si>
    <t>Componentes de aleación ferrosa perforados</t>
  </si>
  <si>
    <t>Componentes de hierro perforados</t>
  </si>
  <si>
    <t>Componentes de aleaciones no ferrosas perforados</t>
  </si>
  <si>
    <t>Componentes de acero inoxidable perforados</t>
  </si>
  <si>
    <t>Componentes de acero al carbono perforados</t>
  </si>
  <si>
    <t>Componentes compuestos perforados</t>
  </si>
  <si>
    <t>Componentes de aleación de níquel perforados</t>
  </si>
  <si>
    <t>Componentes no metálicos perforados</t>
  </si>
  <si>
    <t>Componentes de titanio perforados</t>
  </si>
  <si>
    <t>Componentes de berilio perforados</t>
  </si>
  <si>
    <t>Componentes de metal precioso perforados</t>
  </si>
  <si>
    <t>Componentes de cobre perforados</t>
  </si>
  <si>
    <t>Componentes de plomo perforados</t>
  </si>
  <si>
    <t>Componentes de latón perforados</t>
  </si>
  <si>
    <t>Componentes de bronce perforados</t>
  </si>
  <si>
    <t>Componentes de magnesio perforados</t>
  </si>
  <si>
    <t>Componentes de zinc perforados</t>
  </si>
  <si>
    <t>Componentes de estaño perforados</t>
  </si>
  <si>
    <t>Componentes de aluminio formados por estiramiento</t>
  </si>
  <si>
    <t>Componentes de berilio formados por estiramiento</t>
  </si>
  <si>
    <t>Componentes de latón formados por estiramiento</t>
  </si>
  <si>
    <t>Componentes de bronce formados por estiramiento</t>
  </si>
  <si>
    <t>Componentes compuestos formados por estiramiento</t>
  </si>
  <si>
    <t>Componentes de cobre formados por estiramiento</t>
  </si>
  <si>
    <t>Componentes de aleación ferrosa formados por estiramiento</t>
  </si>
  <si>
    <t>Componentes de hierro formados por estiramiento</t>
  </si>
  <si>
    <t>Componentes de plomo formados por estiramiento</t>
  </si>
  <si>
    <t>Componentes de magnesio formados por estiramiento</t>
  </si>
  <si>
    <t>Componentes de aleación de níquel formados por estiramiento</t>
  </si>
  <si>
    <t>Componentes de aleación no ferrosa formados por estiramiento</t>
  </si>
  <si>
    <t>Componentes no metálicos formados por estiramiento</t>
  </si>
  <si>
    <t>Componentes de metal precioso formados por estiramiento</t>
  </si>
  <si>
    <t>Componentes de acero inoxidable formados por estiramiento</t>
  </si>
  <si>
    <t>Componentes de acero formados por estiramiento</t>
  </si>
  <si>
    <t>Componentes de estaño formados por estiramiento</t>
  </si>
  <si>
    <t>Componentes de titanio formados por estiramiento</t>
  </si>
  <si>
    <t>Componentes de zinc formados por estiramiento</t>
  </si>
  <si>
    <t>Componentes de aluminio hidroformados</t>
  </si>
  <si>
    <t>Componentes de berilio hidroformados</t>
  </si>
  <si>
    <t>Componentes de latón hidroformados</t>
  </si>
  <si>
    <t>Componentes de bronce hidroformados</t>
  </si>
  <si>
    <t>Componentes compuestos hidroformados</t>
  </si>
  <si>
    <t>Componentes de cobre hidroformados</t>
  </si>
  <si>
    <t>Componentes de aleación ferrosa hidroformados</t>
  </si>
  <si>
    <t>Componentes de hierro hidroformados</t>
  </si>
  <si>
    <t>Componentes de plomo hidroformados</t>
  </si>
  <si>
    <t>Componentes de magnesio hidroformados</t>
  </si>
  <si>
    <t>Componentes de aleación de níquel hidroformados</t>
  </si>
  <si>
    <t>Componentes de aleación no ferrosa hidroformados</t>
  </si>
  <si>
    <t>Componentes no metálicos hidroformados</t>
  </si>
  <si>
    <t>Componentes de metal precioso hidroformados</t>
  </si>
  <si>
    <t>Componentes de acero inoxidable hidroformados</t>
  </si>
  <si>
    <t>Componentes de acero hidroformados</t>
  </si>
  <si>
    <t>Componentes de estaño hidroformados</t>
  </si>
  <si>
    <t>Componentes de titanio hidroformados</t>
  </si>
  <si>
    <t>Componentes de zinc hidroformados</t>
  </si>
  <si>
    <t>Componentes de aluminio formados en torno</t>
  </si>
  <si>
    <t>Componentes de berilio formados en torno</t>
  </si>
  <si>
    <t>Componentes de latón formados en torno</t>
  </si>
  <si>
    <t>Componentes de bronce formados en torno</t>
  </si>
  <si>
    <t>Componentes compuestos formados en torno</t>
  </si>
  <si>
    <t>Componentes de cobre formados en torno</t>
  </si>
  <si>
    <t>Componentes de aleación ferrosa formados en torno</t>
  </si>
  <si>
    <t>Componentes de hierro formados en torno</t>
  </si>
  <si>
    <t>Componentes de plomo formados en torno</t>
  </si>
  <si>
    <t>Componentes de magnesio formados en torno</t>
  </si>
  <si>
    <t>Componentes de aleación de níquel formados en torno</t>
  </si>
  <si>
    <t>Componentes de aleación no ferrosa formados en torno</t>
  </si>
  <si>
    <t>Componentes no metálicos formados en torno</t>
  </si>
  <si>
    <t>Componentes de metal precioso formados en torno</t>
  </si>
  <si>
    <t>Componentes de acero inoxidable formados en torno</t>
  </si>
  <si>
    <t>Componentes de acero formados en torno</t>
  </si>
  <si>
    <t>Componentes de estaño formados en torno</t>
  </si>
  <si>
    <t>Componentes de titanio formados en torno</t>
  </si>
  <si>
    <t>Componentes de zinc formados en torno</t>
  </si>
  <si>
    <t>Componentes de aluminio formados enrollados</t>
  </si>
  <si>
    <t>Componentes de berilio formados enrollados</t>
  </si>
  <si>
    <t>Componentes de latón formados enrollados</t>
  </si>
  <si>
    <t>Componentes de bronce formados enrollados</t>
  </si>
  <si>
    <t>Componentes compuestos formados enrollados</t>
  </si>
  <si>
    <t>Componentes de cobre formados enrollados</t>
  </si>
  <si>
    <t>Componentes de aleación ferrosa formados enrollados</t>
  </si>
  <si>
    <t>Componentes de hierro formados enrollados</t>
  </si>
  <si>
    <t>Componentes de plomo formados enrollados</t>
  </si>
  <si>
    <t>Componentes de magnesio formados enrollados</t>
  </si>
  <si>
    <t>Componentes de aleación de níquel formados enrollados</t>
  </si>
  <si>
    <t>Componentes de aleación no ferrosa formados enrollados</t>
  </si>
  <si>
    <t>Componentes no metálicos formados enrollados</t>
  </si>
  <si>
    <t>Componentes de metal precioso formados enrollados</t>
  </si>
  <si>
    <t>Componentes de acero inoxidable formados enrollados</t>
  </si>
  <si>
    <t>Componentes de acero formados enrollados</t>
  </si>
  <si>
    <t>Componentes de estaño formados enrollados</t>
  </si>
  <si>
    <t>Componentes de titanio formados enrollados</t>
  </si>
  <si>
    <t>Componentes de zinc formados enrollados</t>
  </si>
  <si>
    <t>Componentes de aluminio formados por estiramiento por presión</t>
  </si>
  <si>
    <t>Componentes de berilio formados por estiramiento por presión</t>
  </si>
  <si>
    <t>Componentes de latón formados por estiramiento por presión</t>
  </si>
  <si>
    <t>Componentes de bronce formados por estiramiento por presión</t>
  </si>
  <si>
    <t>Componentes compuestos formados por estiramiento por presión</t>
  </si>
  <si>
    <t>Componentes de cobre formados por estiramiento por presión</t>
  </si>
  <si>
    <t>Componentes de aleación ferrosa formados por estiramiento por presión</t>
  </si>
  <si>
    <t>Componentes de hierro formados por estiramiento por presión</t>
  </si>
  <si>
    <t>Componentes de plomo formados por estiramiento por presión</t>
  </si>
  <si>
    <t>Componentes de magnesio formados por estiramiento por presión</t>
  </si>
  <si>
    <t>Componentes de aleación de níquel formados por estiramiento por presión</t>
  </si>
  <si>
    <t>Componentes de aleación no ferrosa formados por estiramiento por presión</t>
  </si>
  <si>
    <t>Componentes no metálicos formados por estiramiento por presión</t>
  </si>
  <si>
    <t>Componentes de metal precioso formados por estiramiento por presión</t>
  </si>
  <si>
    <t>Componentes de acero inoxidable formados por estiramiento por presión</t>
  </si>
  <si>
    <t>Componentes de acero formados por estiramiento por presión</t>
  </si>
  <si>
    <t>Componentes de estaño formados por estiramiento por presión</t>
  </si>
  <si>
    <t>Componentes de titanio formados por estiramiento por presión</t>
  </si>
  <si>
    <t>Componentes de zinc formados por estiramiento por presión</t>
  </si>
  <si>
    <t>Componentes de aluminio formados con explosivos</t>
  </si>
  <si>
    <t>Componentes de berilio formados con explosivos</t>
  </si>
  <si>
    <t>Componentes de latón formados con explosivos</t>
  </si>
  <si>
    <t>Componentes de bronce formados con explosivos</t>
  </si>
  <si>
    <t>Componentes compuestos formados con explosivos</t>
  </si>
  <si>
    <t>Componentes de cobre formados con explosivos</t>
  </si>
  <si>
    <t>Componentes de aleación ferrosa formados con explosivos</t>
  </si>
  <si>
    <t>Componentes de hierro formados con explosivos</t>
  </si>
  <si>
    <t>Componentes de plomo formados con explosivos</t>
  </si>
  <si>
    <t>Componentes de magnesio formados con explosivos</t>
  </si>
  <si>
    <t>Componentes de aleación de níquel formados con explosivos</t>
  </si>
  <si>
    <t>Componentes de aleación no ferrosa formados con explosivos</t>
  </si>
  <si>
    <t>Componentes no metálicos formados con explosivos</t>
  </si>
  <si>
    <t>Componentes de metal precioso formados con explosivos</t>
  </si>
  <si>
    <t>Componentes de acero inoxidable formados con explosivos</t>
  </si>
  <si>
    <t>Componentes de acero formados con explosivos</t>
  </si>
  <si>
    <t>Componentes de estaño formados con explosivos</t>
  </si>
  <si>
    <t>Componentes de titanio formados con explosivos</t>
  </si>
  <si>
    <t>Componentes de zinc formados con explosivos</t>
  </si>
  <si>
    <t>Componentes de aluminio maquinados por extrusión hidrostática</t>
  </si>
  <si>
    <t>Componentes de berilio maquinados por extrusión hidrostática</t>
  </si>
  <si>
    <t>Componentes de latón maquinados por extrusión hidrostática</t>
  </si>
  <si>
    <t>Componentes de bronce maquinados por extrusión hidrostática</t>
  </si>
  <si>
    <t>Componentes de cobre maquinados por extrusión hidrostática</t>
  </si>
  <si>
    <t>Componentes de aleación ferrosa maquinados por extrusión hidrostática</t>
  </si>
  <si>
    <t>Componentes de plomo maquinados por extrusión hidrostática</t>
  </si>
  <si>
    <t>Componentes de magnesio maquinados por extrusión hidrostática</t>
  </si>
  <si>
    <t>Componentes de aleación no ferrosa maquinados por extrusión hidrostática</t>
  </si>
  <si>
    <t>Componentes plásticos maquinados por extrusión hidrostática</t>
  </si>
  <si>
    <t>Componentes de metal precioso maquinados por extrusión hidrostática</t>
  </si>
  <si>
    <t>Componentes de caucho maquinados por extrusión hidrostática</t>
  </si>
  <si>
    <t>Componentes de acero inoxidable maquinados por extrusión hidrostática</t>
  </si>
  <si>
    <t>Componentes de acero maquinados por extrusión hidrostática</t>
  </si>
  <si>
    <t>Componentes de estaño maquinados por extrusión hidrostática</t>
  </si>
  <si>
    <t>Componentes de titanio maquinados por extrusión hidrostática</t>
  </si>
  <si>
    <t>Componentes de zinc maquinados por extrusión hidrostática</t>
  </si>
  <si>
    <t>Componentes compuestos maquinados por extrusión hidrostática</t>
  </si>
  <si>
    <t>Componentes de aleación de níquel maquinados por extrusión hidrostática</t>
  </si>
  <si>
    <t>Componentes no metálicos maquinados por extrusión hidrostática</t>
  </si>
  <si>
    <t>Componentes de aluminio maquinados por extrusión de impacto</t>
  </si>
  <si>
    <t>Componentes de berilio maquinados por extrusión de impacto</t>
  </si>
  <si>
    <t>Componentes de latón maquinados por extrusión de impacto</t>
  </si>
  <si>
    <t>Componentes de bronce maquinados por extrusión de impacto</t>
  </si>
  <si>
    <t>Componentes de cobre maquinados por extrusión de impacto</t>
  </si>
  <si>
    <t>Componentes de aleación ferrosa maquinados por extrusión de impacto</t>
  </si>
  <si>
    <t>Componentes de plomo maquinados por extrusión de impacto</t>
  </si>
  <si>
    <t>Componentes de magnesio maquinados por extrusión de impacto</t>
  </si>
  <si>
    <t>Componentes de aleación no ferrosa maquinados por extrusión de impacto</t>
  </si>
  <si>
    <t>Componentes plásticos maquinados por extrusión de impacto</t>
  </si>
  <si>
    <t>Componentes de metal precioso maquinados por extrusión de impacto</t>
  </si>
  <si>
    <t>Componentes de caucho maquinados por extrusión de impacto</t>
  </si>
  <si>
    <t>Componentes de acero inoxidable maquinados por extrusión de impacto</t>
  </si>
  <si>
    <t>Componentes de acero maquinados por extrusión de impacto</t>
  </si>
  <si>
    <t>Componentes de estaño maquinados por extrusión de impacto</t>
  </si>
  <si>
    <t>Componentes de titanio maquinados por extrusión de impacto</t>
  </si>
  <si>
    <t>Componentes de zinc maquinados por extrusión de impacto</t>
  </si>
  <si>
    <t>Componentes compuestos maquinados por extrusión de impacto</t>
  </si>
  <si>
    <t>Componentes de aleación de níquel maquinados por extrusión de impacto</t>
  </si>
  <si>
    <t>Componentes no metálicos maquinados por extrusión de impacto</t>
  </si>
  <si>
    <t>Componentes de aluminio maquinados por extrusión en frío</t>
  </si>
  <si>
    <t>Componentes de berilio maquinados por extrusión en frío</t>
  </si>
  <si>
    <t>Componentes de latón maquinados por extrusión en frío</t>
  </si>
  <si>
    <t>Componentes de bronce maquinados por extrusión en frío</t>
  </si>
  <si>
    <t>Componentes de cobre maquinados por extrusión en frío</t>
  </si>
  <si>
    <t>Componentes de aleación ferrosa maquinados por extrusión en frío</t>
  </si>
  <si>
    <t>Componentes de plomo maquinados por extrusión en frío</t>
  </si>
  <si>
    <t>Componentes de magnesio maquinados por extrusión en frío</t>
  </si>
  <si>
    <t>Componentes de aleación no ferrosa maquinados por extrusión en frío</t>
  </si>
  <si>
    <t>Componentes plásticos maquinados por extrusión en frío</t>
  </si>
  <si>
    <t>Componentes de metal precioso maquinados por extrusión en frío</t>
  </si>
  <si>
    <t>Componentes de caucho maquinados por extrusión en frío</t>
  </si>
  <si>
    <t>Componentes de acero inoxidable maquinados por extrusión en frío</t>
  </si>
  <si>
    <t>Componentes de acero maquinados por extrusión en frío</t>
  </si>
  <si>
    <t>Componentes de estaño maquinados por extrusión en frío</t>
  </si>
  <si>
    <t>Componentes de titanio maquinados por extrusión en frío</t>
  </si>
  <si>
    <t>Componentes de zinc maquinados por extrusión en frío</t>
  </si>
  <si>
    <t>Componentes compuestos maquinados por extrusión en frío</t>
  </si>
  <si>
    <t>Componentes de aleación de níquel maquinados por extrusión en frío</t>
  </si>
  <si>
    <t>Componentes no metálicos maquinados por extrusión en frío</t>
  </si>
  <si>
    <t>Componentes de aluminio maquinados por extrusión en caliente</t>
  </si>
  <si>
    <t>Componentes de berilio maquinados por extrusión en caliente</t>
  </si>
  <si>
    <t>Componentes de latón maquinados por extrusión en caliente</t>
  </si>
  <si>
    <t>Componentes de bronce maquinados por extrusión en caliente</t>
  </si>
  <si>
    <t>Componentes de cobre maquinados por extrusión en caliente</t>
  </si>
  <si>
    <t>Componentes de aleación ferrosa maquinados por extrusión en caliente</t>
  </si>
  <si>
    <t>Componentes de plomo maquinados por extrusión en caliente</t>
  </si>
  <si>
    <t>Componentes de magnesio maquinados por extrusión en caliente</t>
  </si>
  <si>
    <t>Componentes de aleación no ferrosa maquinados por extrusión en caliente</t>
  </si>
  <si>
    <t>Componentes plásticos maquinados por extrusión en caliente</t>
  </si>
  <si>
    <t>Componentes de metal precioso maquinados por extrusión en caliente</t>
  </si>
  <si>
    <t>Componentes de caucho maquinados por extrusión en caliente</t>
  </si>
  <si>
    <t>Componentes de acero inoxidable maquinados por extrusión en caliente</t>
  </si>
  <si>
    <t>Componentes de acero maquinados por extrusión en caliente</t>
  </si>
  <si>
    <t>Componentes de estaño maquinados por extrusión en caliente</t>
  </si>
  <si>
    <t>Componentes de titanio maquinados por extrusión en caliente</t>
  </si>
  <si>
    <t>Componentes de zinc maquinados por extrusión en caliente</t>
  </si>
  <si>
    <t>Componentes compuestos maquinados por extrusión en caliente</t>
  </si>
  <si>
    <t>Componentes de aleación de níquel maquinados por extrusión en caliente</t>
  </si>
  <si>
    <t>Componentes no metálicos maquinados por extrusión en caliente</t>
  </si>
  <si>
    <t>Forjas de aleación no ferrosa maquinadas con troquel abierto</t>
  </si>
  <si>
    <t>Forjas de aleación ferrosa maquinadas con troquel abierto</t>
  </si>
  <si>
    <t>Forjas de acero maquinadas con troquel abierto</t>
  </si>
  <si>
    <t>Forjas de acero inoxidable maquinadas con troquel abierto</t>
  </si>
  <si>
    <t>Forjas de hierro maquinadas con troquel abierto</t>
  </si>
  <si>
    <t>Forjas de aluminio maquinadas con troquel abierto</t>
  </si>
  <si>
    <t>Forjas de magnesio maquinadas con troquel abierto</t>
  </si>
  <si>
    <t>Forjas de titanio maquinadas con troquel abierto</t>
  </si>
  <si>
    <t>Forjas de berilio maquinadas con troquel abierto</t>
  </si>
  <si>
    <t>Forjas de cobre maquinadas con troquel abierto</t>
  </si>
  <si>
    <t>Forjas de latón maquinadas con troquel abierto</t>
  </si>
  <si>
    <t>Forjas de bronce maquinadas con troquel abierto</t>
  </si>
  <si>
    <t>Forjas de zinc maquinadas con troquel abierto</t>
  </si>
  <si>
    <t>Forjas de estaño maquinadas con troquel abierto</t>
  </si>
  <si>
    <t>Forjas de plomo maquinadas con troquel abierto</t>
  </si>
  <si>
    <t>Forjas de metales preciosos maquinadas con troquel abierto</t>
  </si>
  <si>
    <t>Forjas compuestas maquinadas con troquel abierto</t>
  </si>
  <si>
    <t>Forjas de aleación de níquel maquinadas con troquel abierto</t>
  </si>
  <si>
    <t>Forjas no metálicas maquinadas con troquel abierto</t>
  </si>
  <si>
    <t>Forjas de aleación no ferrosa maquinadas con troquel cerrado</t>
  </si>
  <si>
    <t>Forjas de aleación ferrosa maquinadas con troquel cerrado</t>
  </si>
  <si>
    <t>Forjas de acero maquinadas con troquel cerrado</t>
  </si>
  <si>
    <t>Forjas de acero inoxidable maquinadas con troquel cerrado</t>
  </si>
  <si>
    <t>Forjas de hierro maquinadas con troquel cerrado</t>
  </si>
  <si>
    <t>Forjas de aluminio maquinadas con troquel cerrado</t>
  </si>
  <si>
    <t>Forjas de magnesio maquinadas con troquel cerrado</t>
  </si>
  <si>
    <t>Forjas de titanio maquinadas con troquel cerrado</t>
  </si>
  <si>
    <t>Forjas de berilio maquinadas con troquel cerrado</t>
  </si>
  <si>
    <t>Forjas de cobre maquinadas con troquel cerrado</t>
  </si>
  <si>
    <t>Forjas de latón maquinadas con troquel cerrado</t>
  </si>
  <si>
    <t>Forjas de bronce maquinadas con troquel cerrado</t>
  </si>
  <si>
    <t>Forjas de zinc maquinadas con troquel cerrado</t>
  </si>
  <si>
    <t>Forjas de estaño maquinadas con troquel cerrado</t>
  </si>
  <si>
    <t>Forjas de plomo maquinadas con troquel cerrado</t>
  </si>
  <si>
    <t>Forjas de metales preciosos maquinadas con troquel cerrado</t>
  </si>
  <si>
    <t>Forjas compuestas maquinadas con troquel cerrado</t>
  </si>
  <si>
    <t>Forjas de aleación de níquel maquinadas con troquel cerrado</t>
  </si>
  <si>
    <t>Forjas no metálicas maquinadas con troquel cerrado</t>
  </si>
  <si>
    <t>Forjas de aleación no ferrosa maquinadas con impresión por troquel</t>
  </si>
  <si>
    <t>Forjas de aleación ferrosa maquinadas con impresión por troquel</t>
  </si>
  <si>
    <t>Forjas de acero maquinadas con impresión por troquel</t>
  </si>
  <si>
    <t>Forjas de acero inoxidable maquinadas con impresión por troquel</t>
  </si>
  <si>
    <t>Forjas de hierro maquinadas con impresión por troquel</t>
  </si>
  <si>
    <t>Forjas de aluminio maquinadas con impresión por troquel</t>
  </si>
  <si>
    <t>Forjas de magnesio maquinadas con impresión por troquel</t>
  </si>
  <si>
    <t>Forjas de titanio maquinadas con impresión por troquel</t>
  </si>
  <si>
    <t>Forjas de berilio maquinadas con impresión por troquel</t>
  </si>
  <si>
    <t>Forjas de cobre maquinadas con impresión por troquel</t>
  </si>
  <si>
    <t>Forjas de latón maquinadas con impresión por troquel</t>
  </si>
  <si>
    <t>Forjas de bronce maquinadas con impresión por troquel</t>
  </si>
  <si>
    <t>Forjas de zinc maquinadas con impresión por troquel</t>
  </si>
  <si>
    <t>Forjas de estaño maquinadas con impresión por troquel</t>
  </si>
  <si>
    <t>Forjas de plomo maquinadas con impresión por troquel</t>
  </si>
  <si>
    <t>Forjas de metales preciosos maquinadas con impresión por troquel</t>
  </si>
  <si>
    <t>Forjas compuestas maquinadas con impresión por troquel</t>
  </si>
  <si>
    <t>Forjas de aleación de níquel maquinadas con impresión por troquel</t>
  </si>
  <si>
    <t>Forjas no metálicas maquinadas con impresión por troquel</t>
  </si>
  <si>
    <t>Forjas de aleación no ferrosa maquinadas por reducción</t>
  </si>
  <si>
    <t>Forjas de aleación ferrosa maquinadas por reducción</t>
  </si>
  <si>
    <t>Forjas de acero maquinadas por reducción</t>
  </si>
  <si>
    <t>Forjas de acero inoxidable maquinadas por reducción</t>
  </si>
  <si>
    <t>Forjas de hierro maquinadas por reducción</t>
  </si>
  <si>
    <t>Forjas de aluminio maquinadas por reducción</t>
  </si>
  <si>
    <t>Forjas de magnesio maquinadas por reducción</t>
  </si>
  <si>
    <t>Forjas de titanio maquinadas por reducción</t>
  </si>
  <si>
    <t>Forjas de berilio maquinadas por reducción</t>
  </si>
  <si>
    <t>Forjas de cobre maquinadas por reducción</t>
  </si>
  <si>
    <t>Forjas de latón maquinadas por reducción</t>
  </si>
  <si>
    <t>Forjas de bronce maquinadas por reducción</t>
  </si>
  <si>
    <t>Forjas de zinc maquinadas por reducción</t>
  </si>
  <si>
    <t>Forjas de estaño maquinadas por reducción</t>
  </si>
  <si>
    <t>Forjas de plomo maquinadas por reducción</t>
  </si>
  <si>
    <t>Forjas de metales preciosos maquinadas por reducción</t>
  </si>
  <si>
    <t>Forjas compuestas maquinadas por reducción</t>
  </si>
  <si>
    <t>Forjas de aleación de níquel maquinadas por reducción</t>
  </si>
  <si>
    <t>Forjas no metálicas maquinadas por reducción</t>
  </si>
  <si>
    <t>Forjas de aluminio maquinadas por anillo enrollado</t>
  </si>
  <si>
    <t>Forjas de berilio maquinadas por anillo enrollado</t>
  </si>
  <si>
    <t>Forjas de latón maquinadas por anillo enrollado</t>
  </si>
  <si>
    <t>Forjas de bronce maquinadas por anillo enrollado</t>
  </si>
  <si>
    <t>Forjas de cobre maquinadas por anillo enrollado</t>
  </si>
  <si>
    <t>Forjas de hierro maquinadas por anillo enrollado</t>
  </si>
  <si>
    <t>Forjas de plomo maquinadas por anillo enrollado</t>
  </si>
  <si>
    <t>Forjas de magnesio maquinadas por anillo enrollado</t>
  </si>
  <si>
    <t>Forjas de metal precioso maquinadas por anillo enrollado</t>
  </si>
  <si>
    <t>Forjas de acero inoxidable maquinadas por anillo enrollado</t>
  </si>
  <si>
    <t>Forjas de estaño maquinadas por anillo enrollado</t>
  </si>
  <si>
    <t>Forjas de titanio maquinadas por anillo enrollado</t>
  </si>
  <si>
    <t>Forjas de zinc maquinadas por anillo enrollado</t>
  </si>
  <si>
    <t>Forjas de aleación no ferrosa maquinadas por anillo enrollado</t>
  </si>
  <si>
    <t>Forjas de aleación ferrosa maquinadas por anillo enrollado</t>
  </si>
  <si>
    <t>Forjas de acero maquinadas por anillo enrollado</t>
  </si>
  <si>
    <t>Forjas compuestas maquinadas por anillo enrollado</t>
  </si>
  <si>
    <t>Forjas de aleación de níquel maquinadas por anillo enrollado</t>
  </si>
  <si>
    <t>Forjas no metálicos maquinadas por anillo enrollado</t>
  </si>
  <si>
    <t>Ensambles de tubería soldada de solvente de aluminio</t>
  </si>
  <si>
    <t>Ensambles de tubería soldada de solvente de acero de carbono</t>
  </si>
  <si>
    <t>Ensambles de tubería soldada de solvente de aleación hast x</t>
  </si>
  <si>
    <t>Ensambles de tubería soldada de solvente de inconel</t>
  </si>
  <si>
    <t>Ensambles de tubería soldada de solvente de acero de aleación baja</t>
  </si>
  <si>
    <t>Ensambles de tubería soldada de solvente no metálico</t>
  </si>
  <si>
    <t>Ensambles de tubería soldada de solvente de acero inoxidable</t>
  </si>
  <si>
    <t>Ensambles de tubería soldada de solvente de titanio</t>
  </si>
  <si>
    <t>Ensambles de tubería soldada de solvente de aleación wasp</t>
  </si>
  <si>
    <t>Ensambles de tubería soldada de solvente de cobre</t>
  </si>
  <si>
    <t>Ensambles de tubería soldada de solvente de latón</t>
  </si>
  <si>
    <t>Ensambles de tubería remachada de aluminio</t>
  </si>
  <si>
    <t>Ensambles de tubería remachada de acero al carbono</t>
  </si>
  <si>
    <t>Ensambles de tubería remachada de aleación hast x</t>
  </si>
  <si>
    <t>Ensambles de tubería remachada de inconel</t>
  </si>
  <si>
    <t>Ensambles de tubería remachada de acero de aleación baja</t>
  </si>
  <si>
    <t>Ensambles de tubería remachada no metálica</t>
  </si>
  <si>
    <t>Ensambles de tubería remachada de acero inoxidable</t>
  </si>
  <si>
    <t>Ensambles de tubería remachada de titanio</t>
  </si>
  <si>
    <t>Ensambles de tubería remachada de aleación wasp</t>
  </si>
  <si>
    <t>Ensambles de tubería remachada de cobre</t>
  </si>
  <si>
    <t>Ensambles de tubería remachada de latón</t>
  </si>
  <si>
    <t>Ensambles de tubería atornillada de aluminio</t>
  </si>
  <si>
    <t>Ensambles de tubería atornillada de acero al carbono</t>
  </si>
  <si>
    <t>Ensambles de tubería atornillada de aleación hast x</t>
  </si>
  <si>
    <t>Ensambles de tubería atornillada de inconel</t>
  </si>
  <si>
    <t>Ensambles de tubería atornillada de acero de aleación baja</t>
  </si>
  <si>
    <t>Ensambles de tubería atornillada no metálica</t>
  </si>
  <si>
    <t>Ensambles de tubería atornillada de acero inoxidable</t>
  </si>
  <si>
    <t>Ensambles de tubería atornillada de titanio</t>
  </si>
  <si>
    <t>Ensambles de tubería atornillada de aleación wasp</t>
  </si>
  <si>
    <t>Ensambles de tubería atornillada de cobre</t>
  </si>
  <si>
    <t>Ensambles de tubería atornillada de latón</t>
  </si>
  <si>
    <t>Ensambles de tubería soldada con ultra violeta de aluminio</t>
  </si>
  <si>
    <t>Ensambles de tubería soldada con ultra violeta de acero al carbono</t>
  </si>
  <si>
    <t>Ensambles de tubería soldada con ultra violeta de aleación hast x</t>
  </si>
  <si>
    <t>Ensambles de tubería soldada con ultra violeta de inconel</t>
  </si>
  <si>
    <t>Ensambles de tubería soldada con ultra violeta de acero de aleación baja</t>
  </si>
  <si>
    <t>Ensambles de tubería soldada con ultra violeta no metálica</t>
  </si>
  <si>
    <t>Ensambles de tubería soldada con ultra violeta de acero inoxidable</t>
  </si>
  <si>
    <t>Ensambles de tubería soldada con ultra violeta de titanio</t>
  </si>
  <si>
    <t>Ensambles de tubería soldada con ultra violeta de aleación wasp</t>
  </si>
  <si>
    <t>Ensambles de tubería soldada con ultra violeta de cobre</t>
  </si>
  <si>
    <t>Ensambles de tubería soldada con ultra violeta de latón</t>
  </si>
  <si>
    <t>Ensambles de tubería con soldadura fuerte o débil de aluminio</t>
  </si>
  <si>
    <t>Ensambles de tubería con soldadura fuerte o débil de acero al carbono</t>
  </si>
  <si>
    <t>Ensambles de tubería con soldadura fuerte o débil de aleación hast x</t>
  </si>
  <si>
    <t>Ensambles de tubería con soldadura fuerte o débil de inconel</t>
  </si>
  <si>
    <t>Ensambles de tubería con soldadura fuerte o débil de acero de aleación baja</t>
  </si>
  <si>
    <t>Ensambles de tubería con soldadura fuerte o débil no metálica</t>
  </si>
  <si>
    <t>Ensambles de tubería con soldadura fuerte o débil de acero inoxidable</t>
  </si>
  <si>
    <t>Ensambles de tubería con soldadura fuerte o débil de titanio</t>
  </si>
  <si>
    <t>Ensambles de tubería con soldadura fuerte o débil de aleación wasp</t>
  </si>
  <si>
    <t>Ensambles de tubería con soldadura fuerte o débil de cobre</t>
  </si>
  <si>
    <t>Ensambles de tubería con soldadura fuerte o débil de latón</t>
  </si>
  <si>
    <t>Ensambles de tubería con soldadura sónica de aluminio</t>
  </si>
  <si>
    <t>Ensambles de tubería con soldadura sónica de acero al carbono</t>
  </si>
  <si>
    <t>Ensambles de tubería con soldadura sónica de aleación hast x</t>
  </si>
  <si>
    <t>Ensambles de tubería con soldadura sónica de inconel</t>
  </si>
  <si>
    <t>Ensambles de tubería con soldadura sónica de acero de aleación baja</t>
  </si>
  <si>
    <t>Ensambles de tubería con soldadura sónica no metálica</t>
  </si>
  <si>
    <t>Ensambles de tubería con soldadura sónica de acero inoxidable</t>
  </si>
  <si>
    <t>Ensambles de tubería con soldadura sónica de titanio</t>
  </si>
  <si>
    <t>Ensambles de tubería con soldadura sónica de aleación wasp</t>
  </si>
  <si>
    <t>Ensambles de tubería con soldadura sónica de cobre</t>
  </si>
  <si>
    <t>Ensambles de tubería con soldadura sónica de latón</t>
  </si>
  <si>
    <t>Ensambles de tubería pegada de aluminio</t>
  </si>
  <si>
    <t>Ensambles de tubería pegada de acero al carbono</t>
  </si>
  <si>
    <t>Ensambles de tubería pegada de aleación hast x</t>
  </si>
  <si>
    <t>Ensambles de tubería pegada de inconel</t>
  </si>
  <si>
    <t>Ensambles de tubería pegada de acero de aleación baja</t>
  </si>
  <si>
    <t>Ensambles de tubería pegada no metálica</t>
  </si>
  <si>
    <t>Ensambles de tubería pegada de acero inoxidable</t>
  </si>
  <si>
    <t>Ensambles de tubería pegada de titanio</t>
  </si>
  <si>
    <t>Ensambles de tubería pegada de aleación wasp</t>
  </si>
  <si>
    <t>Ensambles de tubería pegada de cobre</t>
  </si>
  <si>
    <t>Ensambles de tubería pegada de latón</t>
  </si>
  <si>
    <t>Ensambles de barras pegadas de aluminio</t>
  </si>
  <si>
    <t>Ensambles de barras pegadas de acero al carbono</t>
  </si>
  <si>
    <t>Ensambles de barras pegadas de aleación hast x</t>
  </si>
  <si>
    <t>Ensambles de barras pegadas de inconel</t>
  </si>
  <si>
    <t>Ensambles de barras pegadas de acero de aleación baja</t>
  </si>
  <si>
    <t>Ensambles de barras pegadas no metálica</t>
  </si>
  <si>
    <t>Ensambles de barras pegadas de acero inoxidable</t>
  </si>
  <si>
    <t>Ensambles de barras pegadas de titanio</t>
  </si>
  <si>
    <t>Ensambles de barras pegadas de aleación wasp</t>
  </si>
  <si>
    <t>Ensambles de barras pegadas de cobre</t>
  </si>
  <si>
    <t>Ensambles de barras pegadas de latón</t>
  </si>
  <si>
    <t>Ensambles de barras soldadas con solvente de aluminio</t>
  </si>
  <si>
    <t>Ensambles de barras soldadas con solvente de acero al carbono</t>
  </si>
  <si>
    <t>Ensambles de barras soldadas con solvente de aleación hast x</t>
  </si>
  <si>
    <t>Ensambles de barras soldadas con solvente de inconel</t>
  </si>
  <si>
    <t>Ensambles de barras soldadas con solvente de acero de aleación baja</t>
  </si>
  <si>
    <t>Ensambles de barras soldadas con solvente no metálica</t>
  </si>
  <si>
    <t>Ensambles de barras soldadas con solvente de acero inoxidable</t>
  </si>
  <si>
    <t>Ensambles de barras soldadas con solvente de titanio</t>
  </si>
  <si>
    <t>Ensambles de barras soldadas con solvente de aleación wasp</t>
  </si>
  <si>
    <t>Ensambles de barras soldadas con solvente de cobre</t>
  </si>
  <si>
    <t>Ensambles de barras soldadas con solvente de latón</t>
  </si>
  <si>
    <t>Ensambles de barras remachadas de aluminio</t>
  </si>
  <si>
    <t>Ensambles de barras remachadas de acero al carbono</t>
  </si>
  <si>
    <t>Ensambles de barras remachadas de aleación hast x</t>
  </si>
  <si>
    <t>Ensambles de barras remachadas de inconel</t>
  </si>
  <si>
    <t>Ensambles de barras remachadas de acero de aleación baja</t>
  </si>
  <si>
    <t>Ensambles de barras remachadas no metálica</t>
  </si>
  <si>
    <t>Ensambles de barras remachadas de acero inoxidable</t>
  </si>
  <si>
    <t>Ensambles de barras remachadas de titanio</t>
  </si>
  <si>
    <t>Ensambles de barras remachadas de aleación wasp</t>
  </si>
  <si>
    <t>Ensambles de barras remachadas de cobre</t>
  </si>
  <si>
    <t>Ensambles de barras remachadas de latón</t>
  </si>
  <si>
    <t>Ensambles de barras soldadas con soldadura fuerte o débil de aluminio</t>
  </si>
  <si>
    <t>Ensambles de barras soldadas con soldadura fuerte o débil de acero al carbono</t>
  </si>
  <si>
    <t>Ensambles de barras soldadas con soldadura fuerte o débil de aleación hast x</t>
  </si>
  <si>
    <t>Ensambles de barras soldadas con soldadura fuerte o débil de inconel</t>
  </si>
  <si>
    <t>Ensambles de barras soldadas con soldadura fuerte o débil de acero de aleación baja</t>
  </si>
  <si>
    <t>Ensambles de barras soldadas con soldadura fuerte o débil no metálica</t>
  </si>
  <si>
    <t>Ensambles de barras soldadas con soldadura fuerte o débil de acero inoxidable</t>
  </si>
  <si>
    <t>Ensambles de barras soldadas con soldadura fuerte o débil de titanio</t>
  </si>
  <si>
    <t>Ensambles de barras soldadas con soldadura fuerte o débil de aleación wasp</t>
  </si>
  <si>
    <t>Ensambles de barras soldadas con soldadura fuerte o débil de cobre</t>
  </si>
  <si>
    <t>Ensambles de barras soldadas con soldadura fuerte o débil de latón</t>
  </si>
  <si>
    <t>Ensambles de barras soldadas con soldadura ultra violeta de aluminio</t>
  </si>
  <si>
    <t>Ensambles de barras soldadas con soldadura ultra violeta de acero al carbono</t>
  </si>
  <si>
    <t>Ensambles de barras soldadas con soldadura ultra violeta de aleación hast x</t>
  </si>
  <si>
    <t>Ensambles de barras soldadas con soldadura ultra violeta de inconel</t>
  </si>
  <si>
    <t>Ensambles de barras soldadas con soldadura ultra violeta de acero de aleación baja</t>
  </si>
  <si>
    <t>Ensambles de barras soldadas con soldadura ultra violeta no metálica</t>
  </si>
  <si>
    <t>Ensambles de barras soldadas con soldadura ultra violeta de acero inoxidable</t>
  </si>
  <si>
    <t>Ensambles de barras soldadas con soldadura ultra violeta de titanio</t>
  </si>
  <si>
    <t>Ensambles de barras soldadas con soldadura ultra violeta de aleación wasp</t>
  </si>
  <si>
    <t>Ensambles de barras soldadas con soldadura ultra violeta de cobre</t>
  </si>
  <si>
    <t>Ensambles de barras soldadas con soldadura ultra violeta de latón</t>
  </si>
  <si>
    <t>Ensambles de barras soldadas con soldadura sónica de aluminio</t>
  </si>
  <si>
    <t>Ensambles de barras soldadas con soldadura sónica de acero al carbono</t>
  </si>
  <si>
    <t>Ensambles de barras soldadas con soldadura sónica de aleación hast x</t>
  </si>
  <si>
    <t>Ensambles de barras soldadas con soldadura sónica de inconel</t>
  </si>
  <si>
    <t>Ensambles de barras soldadas con soldadura sónica de acero de aleación baja</t>
  </si>
  <si>
    <t>Ensambles de barras soldadas con soldadura sónica no metálica</t>
  </si>
  <si>
    <t>Ensambles de barras soldadas con soldadura sónica de acero inoxidable</t>
  </si>
  <si>
    <t>Ensambles de barras soldadas con soldadura sónica de titanio</t>
  </si>
  <si>
    <t>Ensambles de barras soldadas con soldadura sónica de aleación wasp</t>
  </si>
  <si>
    <t>Ensambles de barras soldadas con soldadura sónica de cobre</t>
  </si>
  <si>
    <t>Ensambles de barras soldadas con soldadura sónica de latón</t>
  </si>
  <si>
    <t>Ensambles de barras atornilladas de aluminio</t>
  </si>
  <si>
    <t>Ensambles de barras atornilladas de acero al carbono</t>
  </si>
  <si>
    <t>Ensambles de barras atornilladas de aleación hast x</t>
  </si>
  <si>
    <t>Ensambles de barras atornilladas de inconel</t>
  </si>
  <si>
    <t>Ensambles de barras atornilladas de acero de aleación baja</t>
  </si>
  <si>
    <t>Ensambles de barras atornilladas no metálica</t>
  </si>
  <si>
    <t>Ensambles de barras atornilladas de acero inoxidable</t>
  </si>
  <si>
    <t>Ensambles de barras atornilladas de titanio</t>
  </si>
  <si>
    <t>Ensambles de barras atornilladas de aleación wasp</t>
  </si>
  <si>
    <t>Ensambles de barras atornilladas de cobre</t>
  </si>
  <si>
    <t>Ensambles de barras atornilladas de latón</t>
  </si>
  <si>
    <t>Ensambles estructurales pegados de aluminio</t>
  </si>
  <si>
    <t>Ensambles estructurales pegados de acero al carbono</t>
  </si>
  <si>
    <t>Ensambles estructurales pegados de aleación hast x</t>
  </si>
  <si>
    <t>Ensambles estructurales pegados de inconel</t>
  </si>
  <si>
    <t>Ensambles estructurales pegados de acero de aleación baja</t>
  </si>
  <si>
    <t>Ensambles estructurales pegados no metálica</t>
  </si>
  <si>
    <t>Ensambles estructurales pegados de acero inoxidable</t>
  </si>
  <si>
    <t>Ensambles estructurales pegados de titanio</t>
  </si>
  <si>
    <t>Ensambles estructurales pegados de aleación wasp</t>
  </si>
  <si>
    <t>Ensambles estructurales pegados de cobre</t>
  </si>
  <si>
    <t>Ensambles estructurales pegados de latón</t>
  </si>
  <si>
    <t>Ensambles estructurales atornillados de aluminio</t>
  </si>
  <si>
    <t>Ensambles estructurales atornillados de acero al carbono</t>
  </si>
  <si>
    <t>Ensambles estructurales atornillados de aleación hast x</t>
  </si>
  <si>
    <t>Ensambles estructurales atornillados de inconel</t>
  </si>
  <si>
    <t>Ensambles estructurales atornillados de acero de aleación baja</t>
  </si>
  <si>
    <t>Ensambles estructurales atornillados no metálica</t>
  </si>
  <si>
    <t>Ensambles estructurales atornillados de acero inoxidable</t>
  </si>
  <si>
    <t>Ensambles estructurales atornillados de titanio</t>
  </si>
  <si>
    <t>Ensambles estructurales atornillados de aleación wasp</t>
  </si>
  <si>
    <t>Ensambles estructurales atornillados de cobre</t>
  </si>
  <si>
    <t>Ensambles estructurales atornillados de latón</t>
  </si>
  <si>
    <t>Ensambles estructurales con soldadura sónica de aluminio</t>
  </si>
  <si>
    <t>Ensambles estructurales con soldadura sónica de acero al carbono</t>
  </si>
  <si>
    <t>Ensambles estructurales con soldadura sónica de aleación hast x</t>
  </si>
  <si>
    <t>Ensambles estructurales con soldadura sónica de inconel</t>
  </si>
  <si>
    <t>Ensambles estructurales con soldadura sónica de acero de aleación baja</t>
  </si>
  <si>
    <t>Ensambles estructurales con soldadura sónica no metálica</t>
  </si>
  <si>
    <t>Ensambles estructurales con soldadura sónica de acero inoxidable</t>
  </si>
  <si>
    <t>Ensambles estructurales con soldadura sónica de titanio</t>
  </si>
  <si>
    <t>Ensambles estructurales con soldadura sónica de aleación wasp</t>
  </si>
  <si>
    <t>Ensambles estructurales con soldadura sónica de cobre</t>
  </si>
  <si>
    <t>Ensambles estructurales con soldadura sónica de latón</t>
  </si>
  <si>
    <t>Ensambles estructurales con soldadura ultra violeta de aluminio</t>
  </si>
  <si>
    <t>Ensambles estructurales con soldadura ultra violeta de acero al carbono</t>
  </si>
  <si>
    <t>Ensambles estructurales con soldadura ultra violeta de aleación hast x</t>
  </si>
  <si>
    <t>Ensambles estructurales con soldadura ultra violeta de inconel</t>
  </si>
  <si>
    <t>Ensambles estructurales con soldadura ultra violeta de acero de aleación baja</t>
  </si>
  <si>
    <t>Ensambles estructurales con soldadura ultra violeta no metálica</t>
  </si>
  <si>
    <t>Ensambles estructurales con soldadura ultra violeta de acero inoxidable</t>
  </si>
  <si>
    <t>Ensambles estructurales con soldadura ultra violeta de titanio</t>
  </si>
  <si>
    <t>Ensambles estructurales con soldadura ultra violeta de aleación wasp</t>
  </si>
  <si>
    <t>Ensambles estructurales con soldadura ultra violeta de cobre</t>
  </si>
  <si>
    <t>Ensambles estructurales con soldadura ultra violeta de latón</t>
  </si>
  <si>
    <t>Ensambles estructurales con soldadura de solvente de aluminio</t>
  </si>
  <si>
    <t>Ensambles estructurales con soldadura de solvente de acero al carbono</t>
  </si>
  <si>
    <t>Ensambles estructurales con soldadura de solvente de aleación hast x</t>
  </si>
  <si>
    <t>Ensambles estructurales con soldadura de solvente de inconel</t>
  </si>
  <si>
    <t>Ensambles estructurales con soldadura de solvente de acero de aleación baja</t>
  </si>
  <si>
    <t>Ensambles estructurales con soldadura de solvente no metálica</t>
  </si>
  <si>
    <t>Ensambles estructurales con soldadura de solvente de acero inoxidable</t>
  </si>
  <si>
    <t>Ensambles estructurales con soldadura de solvente de titanio</t>
  </si>
  <si>
    <t>Ensambles estructurales con soldadura de solvente de aleación wasp</t>
  </si>
  <si>
    <t>Ensambles estructurales con soldadura de solvente de cobre</t>
  </si>
  <si>
    <t>Ensambles estructurales con soldadura de solvente de latón</t>
  </si>
  <si>
    <t>Ensambles estructurales con soldadura de fuerte o débil de aluminio</t>
  </si>
  <si>
    <t>Ensambles estructurales con soldadura de fuerte o débil de acero al carbono</t>
  </si>
  <si>
    <t>Ensambles estructurales con soldadura de fuerte o débil de aleación hast x</t>
  </si>
  <si>
    <t>Ensambles estructurales con soldadura de fuerte o débil de inconel</t>
  </si>
  <si>
    <t>Ensambles estructurales con soldadura de fuerte o débil de acero de aleación baja</t>
  </si>
  <si>
    <t>Ensambles estructurales con soldadura de fuerte o débil no metálica</t>
  </si>
  <si>
    <t>Ensambles estructurales con soldadura de fuerte o débil de acero inoxidable</t>
  </si>
  <si>
    <t>Ensambles estructurales con soldadura de fuerte o débil de titanio</t>
  </si>
  <si>
    <t>Ensambles estructurales con soldadura de fuerte o débil de aleación wasp</t>
  </si>
  <si>
    <t>Ensambles estructurales con soldadura de fuerte o débil de cobre</t>
  </si>
  <si>
    <t>Ensambles estructurales con soldadura de fuerte o débil de latón</t>
  </si>
  <si>
    <t>Ensambles estructurales remachados de aluminio</t>
  </si>
  <si>
    <t>Ensambles estructurales remachados de acero al carbono</t>
  </si>
  <si>
    <t>Ensambles estructurales remachados de aleación hast x</t>
  </si>
  <si>
    <t>Ensambles estructurales remachados de inconel</t>
  </si>
  <si>
    <t>Ensambles estructurales remachados de acero de aleación baja</t>
  </si>
  <si>
    <t>Ensambles estructurales remachados no metálica</t>
  </si>
  <si>
    <t>Ensambles estructurales remachados de acero inoxidable</t>
  </si>
  <si>
    <t>Ensambles estructurales remachados de titanio</t>
  </si>
  <si>
    <t>Ensambles estructurales remachados de aleación wasp</t>
  </si>
  <si>
    <t>Ensambles estructurales remachados de cobre</t>
  </si>
  <si>
    <t>Ensambles estructurales remachados de latón</t>
  </si>
  <si>
    <t>Ensambles de láminas soldadas con soldadura fuerte o débil de aluminio</t>
  </si>
  <si>
    <t>Ensambles de láminas soldadas con soldadura fuerte o débil de acero al carbono</t>
  </si>
  <si>
    <t>Ensambles de láminas soldadas con soldadura fuerte o débil de aleación hast x</t>
  </si>
  <si>
    <t>Ensambles de láminas soldadas con soldadura fuerte o débil de inconel</t>
  </si>
  <si>
    <t>Ensambles de láminas soldadas con soldadura fuerte o débil de acero de aleación baja</t>
  </si>
  <si>
    <t>Ensambles de láminas soldadas con soldadura fuerte o débil no metálica</t>
  </si>
  <si>
    <t>Ensambles de láminas soldadas con soldadura fuerte o débil de acero inoxidable</t>
  </si>
  <si>
    <t>Ensambles de láminas soldadas con soldadura fuerte o débil de titanio</t>
  </si>
  <si>
    <t>Ensambles de láminas soldadas con soldadura fuerte o débil de aleación wasp</t>
  </si>
  <si>
    <t>Ensambles de láminas soldadas con soldadura fuerte o débil de cobre</t>
  </si>
  <si>
    <t>Ensambles de láminas soldadas con soldadura fuerte o débil de latón</t>
  </si>
  <si>
    <t>Ensambles de láminas remachadas de aluminio</t>
  </si>
  <si>
    <t>Ensambles de láminas remachadas de acero al carbono</t>
  </si>
  <si>
    <t>Ensambles de láminas remachadas de aleación hast x</t>
  </si>
  <si>
    <t>Ensambles de láminas remachadas de inconel</t>
  </si>
  <si>
    <t>Ensambles de láminas remachadas de acero de aleación baja</t>
  </si>
  <si>
    <t>Ensambles de láminas remachadas no metálica</t>
  </si>
  <si>
    <t>Ensambles de láminas remachadas de acero inoxidable</t>
  </si>
  <si>
    <t>Ensambles de láminas remachadas de titanio</t>
  </si>
  <si>
    <t>Ensambles de láminas remachadas de aleación wasp</t>
  </si>
  <si>
    <t>Ensambles de láminas remachadas de cobre</t>
  </si>
  <si>
    <t>Ensambles de láminas remachadas de latón</t>
  </si>
  <si>
    <t>Ensambles de láminas soldadas con soldadura ultra violeta de aluminio</t>
  </si>
  <si>
    <t>Ensambles de láminas soldadas con soldadura ultra violeta de acero al carbono</t>
  </si>
  <si>
    <t>Ensambles de láminas soldadas con soldadura ultra violeta de aleación hast x</t>
  </si>
  <si>
    <t>Ensambles de láminas soldadas con soldadura ultra violeta de inconel</t>
  </si>
  <si>
    <t>Ensambles de láminas soldadas con soldadura ultra violeta de acero de aleación baja</t>
  </si>
  <si>
    <t>Ensambles de láminas soldadas con soldadura ultra violeta no metálica</t>
  </si>
  <si>
    <t>Ensambles de láminas soldadas con soldadura ultra violeta de acero inoxidable</t>
  </si>
  <si>
    <t>Ensambles de láminas soldadas con soldadura ultra violeta de titanio</t>
  </si>
  <si>
    <t>Ensambles de láminas soldadas con soldadura ultra violeta de aleación wasp</t>
  </si>
  <si>
    <t>Ensambles de láminas soldadas con soldadura ultra violeta de cobre</t>
  </si>
  <si>
    <t>Ensambles de láminas soldadas con soldadura ultra violeta de latón</t>
  </si>
  <si>
    <t>Ensambles de láminas soldadas con soldadura sónica de aluminio</t>
  </si>
  <si>
    <t>Ensambles de láminas soldadas con soldadura sónica de acero al carbono</t>
  </si>
  <si>
    <t>Ensambles de láminas soldadas con soldadura sónica de aleación hast x</t>
  </si>
  <si>
    <t>Ensambles de láminas soldadas con soldadura sónica de inconel</t>
  </si>
  <si>
    <t>Ensambles de láminas soldadas con soldadura sónica de acero de aleación baja</t>
  </si>
  <si>
    <t>Ensambles de láminas soldadas con soldadura sónica no metálica</t>
  </si>
  <si>
    <t>Ensambles de láminas soldadas con soldadura sónica de acero inoxidable</t>
  </si>
  <si>
    <t>Ensambles de láminas soldadas con soldadura sónica de titanio</t>
  </si>
  <si>
    <t>Ensambles de láminas soldadas con soldadura sónica de aleación wasp</t>
  </si>
  <si>
    <t>Ensambles de láminas soldadas con soldadura sónica de cobre</t>
  </si>
  <si>
    <t>Ensambles de láminas soldadas con soldadura sónica de latón</t>
  </si>
  <si>
    <t>Ensambles de láminas soldadas con soldadura solvente de aluminio</t>
  </si>
  <si>
    <t>Ensambles de láminas soldadas con soldadura solvente de acero al carbono</t>
  </si>
  <si>
    <t>Ensambles de láminas soldadas con soldadura solvente de aleación hast x</t>
  </si>
  <si>
    <t>Ensambles de láminas soldadas con soldadura solvente de inconel</t>
  </si>
  <si>
    <t>Ensambles de láminas soldadas con soldadura solvente de acero de aleación baja</t>
  </si>
  <si>
    <t>Ensambles de láminas soldadas con soldadura solvente no metálica</t>
  </si>
  <si>
    <t>Ensambles de láminas soldadas con soldadura solvente de acero inoxidable</t>
  </si>
  <si>
    <t>Ensambles de láminas soldadas con soldadura solvente de titanio</t>
  </si>
  <si>
    <t>Ensambles de láminas soldadas con soldadura solvente de aleación wasp</t>
  </si>
  <si>
    <t>Ensambles de láminas soldadas con soldadura solvente de cobre</t>
  </si>
  <si>
    <t>Ensambles de láminas soldadas con soldadura solvente de latón</t>
  </si>
  <si>
    <t>Ensambles de láminas pegadas de aluminio</t>
  </si>
  <si>
    <t>Ensambles de láminas pegadas de acero al carbono</t>
  </si>
  <si>
    <t>Ensambles de láminas pegadas de aleación hast x</t>
  </si>
  <si>
    <t>Ensambles de láminas pegadas de inconel</t>
  </si>
  <si>
    <t>Ensambles de láminas pegadas de acero de aleación baja</t>
  </si>
  <si>
    <t>Ensambles de láminas pegadas no metálica</t>
  </si>
  <si>
    <t>Ensambles de láminas pegadas de acero inoxidable</t>
  </si>
  <si>
    <t>Ensambles de láminas pegadas de titanio</t>
  </si>
  <si>
    <t>Ensambles de láminas pegadas de aleación wasp</t>
  </si>
  <si>
    <t>Ensambles de láminas pegadas de cobre</t>
  </si>
  <si>
    <t>Ensambles de láminas pegadas de latón</t>
  </si>
  <si>
    <t>Ensambles de láminas atornilladas de aluminio</t>
  </si>
  <si>
    <t>Ensambles de láminas atornilladas de acero al carbono</t>
  </si>
  <si>
    <t>Ensambles de láminas atornilladas de aleación hast x</t>
  </si>
  <si>
    <t>Ensambles de láminas atornilladas de inconel</t>
  </si>
  <si>
    <t>Ensambles de láminas atornilladas de acero de aleación baja</t>
  </si>
  <si>
    <t>Ensambles de láminas atornilladas no metálica</t>
  </si>
  <si>
    <t>Ensambles de láminas atornilladas de acero inoxidable</t>
  </si>
  <si>
    <t>Ensambles de láminas atornilladas de titanio</t>
  </si>
  <si>
    <t>Ensambles de láminas atornilladas de aleación wasp</t>
  </si>
  <si>
    <t>Ensambles de láminas atornilladas de cobre</t>
  </si>
  <si>
    <t>Ensambles de láminas atornilladas de latón</t>
  </si>
  <si>
    <t>Ensambles de tubos soldados con soldadura ultra violeta de aluminio</t>
  </si>
  <si>
    <t>Ensambles de tubos soldados con soldadura ultra violeta de acero al carbono</t>
  </si>
  <si>
    <t>Ensambles de tubos soldados con soldadura ultra violeta de aleación hast x</t>
  </si>
  <si>
    <t>Ensambles de tubos soldados con soldadura ultra violeta de inconel</t>
  </si>
  <si>
    <t>Ensambles de tubos soldados con soldadura ultra violeta de acero de aleación baja</t>
  </si>
  <si>
    <t>Ensambles de tubos soldados con soldadura ultra violeta no metálica</t>
  </si>
  <si>
    <t>Ensambles de tubos soldados con soldadura ultra violeta de acero inoxidable</t>
  </si>
  <si>
    <t>Ensambles de tubos soldados con soldadura ultra violeta de titanio</t>
  </si>
  <si>
    <t>Ensambles de tubos soldados con soldadura ultra violeta de aleación wasp</t>
  </si>
  <si>
    <t>Ensambles de tubos soldados con soldadura ultra violeta de cobre</t>
  </si>
  <si>
    <t>Ensambles de tubos soldados con soldadura ultra violeta de latón</t>
  </si>
  <si>
    <t>Ensambles de tubos soldados con soldadura fuerte o débil de aluminio</t>
  </si>
  <si>
    <t>Ensambles de tubos soldados con soldadura fuerte o débil de acero al carbono</t>
  </si>
  <si>
    <t>Ensambles de tubos soldados con soldadura fuerte o débil de aleación hast x</t>
  </si>
  <si>
    <t>Ensambles de tubos soldados con soldadura fuerte o débil de inconel</t>
  </si>
  <si>
    <t>Ensambles de tubos soldados con soldadura fuerte o débil de acero de aleación baja</t>
  </si>
  <si>
    <t>Ensambles de tubos soldados con soldadura fuerte o débil no metálica</t>
  </si>
  <si>
    <t>Ensambles de tubos soldados con soldadura fuerte o débil de acero inoxidable</t>
  </si>
  <si>
    <t>Ensambles de tubos soldados con soldadura fuerte o débil de titanio</t>
  </si>
  <si>
    <t>Ensambles de tubos soldados con soldadura fuerte o débil de aleación wasp</t>
  </si>
  <si>
    <t>Ensambles de tubos soldados con soldadura fuerte o débil de cobre</t>
  </si>
  <si>
    <t>Ensambles de tubos soldados con soldadura fuerte o débil de latón</t>
  </si>
  <si>
    <t>Ensambles de tubos remachados de aluminio</t>
  </si>
  <si>
    <t>Ensambles de tubos remachados de acero al carbono</t>
  </si>
  <si>
    <t>Ensambles de tubos remachados de aleación hast x</t>
  </si>
  <si>
    <t>Ensambles de tubos remachados de inconel</t>
  </si>
  <si>
    <t>Ensambles de tubos remachados de acero de aleación baja</t>
  </si>
  <si>
    <t>Ensambles de tubos remachados no metálica</t>
  </si>
  <si>
    <t>Ensambles de tubos remachados de acero inoxidable</t>
  </si>
  <si>
    <t>Ensambles de tubos remachados de titanio</t>
  </si>
  <si>
    <t>Ensambles de tubos remachados de aleación wasp</t>
  </si>
  <si>
    <t>Ensambles de tubos remachados de cobre</t>
  </si>
  <si>
    <t>Ensambles de tubos remachados de latón</t>
  </si>
  <si>
    <t>Ensambles de tubos pegados de aluminio</t>
  </si>
  <si>
    <t>Ensambles de tubos pegados de acero al carbono</t>
  </si>
  <si>
    <t>Ensambles de tubos pegados de aleación hast x</t>
  </si>
  <si>
    <t>Ensambles de tubos pegados de inconel</t>
  </si>
  <si>
    <t>Ensambles de tubos pegados de acero de aleación baja</t>
  </si>
  <si>
    <t>Ensambles de tubos pegados no metálica</t>
  </si>
  <si>
    <t>Ensambles de tubos pegados de acero inoxidable</t>
  </si>
  <si>
    <t>Ensambles de tubos pegados de titanio</t>
  </si>
  <si>
    <t>Ensambles de tubos pegados de aleación wasp</t>
  </si>
  <si>
    <t>Ensambles de tubos pegados de cobre</t>
  </si>
  <si>
    <t>Ensambles de tubos pegados de latón</t>
  </si>
  <si>
    <t>Ensambles de tubos atornillados de aluminio</t>
  </si>
  <si>
    <t>Ensambles de tubos atornillados de acero al carbono</t>
  </si>
  <si>
    <t>Ensambles de tubos atornillados de aleación hast x</t>
  </si>
  <si>
    <t>Ensambles de tubos atornillados de inconel</t>
  </si>
  <si>
    <t>Ensambles de tubos atornillados de acero de aleación baja</t>
  </si>
  <si>
    <t>Ensambles de tubos atornillados no metálica</t>
  </si>
  <si>
    <t>Ensambles de tubos atornillados de acero inoxidable</t>
  </si>
  <si>
    <t>Ensambles de tubos atornillados de titanio</t>
  </si>
  <si>
    <t>Ensambles de tubos atornillados de aleación wasp</t>
  </si>
  <si>
    <t>Ensambles de tubos atornillados de cobre</t>
  </si>
  <si>
    <t>Ensambles de tubos atornillados de latón</t>
  </si>
  <si>
    <t>Ensambles de tubos soldados con disolvente de aluminio</t>
  </si>
  <si>
    <t>Ensambles de tubos soldados con disolvente de acero al carbono</t>
  </si>
  <si>
    <t>Ensambles de tubos soldados con disolvente de aleación hast x</t>
  </si>
  <si>
    <t>Ensambles de tubos soldados con disolvente de inconel</t>
  </si>
  <si>
    <t>Ensambles de tubos soldados con disolvente de acero de aleación baja</t>
  </si>
  <si>
    <t>Ensambles de tubos soldados con disolvente no metálica</t>
  </si>
  <si>
    <t>Ensambles de tubos soldados con disolvente de acero inoxidable</t>
  </si>
  <si>
    <t>Ensambles de tubos soldados con disolvente de titanio</t>
  </si>
  <si>
    <t>Ensambles de tubos soldados con disolvente de aleación wasp</t>
  </si>
  <si>
    <t>Ensambles de tubos soldados con disolvente de cobre</t>
  </si>
  <si>
    <t>Ensambles de tubos soldados con disolvente de latón</t>
  </si>
  <si>
    <t>Ensambles de tubos soldados con soldadura sónica de aluminio</t>
  </si>
  <si>
    <t>Ensambles de tubos soldados con soldadura sónica de acero al carbono</t>
  </si>
  <si>
    <t>Ensambles de tubos soldados con soldadura sónica de aleación hast x</t>
  </si>
  <si>
    <t>Ensambles de tubos soldados con soldadura sónica de inconel</t>
  </si>
  <si>
    <t>Ensambles de tubos soldados con soldadura sónica de acero de aleación baja</t>
  </si>
  <si>
    <t>Ensambles de tubos soldados con soldadura sónica no metálica</t>
  </si>
  <si>
    <t>Ensambles de tubos soldados con soldadura sónica de acero inoxidable</t>
  </si>
  <si>
    <t>Ensambles de tubos soldados con soldadura sónica de titanio</t>
  </si>
  <si>
    <t>Ensambles de tubos soldados con soldadura sónica de aleación wasp</t>
  </si>
  <si>
    <t>Ensambles de tubos soldados con soldadura sónica de cobre</t>
  </si>
  <si>
    <t>Ensambles de tubos soldados con soldadura sónica de latón</t>
  </si>
  <si>
    <t>Ensambles de placas soldadas de aluminio</t>
  </si>
  <si>
    <t>Ensambles de placas soldadas de acero al carbono</t>
  </si>
  <si>
    <t>Ensambles de placas soldadas de aleación hast x</t>
  </si>
  <si>
    <t>Ensambles de placas soldadas de inconel</t>
  </si>
  <si>
    <t>Ensambles de placas soldadas de acero de aleación baja</t>
  </si>
  <si>
    <t>Ensambles de placas soldadas no metálica</t>
  </si>
  <si>
    <t>Ensambles de placas soldadas de acero inoxidable</t>
  </si>
  <si>
    <t>Ensambles de placas soldadas de titanio</t>
  </si>
  <si>
    <t>Ensambles de placas soldadas de aleación wasp</t>
  </si>
  <si>
    <t>Ensambles de placas soldadas de cobre</t>
  </si>
  <si>
    <t>Ensambles de placas soldadas de latón</t>
  </si>
  <si>
    <t>Ensambles de placas atornilladas de aluminio</t>
  </si>
  <si>
    <t>Ensambles de placas atornilladas de acero al carbono</t>
  </si>
  <si>
    <t>Ensambles de placas atornilladas de aleación hast x</t>
  </si>
  <si>
    <t>Ensambles de placas atornilladas de inconel</t>
  </si>
  <si>
    <t>Ensambles de placas atornilladas de acero de aleación baja</t>
  </si>
  <si>
    <t>Ensambles de placas atornilladas no metálica</t>
  </si>
  <si>
    <t>Ensambles de placas atornilladas de acero inoxidable</t>
  </si>
  <si>
    <t>Ensambles de placas atornilladas de titanio</t>
  </si>
  <si>
    <t>Ensambles de placas atornilladas de aleación wasp</t>
  </si>
  <si>
    <t>Ensambles de placas atornilladas de cobre</t>
  </si>
  <si>
    <t>Ensambles de placas atornilladas de latón</t>
  </si>
  <si>
    <t>Ensambles de placas soldadas con solvente de aluminio</t>
  </si>
  <si>
    <t>Ensambles de placas soldadas con solvente de acero al carbono</t>
  </si>
  <si>
    <t>Ensambles de placas soldadas con solvente de aleación hast x</t>
  </si>
  <si>
    <t>Ensambles de placas soldadas con solvente de inconel</t>
  </si>
  <si>
    <t>Ensambles de placas soldadas con solvente de acero de aleación baja</t>
  </si>
  <si>
    <t>Ensambles de placas soldadas con solvente no metálica</t>
  </si>
  <si>
    <t>Ensambles de placas soldadas con solvente de acero inoxidable</t>
  </si>
  <si>
    <t>Ensambles de placas soldadas con solvente de titanio</t>
  </si>
  <si>
    <t>Ensambles de placas soldadas con solvente de aleación wasp</t>
  </si>
  <si>
    <t>Ensambles de placas soldadas con solvente de cobre</t>
  </si>
  <si>
    <t>Ensambles de placas soldadas con solvente de latón</t>
  </si>
  <si>
    <t>Ensambles de placas soldadas con soldadura fuerte o débil de aluminio</t>
  </si>
  <si>
    <t>Ensambles de placas soldadas con soldadura fuerte o débil de acero al carbono</t>
  </si>
  <si>
    <t>Ensambles de placas soldadas con soldadura fuerte o débil de aleación hast x</t>
  </si>
  <si>
    <t>Ensambles de placas soldadas con soldadura fuerte o débil de inconel</t>
  </si>
  <si>
    <t>Ensambles de placas soldadas con soldadura fuerte o débil de acero de aleación baja</t>
  </si>
  <si>
    <t>Ensambles de placas soldadas con soldadura fuerte o débil no metálica</t>
  </si>
  <si>
    <t>Ensambles de placas soldadas con soldadura fuerte o débil de acero inoxidable</t>
  </si>
  <si>
    <t>Ensambles de placas soldadas con soldadura fuerte o débil de titanio</t>
  </si>
  <si>
    <t>Ensambles de placas soldadas con soldadura fuerte o débil de aleación wasp</t>
  </si>
  <si>
    <t>Ensambles de placas soldadas con soldadura fuerte o débil de cobre</t>
  </si>
  <si>
    <t>Ensambles de placas soldadas con soldadura fuerte o débil de latón</t>
  </si>
  <si>
    <t>Ensambles de placas soldadas con soldadura ultra violeta de aluminio</t>
  </si>
  <si>
    <t>Ensambles de placas soldadas con soldadura ultra violeta de acero al carbono</t>
  </si>
  <si>
    <t>Ensambles de placas soldadas con soldadura ultra violeta de aleación hast x</t>
  </si>
  <si>
    <t>Ensambles de placas soldadas con soldadura ultra violeta de inconel</t>
  </si>
  <si>
    <t>Ensambles de placas soldadas con soldadura ultra violeta de acero de aleación baja</t>
  </si>
  <si>
    <t>Ensambles de placas soldadas con soldadura ultra violeta no metálica</t>
  </si>
  <si>
    <t>Ensambles de placas soldadas con soldadura ultra violeta de acero inoxidable</t>
  </si>
  <si>
    <t>Ensambles de placas soldadas con soldadura ultra violeta de titanio</t>
  </si>
  <si>
    <t>Ensambles de placas soldadas con soldadura ultra violeta de aleación wasp</t>
  </si>
  <si>
    <t>Ensambles de placas soldadas con soldadura ultra violeta de cobre</t>
  </si>
  <si>
    <t>Ensambles de placas soldadas con soldadura ultra violeta de latón</t>
  </si>
  <si>
    <t>Ensambles de placas soldadas con soldadura sónica de aluminio</t>
  </si>
  <si>
    <t>Ensambles de placas soldadas con soldadura sónica de acero al carbono</t>
  </si>
  <si>
    <t>Ensambles de placas soldadas con soldadura sónica de aleación hast x</t>
  </si>
  <si>
    <t>Ensambles de placas soldadas con soldadura sónica de inconel</t>
  </si>
  <si>
    <t>Ensambles de placas soldadas con soldadura sónica de acero de aleación baja</t>
  </si>
  <si>
    <t>Ensambles de placas soldadas con soldadura sónica no metálica</t>
  </si>
  <si>
    <t>Ensambles de placas soldadas con soldadura sónica de acero inoxidable</t>
  </si>
  <si>
    <t>Ensambles de placas soldadas con soldadura sónica de titanio</t>
  </si>
  <si>
    <t>Ensambles de placas soldadas con soldadura sónica de aleación wasp</t>
  </si>
  <si>
    <t>Ensambles de placas soldadas con soldadura sónica de cobre</t>
  </si>
  <si>
    <t>Ensambles de placas soldadas con soldadura sónica de latón</t>
  </si>
  <si>
    <t>Ensambles de placas remachadas de aluminio</t>
  </si>
  <si>
    <t>Ensambles de placas remachadas de acero al carbono</t>
  </si>
  <si>
    <t>Ensambles de placas remachadas de aleación hast x</t>
  </si>
  <si>
    <t>Ensambles de placas remachadas de inconel</t>
  </si>
  <si>
    <t>Ensambles de placas remachadas de acero de aleación baja</t>
  </si>
  <si>
    <t>Ensambles de placas remachadas no metálica</t>
  </si>
  <si>
    <t>Ensambles de placas remachadas de acero inoxidable</t>
  </si>
  <si>
    <t>Ensambles de placas remachadas de titanio</t>
  </si>
  <si>
    <t>Ensambles de placas remachadas de aleación wasp</t>
  </si>
  <si>
    <t>Ensambles de placas remachadas de cobre</t>
  </si>
  <si>
    <t>Ensambles de placas remachadas de latón</t>
  </si>
  <si>
    <t>Paneles aislantes</t>
  </si>
  <si>
    <t>Lana aislante</t>
  </si>
  <si>
    <t>Sábanas refractarias</t>
  </si>
  <si>
    <t>Ladrillo de mulita</t>
  </si>
  <si>
    <t>Ladrillos de silimanita</t>
  </si>
  <si>
    <t>Ladrillos resistentes al ácido</t>
  </si>
  <si>
    <t>Ladrillos de sílice</t>
  </si>
  <si>
    <t>Ladrillos de alta alúmina</t>
  </si>
  <si>
    <t>Ladrillos de silicato de calcio</t>
  </si>
  <si>
    <t>Ladrillos con formas</t>
  </si>
  <si>
    <t>Moldeables densos</t>
  </si>
  <si>
    <t>Moldeables de aislación</t>
  </si>
  <si>
    <t>Moldeables bajos en cemento</t>
  </si>
  <si>
    <t>Moldeables resistentes a ácidos o a álcalis</t>
  </si>
  <si>
    <t>Moldeables resistentes a abrasión</t>
  </si>
  <si>
    <t>Moldeables sic</t>
  </si>
  <si>
    <t>Moldeables de auto flujo</t>
  </si>
  <si>
    <t>Moldeable tabular alúmina</t>
  </si>
  <si>
    <t>Moldeable resistente a la erosión</t>
  </si>
  <si>
    <t>Bloques porosos</t>
  </si>
  <si>
    <t>Boquillas de zircón</t>
  </si>
  <si>
    <t>Tejas de sílice</t>
  </si>
  <si>
    <t>Piedra de la veta</t>
  </si>
  <si>
    <t>imanes Alnico</t>
  </si>
  <si>
    <t>Imanes de ferrita</t>
  </si>
  <si>
    <t>Imanes de neodimio</t>
  </si>
  <si>
    <t>Imanes de samario cobalto</t>
  </si>
  <si>
    <t>Montajes de circuitos impresos (pca)</t>
  </si>
  <si>
    <t>Conjuntos de circuitos mixtos</t>
  </si>
  <si>
    <t>Ensamblajes de circuitos montados en superficie</t>
  </si>
  <si>
    <t>Ensamblajes de circuitos electro plateados</t>
  </si>
  <si>
    <t>Tarjetas de circuito de doble cara</t>
  </si>
  <si>
    <t>Tarjetas de tablero de conectores de circuitos</t>
  </si>
  <si>
    <t>Tarjetas de circuito multi capa</t>
  </si>
  <si>
    <t>Tarjetas de circuito de una cara</t>
  </si>
  <si>
    <t>Tablero de cables impreso</t>
  </si>
  <si>
    <t>Demoduladores</t>
  </si>
  <si>
    <t>Conjuntos de circuitos de aplicaciones específicas</t>
  </si>
  <si>
    <t>Amplificadores</t>
  </si>
  <si>
    <t>Atenuadores</t>
  </si>
  <si>
    <t>Circuladores</t>
  </si>
  <si>
    <t>Acopladores</t>
  </si>
  <si>
    <t>Líneas de retardo</t>
  </si>
  <si>
    <t>Detectores</t>
  </si>
  <si>
    <t>Cargas simuladas</t>
  </si>
  <si>
    <t>Filtros de radiofrecuencia (rf)</t>
  </si>
  <si>
    <t>Aisladores</t>
  </si>
  <si>
    <t>Mezcladores</t>
  </si>
  <si>
    <t>Variadores de fase</t>
  </si>
  <si>
    <t>Multiplexores</t>
  </si>
  <si>
    <t>Amplificadores de tubos de onda</t>
  </si>
  <si>
    <t>Terminaciones</t>
  </si>
  <si>
    <t>Moduladores</t>
  </si>
  <si>
    <t>Memoria de acceso aleatorio (ram)</t>
  </si>
  <si>
    <t>Memoria ram dinámica (dram)</t>
  </si>
  <si>
    <t>Memoria ram estática (sram)</t>
  </si>
  <si>
    <t>Memoria rom programable (prom)</t>
  </si>
  <si>
    <t>Memoria rom programable borrable (eprom)</t>
  </si>
  <si>
    <t>Memoria rom programable borrable eléctricamente (eeprom)</t>
  </si>
  <si>
    <t>Circuitos integrados monolíticos de memoria (mmic)</t>
  </si>
  <si>
    <t>Memoria de sólo lectura (rom)</t>
  </si>
  <si>
    <t>Circuitos integrados de aplicaciones específicas (asic)</t>
  </si>
  <si>
    <t>Lógica de matriz programable (pal)</t>
  </si>
  <si>
    <t>Lógica de matriz de puertas (gal)</t>
  </si>
  <si>
    <t>Lógica transistor-transistor (ttl)</t>
  </si>
  <si>
    <t>Lógica de emisor acoplado (ecl)</t>
  </si>
  <si>
    <t>Tecnología mos bipolar (bimos)</t>
  </si>
  <si>
    <t>Tecnología cmos bipolar (bicmos)</t>
  </si>
  <si>
    <t>Tarjetas inteligentes</t>
  </si>
  <si>
    <t>Circuitos integrados ordenados hacia arriba</t>
  </si>
  <si>
    <t>Circuitos integrados lineales</t>
  </si>
  <si>
    <t>Circuitos integrados digitales</t>
  </si>
  <si>
    <t>Memoria dram síncrona (sdram)</t>
  </si>
  <si>
    <t>Memoria flash</t>
  </si>
  <si>
    <t>Memoria rdram (rambus)</t>
  </si>
  <si>
    <t>Memoria sgram</t>
  </si>
  <si>
    <t>Circuitos integrados de accionamiento o control por motor</t>
  </si>
  <si>
    <t>Microprocesadores</t>
  </si>
  <si>
    <t>Osciladores de reloj</t>
  </si>
  <si>
    <t>Microcontroladores</t>
  </si>
  <si>
    <t>Amplificadores operacionales</t>
  </si>
  <si>
    <t>Circuitos integrados de regulador de tensión</t>
  </si>
  <si>
    <t>Circuitos integrados de comparador de tensión</t>
  </si>
  <si>
    <t>Circuitos integrados de temporizador</t>
  </si>
  <si>
    <t>Puertas lógicas</t>
  </si>
  <si>
    <t>Circuitos basculantes</t>
  </si>
  <si>
    <t>Registros de desplazamiento</t>
  </si>
  <si>
    <t>Procesador de señal digital (dsp)</t>
  </si>
  <si>
    <t>Procesadores de red</t>
  </si>
  <si>
    <t>Diodos de microondas</t>
  </si>
  <si>
    <t>Diodos zener</t>
  </si>
  <si>
    <t>Diodos emisores de luz (led)</t>
  </si>
  <si>
    <t>Diodos schottky</t>
  </si>
  <si>
    <t>Diodos con efecto túnel</t>
  </si>
  <si>
    <t>Diodos fotosensibles</t>
  </si>
  <si>
    <t>Diodos de capacitancia variable</t>
  </si>
  <si>
    <t>Diodos solares</t>
  </si>
  <si>
    <t>Diodos de energía</t>
  </si>
  <si>
    <t>Diodos de radiofrecuencia (rf)</t>
  </si>
  <si>
    <t>Diodos de señal pequeña</t>
  </si>
  <si>
    <t>Diodo láser</t>
  </si>
  <si>
    <t>Transistores fotosensibles</t>
  </si>
  <si>
    <t>Transistor de efecto de campo (fet)</t>
  </si>
  <si>
    <t>Transistores mos de efecto de campo (mosfet)</t>
  </si>
  <si>
    <t>Chips de transistor</t>
  </si>
  <si>
    <t>Transistores bipolares de radiofrecuencia (rf) o darlington</t>
  </si>
  <si>
    <t>Transistores uniempalme</t>
  </si>
  <si>
    <t>Transistores bipolares de puerta aislada (igbt)</t>
  </si>
  <si>
    <t>Transistores de efecto de campo de unión (jfet)</t>
  </si>
  <si>
    <t>Transistores bipolares de unión (bjt)</t>
  </si>
  <si>
    <t>Células fotovoltaicas</t>
  </si>
  <si>
    <t>Tiristores</t>
  </si>
  <si>
    <t>Diacs</t>
  </si>
  <si>
    <t>Triacs</t>
  </si>
  <si>
    <t>Aisladores acoplados ópticos</t>
  </si>
  <si>
    <t>Osciladores a cristal</t>
  </si>
  <si>
    <t>Capacitores fijos</t>
  </si>
  <si>
    <t>Capacitores o varactores variables</t>
  </si>
  <si>
    <t>Capacitores ajustables pre - ajustados</t>
  </si>
  <si>
    <t>Redes de capacitores</t>
  </si>
  <si>
    <t>Resistores fusibles</t>
  </si>
  <si>
    <t>Resistores o varistores variables</t>
  </si>
  <si>
    <t>Redes de resistores</t>
  </si>
  <si>
    <t>Resistores fijos</t>
  </si>
  <si>
    <t>Rectificadores</t>
  </si>
  <si>
    <t>Inductores</t>
  </si>
  <si>
    <t>Ferritas</t>
  </si>
  <si>
    <t>Convertidores estáticos</t>
  </si>
  <si>
    <t>Inversores</t>
  </si>
  <si>
    <t>Redes r/c de resistores o capacitores</t>
  </si>
  <si>
    <t>Piletas térmicas</t>
  </si>
  <si>
    <t>Matrices de semiconductor</t>
  </si>
  <si>
    <t>Pastillas de semiconductor</t>
  </si>
  <si>
    <t>Paquetes de circuitos integrados</t>
  </si>
  <si>
    <t>Soportes o zócalos de circuito integrado</t>
  </si>
  <si>
    <t>Soportes de componentes discretos</t>
  </si>
  <si>
    <t>Compuestos disipadores de calor</t>
  </si>
  <si>
    <t>Aisladores para disipadores de calor</t>
  </si>
  <si>
    <t>Tarjetas sencillas de circuitos impresos</t>
  </si>
  <si>
    <t>Cubiertas de circuitos integrados</t>
  </si>
  <si>
    <t>Objetivos de erosión superficial</t>
  </si>
  <si>
    <t>Tubos de rayos catódicos</t>
  </si>
  <si>
    <t>Klistrones</t>
  </si>
  <si>
    <t>Magnetrones</t>
  </si>
  <si>
    <t>Tubos de ondas progresivas</t>
  </si>
  <si>
    <t>Tubos de disco sellado</t>
  </si>
  <si>
    <t>Resnatrones</t>
  </si>
  <si>
    <t>Tiratrones</t>
  </si>
  <si>
    <t>Ignitrones</t>
  </si>
  <si>
    <t>Tubos fotoeléctricos</t>
  </si>
  <si>
    <t>Tubos fotomultiplicadores</t>
  </si>
  <si>
    <t>Tubos receptores de televisión o cámara</t>
  </si>
  <si>
    <t>Tubo de diodo</t>
  </si>
  <si>
    <t>Tubo de tríodo</t>
  </si>
  <si>
    <t>Tubos de tetrodo</t>
  </si>
  <si>
    <t>Tubos de pentodo</t>
  </si>
  <si>
    <t>Tubos múltiples</t>
  </si>
  <si>
    <t>Cátodos o emisores</t>
  </si>
  <si>
    <t>Elementos de ánodo</t>
  </si>
  <si>
    <t>Elementos de rejilla</t>
  </si>
  <si>
    <t>Elementos deflectores</t>
  </si>
  <si>
    <t>Obturadores o fundas de tubo</t>
  </si>
  <si>
    <t>Bases de tubo</t>
  </si>
  <si>
    <t>Zócalos de tubo</t>
  </si>
  <si>
    <t>Clavijas de electrodo</t>
  </si>
  <si>
    <t>Lámparas halógenas</t>
  </si>
  <si>
    <t>Lámparas médicas</t>
  </si>
  <si>
    <t>Lámparas solares</t>
  </si>
  <si>
    <t>Lámparas de alcohol</t>
  </si>
  <si>
    <t>Lámparas fluorescentes</t>
  </si>
  <si>
    <t>Lámparas de arco</t>
  </si>
  <si>
    <t>Luz asómbrica o scialytica de operación</t>
  </si>
  <si>
    <t>Lámparas de escenario o estudio</t>
  </si>
  <si>
    <t>Lámparas de filamento</t>
  </si>
  <si>
    <t>Lámparas incandescentes</t>
  </si>
  <si>
    <t>Lámparas infrarrojas</t>
  </si>
  <si>
    <t>Lámparas de haluro- metálico</t>
  </si>
  <si>
    <t>Lámparas de vapor de mercurio</t>
  </si>
  <si>
    <t>Lámparas de rayos ultravioleta (uv)</t>
  </si>
  <si>
    <t>Lámparas de sodio de alta presión hid</t>
  </si>
  <si>
    <t>Lámparas de neón</t>
  </si>
  <si>
    <t>Tubos fluorescentes</t>
  </si>
  <si>
    <t>Filamento de lámpara</t>
  </si>
  <si>
    <t>Artefactos fluorescentes</t>
  </si>
  <si>
    <t>Dispositivos de pared</t>
  </si>
  <si>
    <t>Sistemas de iluminación de escenario o estudio</t>
  </si>
  <si>
    <t>Iluminación empotrada</t>
  </si>
  <si>
    <t>Arañas de luces</t>
  </si>
  <si>
    <t>Artefactos de escritorio</t>
  </si>
  <si>
    <t>Alumbrado de pista</t>
  </si>
  <si>
    <t>Lámparas de pie</t>
  </si>
  <si>
    <t>Lámparas de mesa</t>
  </si>
  <si>
    <t>Luces de banco de laboratorio</t>
  </si>
  <si>
    <t>Iluminación solar interior</t>
  </si>
  <si>
    <t>Luces de árboles</t>
  </si>
  <si>
    <t>Artefactos para lámpara proyectada hacia abajo</t>
  </si>
  <si>
    <t>Aparatos para alumbrado de tareas</t>
  </si>
  <si>
    <t>Velas de Cera</t>
  </si>
  <si>
    <t>Luz de mano o de extensión</t>
  </si>
  <si>
    <t>Portavelas</t>
  </si>
  <si>
    <t>Artefactos de alumbrado halógeno</t>
  </si>
  <si>
    <t>Plafones</t>
  </si>
  <si>
    <t>Alumbrado de la vía pública</t>
  </si>
  <si>
    <t>Iluminación paisajística</t>
  </si>
  <si>
    <t>Alumbrado submarino</t>
  </si>
  <si>
    <t>Alumbrado de zonas residenciales</t>
  </si>
  <si>
    <t>Linternas de queroseno, propano o butano</t>
  </si>
  <si>
    <t>Lámparas portátiles</t>
  </si>
  <si>
    <t>Luces de tormenta</t>
  </si>
  <si>
    <t>Luces proyectantes</t>
  </si>
  <si>
    <t>Barras fluorescentes o de iluminación</t>
  </si>
  <si>
    <t>Luces de emergencia o estroboscópicas (licuadoras)</t>
  </si>
  <si>
    <t>Balastos de lámparas</t>
  </si>
  <si>
    <t>Cubiertas de lámpara</t>
  </si>
  <si>
    <t>Enchufes de lámparas</t>
  </si>
  <si>
    <t>Casquillos de lámparas</t>
  </si>
  <si>
    <t>Cajas de iluminación</t>
  </si>
  <si>
    <t>Parrillas</t>
  </si>
  <si>
    <t>Filtros acondicionadores de luz</t>
  </si>
  <si>
    <t>Interruptor de lámpara</t>
  </si>
  <si>
    <t>Líneas férreas electrificadas</t>
  </si>
  <si>
    <t>Pantallas de lámparas</t>
  </si>
  <si>
    <t>Brazos de lámparas</t>
  </si>
  <si>
    <t>Señalización fluorescente de emplazamientos peligrosos</t>
  </si>
  <si>
    <t>Señalización incandescente de emplazamientos peligrosos</t>
  </si>
  <si>
    <t>Torre de luz</t>
  </si>
  <si>
    <t>Carro de iluminación</t>
  </si>
  <si>
    <t>Stand de iluminación</t>
  </si>
  <si>
    <t>Transformadores de distribución de potencia</t>
  </si>
  <si>
    <t>Transformadores de suministro de potencia</t>
  </si>
  <si>
    <t>Transformadores de instrumentos</t>
  </si>
  <si>
    <t>Unidades de suministro de energía</t>
  </si>
  <si>
    <t>Adaptadores o inversores de potencia</t>
  </si>
  <si>
    <t>Conversores de frecuencia</t>
  </si>
  <si>
    <t>Conversores de señales</t>
  </si>
  <si>
    <t>Reguladores eléctricos o de potencia</t>
  </si>
  <si>
    <t>Bobinas magnéticas</t>
  </si>
  <si>
    <t>Fuentes ininterrumpibles de potencia</t>
  </si>
  <si>
    <t>Estrangulador</t>
  </si>
  <si>
    <t>Convertidores rotativos eléctricos</t>
  </si>
  <si>
    <t>Bancos de capacitores</t>
  </si>
  <si>
    <t>Reactores</t>
  </si>
  <si>
    <t>Anillos colectores</t>
  </si>
  <si>
    <t>Unidades de distribución de alimentación (pdus)</t>
  </si>
  <si>
    <t>Barreras de seguridad intrínseca</t>
  </si>
  <si>
    <t>Dispositivos de acoplamiento por inducción</t>
  </si>
  <si>
    <t>Acondicionadores de señal</t>
  </si>
  <si>
    <t>Centros de carga</t>
  </si>
  <si>
    <t>Tomas o centros de medidores</t>
  </si>
  <si>
    <t>Paneles</t>
  </si>
  <si>
    <t>Centros de control de motor</t>
  </si>
  <si>
    <t>Sistemas de conmutadores</t>
  </si>
  <si>
    <t>Sistemas de control o vigilancia de potencia</t>
  </si>
  <si>
    <t>Sistemas de control de iluminación</t>
  </si>
  <si>
    <t>Accesorios del panel de control o distribución</t>
  </si>
  <si>
    <t>Transformadores de transmisión</t>
  </si>
  <si>
    <t>Escalerillas portacables</t>
  </si>
  <si>
    <t>Canalización eléctrica</t>
  </si>
  <si>
    <t>Conductos eléctricos</t>
  </si>
  <si>
    <t>Cables aéreos</t>
  </si>
  <si>
    <t>Canaletas para cables</t>
  </si>
  <si>
    <t>Cerramientos de barras colectoras</t>
  </si>
  <si>
    <t>Conductos para cables</t>
  </si>
  <si>
    <t>Cerramientos del panel de control o distribución</t>
  </si>
  <si>
    <t>Placas o cubiertas de cerramiento</t>
  </si>
  <si>
    <t>Cajas eléctricas</t>
  </si>
  <si>
    <t>Cubiertas de cajas eléctricas</t>
  </si>
  <si>
    <t>Cajas a prueba de intemperie</t>
  </si>
  <si>
    <t>Cajas de conmutadores</t>
  </si>
  <si>
    <t>Cajas de suelo</t>
  </si>
  <si>
    <t>Cajas de toma de corriente</t>
  </si>
  <si>
    <t>Cajas eléctricas especiales</t>
  </si>
  <si>
    <t>Cajas de uso general</t>
  </si>
  <si>
    <t>Accesorios eléctricos</t>
  </si>
  <si>
    <t>Bujes eléctricos</t>
  </si>
  <si>
    <t>Bridas de techo</t>
  </si>
  <si>
    <t>Enchufes eléctricos</t>
  </si>
  <si>
    <t>Enchufe de bloqueo</t>
  </si>
  <si>
    <t>Manguitos eléctricos</t>
  </si>
  <si>
    <t>Terminales de cable o alambre</t>
  </si>
  <si>
    <t>Receptáculos eléctricos</t>
  </si>
  <si>
    <t>Strips de conexiones</t>
  </si>
  <si>
    <t>Conexiones mecánicas</t>
  </si>
  <si>
    <t>Conectores de cables eléctricos</t>
  </si>
  <si>
    <t>Bloques de terminales</t>
  </si>
  <si>
    <t>Cajas de Bornes para fusibles</t>
  </si>
  <si>
    <t>Conectores de soporte posterior</t>
  </si>
  <si>
    <t>Conectores circulares</t>
  </si>
  <si>
    <t>Conectores coaxiales</t>
  </si>
  <si>
    <t>Conectores planos</t>
  </si>
  <si>
    <t>Tapas de conectores eléctricos</t>
  </si>
  <si>
    <t>Conexiones flexibles</t>
  </si>
  <si>
    <t>Conectores herméticos</t>
  </si>
  <si>
    <t>Ensambles de conectores</t>
  </si>
  <si>
    <t>Acoplamientos mecánicos</t>
  </si>
  <si>
    <t>Conectores de mandíbula de resorte</t>
  </si>
  <si>
    <t>Tapas del bloque de terminales</t>
  </si>
  <si>
    <t>Separador de tablero de terminales</t>
  </si>
  <si>
    <t>Puente de conexión</t>
  </si>
  <si>
    <t>Bobinadoras de cable</t>
  </si>
  <si>
    <t>Bobinadoras eléctricas</t>
  </si>
  <si>
    <t>Conector de fibra óptica</t>
  </si>
  <si>
    <t>Sujetafusibles</t>
  </si>
  <si>
    <t>Conectores estancos de cables</t>
  </si>
  <si>
    <t>Terminales eléctricos</t>
  </si>
  <si>
    <t>Conectores de radiofrecuencia (rf)</t>
  </si>
  <si>
    <t>Conectores de tubos metálicos eléctricos (emt)</t>
  </si>
  <si>
    <t>Hilos o cables de conexión</t>
  </si>
  <si>
    <t>Electrodos</t>
  </si>
  <si>
    <t>Patines de toma de corriente</t>
  </si>
  <si>
    <t>Interruptores de seguridad</t>
  </si>
  <si>
    <t>Conmutadores reductores</t>
  </si>
  <si>
    <t>Conmutadores de tambor</t>
  </si>
  <si>
    <t>Interruptores de tiempos</t>
  </si>
  <si>
    <t>Interruptores de resorte</t>
  </si>
  <si>
    <t>Interruptores automáticos por caída de presión</t>
  </si>
  <si>
    <t>Interruptores de volquete</t>
  </si>
  <si>
    <t>Conmutadores de botón deslizante</t>
  </si>
  <si>
    <t>Interruptores de límite</t>
  </si>
  <si>
    <t>Interruptores de combinadores</t>
  </si>
  <si>
    <t>Interruptores variables</t>
  </si>
  <si>
    <t>Interruptores pulsadores</t>
  </si>
  <si>
    <t>Conmutadores rotatorios</t>
  </si>
  <si>
    <t>Relés de potencia</t>
  </si>
  <si>
    <t>Relés universales</t>
  </si>
  <si>
    <t>Relés de clavija bipolar</t>
  </si>
  <si>
    <t>Relés de voltaje alterno</t>
  </si>
  <si>
    <t>Relés de mercurio</t>
  </si>
  <si>
    <t>Relés de acción diferida</t>
  </si>
  <si>
    <t>Relés de sobrecarga</t>
  </si>
  <si>
    <t>Controles de motor de arranque</t>
  </si>
  <si>
    <t>Contactos eléctricos</t>
  </si>
  <si>
    <t>Temporizadores</t>
  </si>
  <si>
    <t>Fotocontroles</t>
  </si>
  <si>
    <t>Interruptores infusibles</t>
  </si>
  <si>
    <t>Encodificadores</t>
  </si>
  <si>
    <t>Sensores fotoeléctricos</t>
  </si>
  <si>
    <t>Contactores</t>
  </si>
  <si>
    <t>Interruptores de flotador o de nivel</t>
  </si>
  <si>
    <t>Interruptores de radiofrecuencia (RF)</t>
  </si>
  <si>
    <t>Piezas de interruptor y accesorios</t>
  </si>
  <si>
    <t>Luces indicadoras o indicadores luminosos</t>
  </si>
  <si>
    <t>Relés de control</t>
  </si>
  <si>
    <t>Relés de interrupción de fase</t>
  </si>
  <si>
    <t>Conmutadores de pedal</t>
  </si>
  <si>
    <t>Conmutadores de flujo</t>
  </si>
  <si>
    <t>Conmutadores de llave</t>
  </si>
  <si>
    <t>Interruptores de mercurio</t>
  </si>
  <si>
    <t>Conmutadores basculantes</t>
  </si>
  <si>
    <t>Relés de estado sólido</t>
  </si>
  <si>
    <t>Módulo de relés múltiples o de placa de relés</t>
  </si>
  <si>
    <t>Piezas de luces indicadoras o accesorios</t>
  </si>
  <si>
    <t>Paradas de emergencia</t>
  </si>
  <si>
    <t>Controles o conmutadores de palanca de control</t>
  </si>
  <si>
    <t>Soportes o zócalos de relés</t>
  </si>
  <si>
    <t>Conmutadores de vacío</t>
  </si>
  <si>
    <t>Termostato</t>
  </si>
  <si>
    <t>Conmutadores de proximidad</t>
  </si>
  <si>
    <t>Piezas de reflector</t>
  </si>
  <si>
    <t>Breakers de circuito</t>
  </si>
  <si>
    <t>Breakers de circuito magnético</t>
  </si>
  <si>
    <t>Micro disyuntores</t>
  </si>
  <si>
    <t>Fusibles de retardo</t>
  </si>
  <si>
    <t>Fusibles de tapón</t>
  </si>
  <si>
    <t>Fusibles de cartucho</t>
  </si>
  <si>
    <t>Fusibles de cuerpo de vidrio</t>
  </si>
  <si>
    <t>Fusibles de clase</t>
  </si>
  <si>
    <t>Microfusibles</t>
  </si>
  <si>
    <t>Supresor de ondas</t>
  </si>
  <si>
    <t>Fusibles de cerámicas</t>
  </si>
  <si>
    <t>Fusibles de cuchilla</t>
  </si>
  <si>
    <t>Conjuntos o dispositivos de polo a tierra</t>
  </si>
  <si>
    <t>Disyuntores de pérdida a tierra</t>
  </si>
  <si>
    <t>Breakers de circuito de aire</t>
  </si>
  <si>
    <t>Breakers de circuito de caja moldeada</t>
  </si>
  <si>
    <t>Piezas de fusible o accesorios</t>
  </si>
  <si>
    <t>Alambre para fusible</t>
  </si>
  <si>
    <t>Fusibles tipo botella</t>
  </si>
  <si>
    <t>Soportes eléctricos</t>
  </si>
  <si>
    <t>Clips para cables</t>
  </si>
  <si>
    <t>Enlaces de cables</t>
  </si>
  <si>
    <t>Placas de pared</t>
  </si>
  <si>
    <t>Grapas para cables</t>
  </si>
  <si>
    <t>Bujes de transformadores</t>
  </si>
  <si>
    <t>Clavos de tabla de arneses</t>
  </si>
  <si>
    <t>Riel din</t>
  </si>
  <si>
    <t>Atadura de mango</t>
  </si>
  <si>
    <t>Receptáculo multiplicador eléctrico</t>
  </si>
  <si>
    <t>Entubación</t>
  </si>
  <si>
    <t>Finales</t>
  </si>
  <si>
    <t>Cubierta de la bobina</t>
  </si>
  <si>
    <t>Encintado de los pasahilos</t>
  </si>
  <si>
    <t>Tubos corrugados para cableado posterior</t>
  </si>
  <si>
    <t>Manga trenzada extensible</t>
  </si>
  <si>
    <t>Montaje de fijador de cable</t>
  </si>
  <si>
    <t>Kits de empalme de cables</t>
  </si>
  <si>
    <t>Protectores</t>
  </si>
  <si>
    <t>Asas de transformadores</t>
  </si>
  <si>
    <t>Aislantes eléctricos</t>
  </si>
  <si>
    <t>Colectores de aire</t>
  </si>
  <si>
    <t>Extractores de aire</t>
  </si>
  <si>
    <t>Rejilla de ventilación</t>
  </si>
  <si>
    <t>Compuertas de ventilación</t>
  </si>
  <si>
    <t>Difusores de aire</t>
  </si>
  <si>
    <t>Tubos de ventilación</t>
  </si>
  <si>
    <t>Secadores</t>
  </si>
  <si>
    <t>Circuladores de aire</t>
  </si>
  <si>
    <t>Impulsores</t>
  </si>
  <si>
    <t>Ventiladores</t>
  </si>
  <si>
    <t>Protectores o sus accesorios para ventiladores</t>
  </si>
  <si>
    <t>Aires acondicionados</t>
  </si>
  <si>
    <t>Intercambiadores de enfriado</t>
  </si>
  <si>
    <t>Enfriadores de evaporación</t>
  </si>
  <si>
    <t>Unidades de condensación</t>
  </si>
  <si>
    <t>Ensamblajes de tubos capilares</t>
  </si>
  <si>
    <t>Obturadores de aire acondicionado</t>
  </si>
  <si>
    <t>Accesorios para torres de enfriamiento</t>
  </si>
  <si>
    <t>Radiadores</t>
  </si>
  <si>
    <t>Intercambiadores de calor</t>
  </si>
  <si>
    <t>Chimeneas de leña</t>
  </si>
  <si>
    <t>Calefacción</t>
  </si>
  <si>
    <t>Bombas de calor</t>
  </si>
  <si>
    <t>Unidades de calefacción solar</t>
  </si>
  <si>
    <t>Estufas de calefacción</t>
  </si>
  <si>
    <t>Calentadores de circulación</t>
  </si>
  <si>
    <t>Calentadores de conductos de bobina</t>
  </si>
  <si>
    <t>Calentadores de convección</t>
  </si>
  <si>
    <t>Intercambiadores divididos</t>
  </si>
  <si>
    <t>Intercambiadores de doble división</t>
  </si>
  <si>
    <t>Calentadores de aletas tubulares</t>
  </si>
  <si>
    <t>Calentadores de inmersión</t>
  </si>
  <si>
    <t>Intercambiadores de teteras</t>
  </si>
  <si>
    <t>Intercambiadores de una vía</t>
  </si>
  <si>
    <t>Calentadores de procesamiento de aire</t>
  </si>
  <si>
    <t>Calentadores de espacio</t>
  </si>
  <si>
    <t>Calentadores de banda</t>
  </si>
  <si>
    <t>Calentadores tubulares</t>
  </si>
  <si>
    <t>Intercambiadores de dos vías</t>
  </si>
  <si>
    <t>Calentador de cuarzo</t>
  </si>
  <si>
    <t>Calentadores de agua para uso doméstico</t>
  </si>
  <si>
    <t>Calentadores de agua comerciales</t>
  </si>
  <si>
    <t>Calentadores de fibra cerámica</t>
  </si>
  <si>
    <t>Calentadores de cartucho</t>
  </si>
  <si>
    <t>Calentadores de tiro</t>
  </si>
  <si>
    <t>Elementos de calefacción</t>
  </si>
  <si>
    <t>Calentadores de inducción</t>
  </si>
  <si>
    <t>Puertas para equipos de calefacción</t>
  </si>
  <si>
    <t>Encendedor para calderas o calentadores</t>
  </si>
  <si>
    <t>Quemadores (fogones)</t>
  </si>
  <si>
    <t>Vaporizadores</t>
  </si>
  <si>
    <t>Deshumidificadores</t>
  </si>
  <si>
    <t>Humidificadores</t>
  </si>
  <si>
    <t>Quemadores de tubo radiante</t>
  </si>
  <si>
    <t>Quemadores de tubo de agua</t>
  </si>
  <si>
    <t>Quemadores eléctricos</t>
  </si>
  <si>
    <t>Quemadores operados con gas natural</t>
  </si>
  <si>
    <t>Quemadores operados con gas propano</t>
  </si>
  <si>
    <t>Válvulas de aguja</t>
  </si>
  <si>
    <t>Válvulas neumáticas</t>
  </si>
  <si>
    <t>Válvulas de seguridad</t>
  </si>
  <si>
    <t>Válvulas solenoides</t>
  </si>
  <si>
    <t>Válvulas de relevo</t>
  </si>
  <si>
    <t>Válvulas de bola</t>
  </si>
  <si>
    <t>Válvulas hidráulicas</t>
  </si>
  <si>
    <t>Válvulas de control</t>
  </si>
  <si>
    <t>Válvulas de flotación</t>
  </si>
  <si>
    <t>Válvulas de globo</t>
  </si>
  <si>
    <t>Válvulas de expansión</t>
  </si>
  <si>
    <t>Válvulas de compuerta</t>
  </si>
  <si>
    <t>Válvulas de lengüeta</t>
  </si>
  <si>
    <t>Partes o accesorios para válvulas</t>
  </si>
  <si>
    <t>Válvulas esféricas de ángulo</t>
  </si>
  <si>
    <t>Válvulas de seguridad de bola</t>
  </si>
  <si>
    <t>Válvulas de mariposa con diseño de casquillo</t>
  </si>
  <si>
    <t>Válvulas de mariposa con diseño de disco</t>
  </si>
  <si>
    <t>Válvulas de diafragma</t>
  </si>
  <si>
    <t>Válvulas de seguridad en línea</t>
  </si>
  <si>
    <t>Válvulas tipo compuerta</t>
  </si>
  <si>
    <t>Válvulas con pistones lubricados</t>
  </si>
  <si>
    <t>Válvulas purgadoras de sedimentos (barro o lodo)</t>
  </si>
  <si>
    <t>Válvulas con pistón no lubricado</t>
  </si>
  <si>
    <t>Válvulas de orificio</t>
  </si>
  <si>
    <t>Válvulas piloto</t>
  </si>
  <si>
    <t>Válvulas de pinzamiento</t>
  </si>
  <si>
    <t>Válvulas de seguridad de pistón</t>
  </si>
  <si>
    <t>Válvulas de bombeo</t>
  </si>
  <si>
    <t>Válvulas de monitoreo</t>
  </si>
  <si>
    <t>Válvulas deslizantes</t>
  </si>
  <si>
    <t>Válvulas de control de rotación</t>
  </si>
  <si>
    <t>Válvulas de turbina</t>
  </si>
  <si>
    <t>Kits de válvulas</t>
  </si>
  <si>
    <t>Válvulas de control de disco</t>
  </si>
  <si>
    <t>Válvulas alternadoras</t>
  </si>
  <si>
    <t>Desagües</t>
  </si>
  <si>
    <t>Grifos</t>
  </si>
  <si>
    <t>Boquillas de ducha</t>
  </si>
  <si>
    <t>Espigas</t>
  </si>
  <si>
    <t>Caños</t>
  </si>
  <si>
    <t>Sifones en P</t>
  </si>
  <si>
    <t>Adaptadores para plomería</t>
  </si>
  <si>
    <t>Conectores para plomería</t>
  </si>
  <si>
    <t>Ganchos (soportes) para plomería</t>
  </si>
  <si>
    <t>Hidrantes</t>
  </si>
  <si>
    <t>Plomería de ventilación</t>
  </si>
  <si>
    <t>Boquillas</t>
  </si>
  <si>
    <t>Centradores (arañas) para plomería</t>
  </si>
  <si>
    <t>Conectores para mangueras</t>
  </si>
  <si>
    <t>Embudos</t>
  </si>
  <si>
    <t>Graseras (de lubricación)</t>
  </si>
  <si>
    <t>Diafragmas</t>
  </si>
  <si>
    <t>Tapones de drenaje (de aceite)</t>
  </si>
  <si>
    <t>Tapas de desagüe</t>
  </si>
  <si>
    <t>Llave de la gasolina</t>
  </si>
  <si>
    <t>Orificios de ajuste</t>
  </si>
  <si>
    <t>Atomizadores</t>
  </si>
  <si>
    <t>Puntas o capas de boquillas</t>
  </si>
  <si>
    <t>Cuencos de drenaje</t>
  </si>
  <si>
    <t>Fusibles de alta temperatura</t>
  </si>
  <si>
    <t>Mirillas (indicadores de nivel)</t>
  </si>
  <si>
    <t>Conductos flexibles</t>
  </si>
  <si>
    <t>Conductos rígidos</t>
  </si>
  <si>
    <t>Conductos o red de conductos de manganeso</t>
  </si>
  <si>
    <t>Conductos o red de conductos de aleación ferrosa</t>
  </si>
  <si>
    <t>Conductos o red de conductos de titanio</t>
  </si>
  <si>
    <t>Conductos o red de conductos de latón</t>
  </si>
  <si>
    <t>Conductos o red de conductos de plomo</t>
  </si>
  <si>
    <t>Conductos o red de conductos de bronce</t>
  </si>
  <si>
    <t>Conductos o red de conductos de zinc</t>
  </si>
  <si>
    <t>Conductos o red de conductos de acero</t>
  </si>
  <si>
    <t>Conductos o red de conductos de hierro</t>
  </si>
  <si>
    <t>Conductos o red de conductos de cemento</t>
  </si>
  <si>
    <t>Conductos o red de conductos de plástico</t>
  </si>
  <si>
    <t>Conductos o red de conductos de caucho</t>
  </si>
  <si>
    <t>Conductos o red de conductos de vidrio</t>
  </si>
  <si>
    <t>Conductos o red de conductos de piedra</t>
  </si>
  <si>
    <t>Conductos o red de conductos de aleación no ferrosa</t>
  </si>
  <si>
    <t>Conductos o red de conductos de aluminio</t>
  </si>
  <si>
    <t>Conductos o red de conductos de acero inoxidable</t>
  </si>
  <si>
    <t>Conductos o red de conductos de metales preciosos</t>
  </si>
  <si>
    <t>Conductos o red de conductos de cobre</t>
  </si>
  <si>
    <t>Mangueras de ácido</t>
  </si>
  <si>
    <t>Mangueras de aire</t>
  </si>
  <si>
    <t>Mangueras de perforación</t>
  </si>
  <si>
    <t>Mangueras marítimas</t>
  </si>
  <si>
    <t>Mangueras para manipular material</t>
  </si>
  <si>
    <t>Mangueras de aceite</t>
  </si>
  <si>
    <t>Mangueras especiales</t>
  </si>
  <si>
    <t>Mangueras de agua</t>
  </si>
  <si>
    <t>Mangueras multipropósito de aire, agua y gas</t>
  </si>
  <si>
    <t>Mangueras recubiertas de fluoropolímero</t>
  </si>
  <si>
    <t>Tubería de acero al carbono</t>
  </si>
  <si>
    <t>Tubería de hierro dúctil</t>
  </si>
  <si>
    <t>Tubería de aleación de níquel alto</t>
  </si>
  <si>
    <t>Tubería de acero de alto rendimiento</t>
  </si>
  <si>
    <t>Tubería de hormigón</t>
  </si>
  <si>
    <t>Tubería de hierro fundido</t>
  </si>
  <si>
    <t>Tubería de no ferroso</t>
  </si>
  <si>
    <t>Tubería de hojalata</t>
  </si>
  <si>
    <t>Tubería de zinc</t>
  </si>
  <si>
    <t>Carretes de manguera</t>
  </si>
  <si>
    <t>Tubo de vidrio</t>
  </si>
  <si>
    <t>Reguladores de gas</t>
  </si>
  <si>
    <t>Reguladores de fluido</t>
  </si>
  <si>
    <t>Kits de reparación de reguladores de fluido</t>
  </si>
  <si>
    <t>Anillos de recubrimiento de ángulo de tubería</t>
  </si>
  <si>
    <t>Salidas de ramal de tubería</t>
  </si>
  <si>
    <t>Laterales de tubería</t>
  </si>
  <si>
    <t>Injertos de tubería</t>
  </si>
  <si>
    <t>Reductores de tubería</t>
  </si>
  <si>
    <t>Asientos de tubería</t>
  </si>
  <si>
    <t>Extremos cortos de tubería para soldar</t>
  </si>
  <si>
    <t>Y o horquillas de tubería</t>
  </si>
  <si>
    <t>Curva de tubería</t>
  </si>
  <si>
    <t>Tapa de tubería</t>
  </si>
  <si>
    <t>Medio acoplamiento de tubería</t>
  </si>
  <si>
    <t>Conexión de expansión de tubería</t>
  </si>
  <si>
    <t>Tapón de tubería</t>
  </si>
  <si>
    <t>Buje de tubería</t>
  </si>
  <si>
    <t>Acoplamientos de tubería</t>
  </si>
  <si>
    <t>Injerto doble de tubería</t>
  </si>
  <si>
    <t>Codo de tubería</t>
  </si>
  <si>
    <t>Niples de tubería</t>
  </si>
  <si>
    <t>Uniones de tubería</t>
  </si>
  <si>
    <t>Acoplamientos de reducción de tubería</t>
  </si>
  <si>
    <t>Mordazas para reparar tubería</t>
  </si>
  <si>
    <t>Disco de ruptura</t>
  </si>
  <si>
    <t>Cajas de conexiones de tuberías</t>
  </si>
  <si>
    <t>Deflectores de tubería</t>
  </si>
  <si>
    <t>Separadores de tuberías</t>
  </si>
  <si>
    <t>Juntas de rótula de tuberías</t>
  </si>
  <si>
    <t>Bridas de amoníaco</t>
  </si>
  <si>
    <t>Bridas de retención</t>
  </si>
  <si>
    <t>Bridas ciegas</t>
  </si>
  <si>
    <t>Bridas de junta de solapa</t>
  </si>
  <si>
    <t>Bridas de casquillo largo para soldar</t>
  </si>
  <si>
    <t>Bridas de orificio</t>
  </si>
  <si>
    <t>Bridas de plato</t>
  </si>
  <si>
    <t>Bridas de corrediza</t>
  </si>
  <si>
    <t>Bridas de boquilla para soldar</t>
  </si>
  <si>
    <t>Bridas ciegas de lentes</t>
  </si>
  <si>
    <t>Bridas roscadas</t>
  </si>
  <si>
    <t>Bridas de casquillo para soldar</t>
  </si>
  <si>
    <t>Bridas de remate</t>
  </si>
  <si>
    <t>Bridas reductoras</t>
  </si>
  <si>
    <t>Filtros (coladores) de líquido</t>
  </si>
  <si>
    <t>Trampas de líquido</t>
  </si>
  <si>
    <t>Trampas de vapor</t>
  </si>
  <si>
    <t>Filtros (coladores) de vapor</t>
  </si>
  <si>
    <t>Codos de tubo</t>
  </si>
  <si>
    <t>Piezas en T de tubo</t>
  </si>
  <si>
    <t>Conexiones de tubo</t>
  </si>
  <si>
    <t>Tapas de tubo</t>
  </si>
  <si>
    <t>Boquillas acopladoras de tubo</t>
  </si>
  <si>
    <t>Tapones de tubo</t>
  </si>
  <si>
    <t>Acoplamientos de tubo</t>
  </si>
  <si>
    <t>Pasantes de tubo</t>
  </si>
  <si>
    <t>Adaptadores de tubo</t>
  </si>
  <si>
    <t>Conectores de tubo</t>
  </si>
  <si>
    <t>Cruces de tubo</t>
  </si>
  <si>
    <t>Reductores de tubo</t>
  </si>
  <si>
    <t>Bombas de aire</t>
  </si>
  <si>
    <t>Bombas de vacío</t>
  </si>
  <si>
    <t>Bombas centrífugas</t>
  </si>
  <si>
    <t>Bombas de circulación</t>
  </si>
  <si>
    <t>Bombas dosificadoras</t>
  </si>
  <si>
    <t>Bombas de mano</t>
  </si>
  <si>
    <t>Bombas de irrigación</t>
  </si>
  <si>
    <t>Bombas de barro</t>
  </si>
  <si>
    <t>Bombas recíprocas</t>
  </si>
  <si>
    <t>Bombas de agua</t>
  </si>
  <si>
    <t>Bombas para pozos</t>
  </si>
  <si>
    <t>Bombas para sumideros</t>
  </si>
  <si>
    <t>Bombas sumergibles</t>
  </si>
  <si>
    <t>Bombas de vapor</t>
  </si>
  <si>
    <t>Bombas solenoides</t>
  </si>
  <si>
    <t>Bombas de corte</t>
  </si>
  <si>
    <t>Bombas de alcantarillado</t>
  </si>
  <si>
    <t>Bombas no selladas</t>
  </si>
  <si>
    <t>Bombas sanitarias</t>
  </si>
  <si>
    <t>Bombas de muestreo</t>
  </si>
  <si>
    <t>Bombas giratorias</t>
  </si>
  <si>
    <t>Bombas de osmosis inversa</t>
  </si>
  <si>
    <t>Bombas de desplazamiento positivo</t>
  </si>
  <si>
    <t>Bombas de aceite</t>
  </si>
  <si>
    <t>Bombas de lodo</t>
  </si>
  <si>
    <t>Bombas de turbina</t>
  </si>
  <si>
    <t>Bombas de émbolo</t>
  </si>
  <si>
    <t>Bombas oscilantes</t>
  </si>
  <si>
    <t>Bombas de tambor</t>
  </si>
  <si>
    <t>Bombas de dragado</t>
  </si>
  <si>
    <t>Bombas para remover agua</t>
  </si>
  <si>
    <t>Bombas de combustible</t>
  </si>
  <si>
    <t>Bombas hidráulicas</t>
  </si>
  <si>
    <t>Bombas criogénicas</t>
  </si>
  <si>
    <t>Bombas de partición axial</t>
  </si>
  <si>
    <t>Bombas de pozo profundo</t>
  </si>
  <si>
    <t>Bombas de diafragma</t>
  </si>
  <si>
    <t>Bombas de doble diafragma</t>
  </si>
  <si>
    <t>Bombas dúplex</t>
  </si>
  <si>
    <t>Bombas de engranaje</t>
  </si>
  <si>
    <t>Bombas de metraje o inyección o proporcionales</t>
  </si>
  <si>
    <t>Bombas de cavidad progresiva</t>
  </si>
  <si>
    <t>Bombas de pistón</t>
  </si>
  <si>
    <t>Bombas de resalte rotatorias</t>
  </si>
  <si>
    <t>Bombas de leva rotatorias</t>
  </si>
  <si>
    <t>Bombas de pistón rotatorias</t>
  </si>
  <si>
    <t>Bombas de tuerca</t>
  </si>
  <si>
    <t>Bombas simplex</t>
  </si>
  <si>
    <t>Bombas de paleta deslizante</t>
  </si>
  <si>
    <t>Bombas triplex</t>
  </si>
  <si>
    <t>Bombas de tornillo</t>
  </si>
  <si>
    <t>Sets de bombas contra incendio</t>
  </si>
  <si>
    <t>Bombas químicas</t>
  </si>
  <si>
    <t>Compresores de aire</t>
  </si>
  <si>
    <t>Compresores de flujo axiales</t>
  </si>
  <si>
    <t>Compresores de diafragma</t>
  </si>
  <si>
    <t>Compresores de gas</t>
  </si>
  <si>
    <t>Compresores de motor</t>
  </si>
  <si>
    <t>Compresores recíprocos</t>
  </si>
  <si>
    <t>Compresores refrigerantes</t>
  </si>
  <si>
    <t>Compresores rotativos</t>
  </si>
  <si>
    <t>Compresores de tuerca</t>
  </si>
  <si>
    <t>Piezas de compresor o accesorios</t>
  </si>
  <si>
    <t>Compresores de barril</t>
  </si>
  <si>
    <t>Compresores centrífugos</t>
  </si>
  <si>
    <t>Compresores de combinación</t>
  </si>
  <si>
    <t>Compresores semi radiales</t>
  </si>
  <si>
    <t>Turbo compresores</t>
  </si>
  <si>
    <t>Kits de compresores</t>
  </si>
  <si>
    <t>Carcasas para bombas</t>
  </si>
  <si>
    <t>Empaques para bombas</t>
  </si>
  <si>
    <t>Revestimientos para bombas</t>
  </si>
  <si>
    <t>Barriles para bombas</t>
  </si>
  <si>
    <t>Poleas para bombas</t>
  </si>
  <si>
    <t>Cabezas para bombas</t>
  </si>
  <si>
    <t>Discos para bombas</t>
  </si>
  <si>
    <t>Partes de repuesto para bombas de lodo</t>
  </si>
  <si>
    <t>Partes de repuesto para bombas de alcantarillado</t>
  </si>
  <si>
    <t>Partes de repuesto para bombas sumergibles</t>
  </si>
  <si>
    <t>Partes de repuesto para bombas de agua</t>
  </si>
  <si>
    <t>Partes de repuesto para bombas de pozo</t>
  </si>
  <si>
    <t>Partes de repuesto para bombas de sumidero</t>
  </si>
  <si>
    <t>Partes de repuesto para bombas dosificadoras</t>
  </si>
  <si>
    <t>Partes de repuesto para bombas centrífugas</t>
  </si>
  <si>
    <t>Partes de repuesto para bombas de circulación</t>
  </si>
  <si>
    <t>Partes de repuesto para bombas rotatorias</t>
  </si>
  <si>
    <t>Kits de reparación de bombas</t>
  </si>
  <si>
    <t>Filtros al vacío</t>
  </si>
  <si>
    <t>Filtros de agua</t>
  </si>
  <si>
    <t>Recolectores de polvo</t>
  </si>
  <si>
    <t>Filtros de aceite</t>
  </si>
  <si>
    <t>Filtros de aire</t>
  </si>
  <si>
    <t>Maquinaria de filtrado</t>
  </si>
  <si>
    <t>Membranas de filtrado</t>
  </si>
  <si>
    <t>Filtros de bolsa</t>
  </si>
  <si>
    <t>Filtros de absorción</t>
  </si>
  <si>
    <t>Filtros coalescentes</t>
  </si>
  <si>
    <t>Filtros electrónicos</t>
  </si>
  <si>
    <t>Filtros de combustible</t>
  </si>
  <si>
    <t>Filtros para tuberías de gas</t>
  </si>
  <si>
    <t>Filtros hidráulicos</t>
  </si>
  <si>
    <t>Filtros en línea</t>
  </si>
  <si>
    <t>Filtros de luz</t>
  </si>
  <si>
    <t>Filtros de microfibra</t>
  </si>
  <si>
    <t>Filtros de panel</t>
  </si>
  <si>
    <t>Filtros de aletas radiales</t>
  </si>
  <si>
    <t>Bases para filtros</t>
  </si>
  <si>
    <t>Aletas para filtros</t>
  </si>
  <si>
    <t>Filtros de pintura</t>
  </si>
  <si>
    <t>Contenedores para filtros</t>
  </si>
  <si>
    <t>Retenedores o accesorios para filtros</t>
  </si>
  <si>
    <t>Kits de reparación de filtros</t>
  </si>
  <si>
    <t>Neutralizador (depurador) de aire</t>
  </si>
  <si>
    <t>Limpiadores de aire</t>
  </si>
  <si>
    <t>Centrífugas</t>
  </si>
  <si>
    <t>Lavador húmedo</t>
  </si>
  <si>
    <t>Eliminadores de niebla</t>
  </si>
  <si>
    <t>Hidrociclones</t>
  </si>
  <si>
    <t>Medios de textiles metálicos</t>
  </si>
  <si>
    <t>Fieltros prensados</t>
  </si>
  <si>
    <t>Papeles filtrantes</t>
  </si>
  <si>
    <t>Ayudas filtrantes</t>
  </si>
  <si>
    <t>Paño filtrante</t>
  </si>
  <si>
    <t>Malla filtrante</t>
  </si>
  <si>
    <t>Bolsas “stomachers”</t>
  </si>
  <si>
    <t>Rociadores de laboratorio</t>
  </si>
  <si>
    <t>Homogeneizadores</t>
  </si>
  <si>
    <t>Celdas de presión francesas</t>
  </si>
  <si>
    <t>Latas medidoras de líquido</t>
  </si>
  <si>
    <t>Homogeneizadores dobles</t>
  </si>
  <si>
    <t>Mezcladores o emulsificadores de laboratorio</t>
  </si>
  <si>
    <t>Molinos de laboratorio</t>
  </si>
  <si>
    <t>Pilones y morteros</t>
  </si>
  <si>
    <t>Moledoras de tejidos</t>
  </si>
  <si>
    <t>Trituradoras o pulverizadoras de laboratorio</t>
  </si>
  <si>
    <t>Desintegradores de laboratorio</t>
  </si>
  <si>
    <t>Prensas de laboratorio</t>
  </si>
  <si>
    <t>Pistolas de electrones</t>
  </si>
  <si>
    <t>Generadores de rayos x</t>
  </si>
  <si>
    <t>Coulómetros</t>
  </si>
  <si>
    <t>Electroscopios</t>
  </si>
  <si>
    <t>Flujómetros</t>
  </si>
  <si>
    <t>Magnetómetros</t>
  </si>
  <si>
    <t>Aparatos de difracción de electrones</t>
  </si>
  <si>
    <t>Aparatos de difracción de neutrones</t>
  </si>
  <si>
    <t>Aparatos de difracción óptica</t>
  </si>
  <si>
    <t>Difractómetros</t>
  </si>
  <si>
    <t>Fuentes de iones</t>
  </si>
  <si>
    <t>Aparatos de intercambio de iones</t>
  </si>
  <si>
    <t>Equipos de implantación de iones</t>
  </si>
  <si>
    <t>Quemadores de gas</t>
  </si>
  <si>
    <t>Quemadores de alcohol</t>
  </si>
  <si>
    <t>Incineradores de laboratorio</t>
  </si>
  <si>
    <t>Calentadores de laboratorio</t>
  </si>
  <si>
    <t>Revestimientos o cintas calentadoras</t>
  </si>
  <si>
    <t>Hornillas eléctricas de laboratorio</t>
  </si>
  <si>
    <t>Gabinetes calentadores</t>
  </si>
  <si>
    <t>Secadoras infrarrojas</t>
  </si>
  <si>
    <t>Secadores de aire caliente</t>
  </si>
  <si>
    <t>Cámaras de reciclaje de temperatura o recicladores térmicos</t>
  </si>
  <si>
    <t>Baños secos o bloques calentadores</t>
  </si>
  <si>
    <t>Hornillas eléctricas agitadoras</t>
  </si>
  <si>
    <t>Calentadores de deslizamiento</t>
  </si>
  <si>
    <t>Secadores de deslizamiento</t>
  </si>
  <si>
    <t>Equipos o accesorios para calentar o secar</t>
  </si>
  <si>
    <t>Contenedores de insectos para laboratorio</t>
  </si>
  <si>
    <t>Instalaciones de crianza para entomología</t>
  </si>
  <si>
    <t>Textiles o redes para entomología</t>
  </si>
  <si>
    <t>Equipo de entomología para clavar especímenes</t>
  </si>
  <si>
    <t>Materiales de ensamblaje para entomología</t>
  </si>
  <si>
    <t>Bandejas de entomología</t>
  </si>
  <si>
    <t>Equipo para recolectar especímenes de entomología</t>
  </si>
  <si>
    <t>Aspiradoras para entomología</t>
  </si>
  <si>
    <t>Cucharones para entomología</t>
  </si>
  <si>
    <t>Mono copas para entomología</t>
  </si>
  <si>
    <t>Trampas pegajosas para entomología</t>
  </si>
  <si>
    <t>Kits de pruebas para insectos</t>
  </si>
  <si>
    <t>Unidades de despliegue para entomología</t>
  </si>
  <si>
    <t>Jaulas para animales pequeños para laboratorio</t>
  </si>
  <si>
    <t>Equipo de acuarios</t>
  </si>
  <si>
    <t>Suministros para identificación de animales</t>
  </si>
  <si>
    <t>Dispositivos para atrapar animales</t>
  </si>
  <si>
    <t>Sistemas de aireación de peces</t>
  </si>
  <si>
    <t>Restricciones o arneses para animales para laboratorio</t>
  </si>
  <si>
    <t>Agujas para alimentar animales</t>
  </si>
  <si>
    <t>Equipos para pruebas de animales</t>
  </si>
  <si>
    <t>Modelos de enrejados de cristal</t>
  </si>
  <si>
    <t>Ensamblajes de cristales centellantes</t>
  </si>
  <si>
    <t>Equipo de dispersión de luz</t>
  </si>
  <si>
    <t>Equipo de difracción de rayos x</t>
  </si>
  <si>
    <t>Cristalizadores</t>
  </si>
  <si>
    <t>Equipo de crecimiento de cristal</t>
  </si>
  <si>
    <t>Estaciones de incrustación de tejidos</t>
  </si>
  <si>
    <t>Moldes de incrustación</t>
  </si>
  <si>
    <t>Cápsulas de incrustación</t>
  </si>
  <si>
    <t>Compuestos de incrustación</t>
  </si>
  <si>
    <t>Aparatos de teñido histológico</t>
  </si>
  <si>
    <t>Procesadores de tejidos</t>
  </si>
  <si>
    <t>Aparatos de cultivo de tejidos</t>
  </si>
  <si>
    <t>Cuchillos o sujeta cuchillos o cuchillas histológicos</t>
  </si>
  <si>
    <t>Cuchillos marcadores de vidrio histológicos</t>
  </si>
  <si>
    <t>Afiladores o correas o compuestos histológicos</t>
  </si>
  <si>
    <t>Desintegradores ultrasónicos</t>
  </si>
  <si>
    <t>Estaciones de muestreo y disección histológica</t>
  </si>
  <si>
    <t>Micrótomos</t>
  </si>
  <si>
    <t>Cuchillas para micrótomos</t>
  </si>
  <si>
    <t>Forros deslizantes para laboratorio</t>
  </si>
  <si>
    <t>Recicladores de solventes</t>
  </si>
  <si>
    <t>Casetes para tejidos para histología</t>
  </si>
  <si>
    <t>Parafina para histología</t>
  </si>
  <si>
    <t>Equipo de forros deslizantes automatizado</t>
  </si>
  <si>
    <t>Sondas planas enfriadoras refrigeradas</t>
  </si>
  <si>
    <t>Criostatos</t>
  </si>
  <si>
    <t>Hornos de circulación por ventilador</t>
  </si>
  <si>
    <t>Gabinetes o congeladores ultra fríos o ultra bajos independientes</t>
  </si>
  <si>
    <t>Congeladores criogénicos o de nitrógeno líquido</t>
  </si>
  <si>
    <t>Unidades de enfriamiento o circuladores de agua fría</t>
  </si>
  <si>
    <t>Módulos enfriadores refrigerados</t>
  </si>
  <si>
    <t>Refrigeradores para bancos de sangre</t>
  </si>
  <si>
    <t>Refrigeradores para propósitos generales o neveras congeladores</t>
  </si>
  <si>
    <t>Refrigeradores o neveras congeladores para almacenar material inflamable</t>
  </si>
  <si>
    <t>Refrigeradores o neveras congeladores a prueba de explosiones</t>
  </si>
  <si>
    <t>Refrigeradores de cromatografía</t>
  </si>
  <si>
    <t>Congeladores para bancos de sangre</t>
  </si>
  <si>
    <t>Congeladores para almacenar material inflamable</t>
  </si>
  <si>
    <t>Congeladores para almacenar plasma</t>
  </si>
  <si>
    <t>Congeladores de cofre ultra fríos o ultra bajos</t>
  </si>
  <si>
    <t>Congeladores planos para laboratorio</t>
  </si>
  <si>
    <t>Transporte o almacenamiento frío</t>
  </si>
  <si>
    <t>Enfriadores para laboratorio</t>
  </si>
  <si>
    <t>Trampas frías</t>
  </si>
  <si>
    <t>Accesorios para equipos enfriadores de laboratorio</t>
  </si>
  <si>
    <t>Lavadoras de ingeniería química</t>
  </si>
  <si>
    <t>Máquinas lavadoras para laboratorio</t>
  </si>
  <si>
    <t>Lavadoras de pipetas</t>
  </si>
  <si>
    <t>Estantes o accesorios para máquinas lavadoras</t>
  </si>
  <si>
    <t>Detergentes de lavado para laboratorios</t>
  </si>
  <si>
    <t>Lavadoras de micro placas</t>
  </si>
  <si>
    <t>Lavadoras de celdas de bancos de sangre</t>
  </si>
  <si>
    <t>Botellas de lavado de laboratorios</t>
  </si>
  <si>
    <t>Esterilizadores uv ultravioleta para laboratorios</t>
  </si>
  <si>
    <t>Contadores centellantes líquidos</t>
  </si>
  <si>
    <t>Hidrómetros ácidos de batería</t>
  </si>
  <si>
    <t>Densitómetros</t>
  </si>
  <si>
    <t>Equipos de alto vacío</t>
  </si>
  <si>
    <t>Equipos de vacío neumático</t>
  </si>
  <si>
    <t>Equipos de vacío o vapor de mercurio</t>
  </si>
  <si>
    <t>Aparatos de combustión de alto vacío</t>
  </si>
  <si>
    <t>Equipos de análisis de inyección de flujo</t>
  </si>
  <si>
    <t>Instrumentos para medir la concentración de gas o vapor</t>
  </si>
  <si>
    <t>Manómetros</t>
  </si>
  <si>
    <t>Viscosímetros</t>
  </si>
  <si>
    <t>Indicadores de profundidad</t>
  </si>
  <si>
    <t>Aparatos de estimación de estructura microscópica</t>
  </si>
  <si>
    <t>Aparatos de estimación de fuerza de una solución</t>
  </si>
  <si>
    <t>Picnómetros</t>
  </si>
  <si>
    <t>Instrumentos para medir la tensión de la superficie</t>
  </si>
  <si>
    <t>Densitómetro nuclear</t>
  </si>
  <si>
    <t>Pantallas de control de contaminación</t>
  </si>
  <si>
    <t>Equipos de control de aire microbiológico</t>
  </si>
  <si>
    <t>Cajas de guantes de aislamiento</t>
  </si>
  <si>
    <t>Cámara anaeróbica</t>
  </si>
  <si>
    <t>Alcance refrigerado para cámaras ambientales o de cultivo</t>
  </si>
  <si>
    <t>Alcance caliente para cámaras ambientales o de cultivo</t>
  </si>
  <si>
    <t>Alcance refrigerado y caliente para cámaras ambientales y de cultivo</t>
  </si>
  <si>
    <t>Camino refrigerado para cámaras ambientales o de cultivo</t>
  </si>
  <si>
    <t>Camino caliente para cámaras ambientales o de cultivo</t>
  </si>
  <si>
    <t>Camino refrigerado y caliente para cámaras ambientales o de cultivo</t>
  </si>
  <si>
    <t>Accesorios para equipos acondicionadores de ambiente para laboratorios</t>
  </si>
  <si>
    <t>Bancos limpios</t>
  </si>
  <si>
    <t>Ebullómetro</t>
  </si>
  <si>
    <t>Caperuzas o cajones para gases</t>
  </si>
  <si>
    <t>Gabinetes o estaciones para flujo laminar</t>
  </si>
  <si>
    <t>Cerramientos pcr</t>
  </si>
  <si>
    <t>Cerramientos hepa filtrados</t>
  </si>
  <si>
    <t>Cerramientos carbono filtrados</t>
  </si>
  <si>
    <t>Estropajos para laboratorio</t>
  </si>
  <si>
    <t>Secadores para laboratorio</t>
  </si>
  <si>
    <t>Accesorios de cerramiento para laboratorio</t>
  </si>
  <si>
    <t>Eliminadores de estática</t>
  </si>
  <si>
    <t>Cerramientos para cultivo de tejidos</t>
  </si>
  <si>
    <t>Baños de circulación</t>
  </si>
  <si>
    <t>Baños termostáticos</t>
  </si>
  <si>
    <t>Baños múltiples</t>
  </si>
  <si>
    <t>Baños biológicos</t>
  </si>
  <si>
    <t>Baños para órganos</t>
  </si>
  <si>
    <t>Baños de agua</t>
  </si>
  <si>
    <t>Baños de aceite</t>
  </si>
  <si>
    <t>Baños de arena</t>
  </si>
  <si>
    <t>Baños refrigerados</t>
  </si>
  <si>
    <t>Baños de agua de agitación orbital</t>
  </si>
  <si>
    <t>Baños de agua de agitación recíproca</t>
  </si>
  <si>
    <t>Circuladores de inmersión</t>
  </si>
  <si>
    <t>Baños de viscosidad</t>
  </si>
  <si>
    <t>Baños de flotación de tejidos</t>
  </si>
  <si>
    <t>Accesorios o suministros para baños de laboratorio</t>
  </si>
  <si>
    <t>Mezcladores de laboratorio</t>
  </si>
  <si>
    <t>Mezcladores de rodillo</t>
  </si>
  <si>
    <t>Mesas para revolver</t>
  </si>
  <si>
    <t>Equipo multi banco o de floculación</t>
  </si>
  <si>
    <t>Vibradores para laboratorio</t>
  </si>
  <si>
    <t>Agitador magnético</t>
  </si>
  <si>
    <t>Mezcladores de toque para laboratorio</t>
  </si>
  <si>
    <t>Mezcladores de plaqueta</t>
  </si>
  <si>
    <t>Mezcladores químicos o de hematología</t>
  </si>
  <si>
    <t>Agitadores de techo</t>
  </si>
  <si>
    <t>Sacudidores orbitales</t>
  </si>
  <si>
    <t>Sacudidores recíprocos</t>
  </si>
  <si>
    <t>Sacudidores de rotación</t>
  </si>
  <si>
    <t>Mezcladores de vértice</t>
  </si>
  <si>
    <t>Rotadores de tubos</t>
  </si>
  <si>
    <t>Accesorios o aditamentos para mezcladores o sacudidores</t>
  </si>
  <si>
    <t>Micro centrífugas</t>
  </si>
  <si>
    <t>Micro centrífugas refrigeradas</t>
  </si>
  <si>
    <t>Centrífugas de mesa</t>
  </si>
  <si>
    <t>Centrífugas de mesa refrigeradas</t>
  </si>
  <si>
    <t>Centrífugas de piso</t>
  </si>
  <si>
    <t>Centrífugas de piso refrigeradas</t>
  </si>
  <si>
    <t>Ultra centrífugas</t>
  </si>
  <si>
    <t>Centrífugas de vacío</t>
  </si>
  <si>
    <t>Rotores de centrífugas</t>
  </si>
  <si>
    <t>Baldes centrífugos</t>
  </si>
  <si>
    <t>Adaptadores para centrífugas</t>
  </si>
  <si>
    <t>Cepillos para centrífugas</t>
  </si>
  <si>
    <t>Accesorios para centrífugas de laboratorio</t>
  </si>
  <si>
    <t>Cambiadores de muestras</t>
  </si>
  <si>
    <t>Oxidante de muestras</t>
  </si>
  <si>
    <t>Línea de preparación de muestras</t>
  </si>
  <si>
    <t>Bombas de preparación de muestras</t>
  </si>
  <si>
    <t>Achicadores para laboratorio</t>
  </si>
  <si>
    <t>Coliwasas (muestreadores de desechos líquidos de compostaje)</t>
  </si>
  <si>
    <t>Muestreadores de agua</t>
  </si>
  <si>
    <t>Muestreadores o colectores de aire</t>
  </si>
  <si>
    <t>Bombas muestreadoras de aire</t>
  </si>
  <si>
    <t>Kits de reactivos para usar con muestreadores de aire</t>
  </si>
  <si>
    <t>Filtros u otras partes de repuesto para muestreadores</t>
  </si>
  <si>
    <t>Recogedores o frascos para polvo</t>
  </si>
  <si>
    <t>Muestreadores de dióxido de sulfuro o de humo</t>
  </si>
  <si>
    <t>Aplicadores de muestras</t>
  </si>
  <si>
    <t>Equipo de análisis de muestras de plantas</t>
  </si>
  <si>
    <t>Muestreadores de polución de aire</t>
  </si>
  <si>
    <t>Contenedores para muestras</t>
  </si>
  <si>
    <t>Preparaciones para extracción de fase sólida</t>
  </si>
  <si>
    <t>Colectores de muestras</t>
  </si>
  <si>
    <t>Bandeja de flujo de elemento calcino</t>
  </si>
  <si>
    <t>Sobres o empaques para especímenes o láminas de muestras</t>
  </si>
  <si>
    <t>Lancetas</t>
  </si>
  <si>
    <t>Calentadores de pivote</t>
  </si>
  <si>
    <t>Torniquetes</t>
  </si>
  <si>
    <t>Bolsas para recolectar o transportar especímenes</t>
  </si>
  <si>
    <t>Bandejas o accesorios de flebotomía</t>
  </si>
  <si>
    <t>Tubos de recolección o contenedores de sangre al vacío</t>
  </si>
  <si>
    <t>Tubos de recolección o contenedores de sangre no al vacío</t>
  </si>
  <si>
    <t>Bolsas de recolección de unidades de sangre</t>
  </si>
  <si>
    <t>Botellas de cultivo de sangre</t>
  </si>
  <si>
    <t>Kits o contenedores de recolección de citologías</t>
  </si>
  <si>
    <t>Contenedores de recolección de orina</t>
  </si>
  <si>
    <t>Contenedores de recolección frepp sepp</t>
  </si>
  <si>
    <t>Contenedores de recolección de filtro de suero</t>
  </si>
  <si>
    <t>Contenedores de recolección o transporte de frotis</t>
  </si>
  <si>
    <t>Porta especímenes</t>
  </si>
  <si>
    <t>Contenedor de recolección de especímenes</t>
  </si>
  <si>
    <t>Contenedores de recolección de tejido óseo</t>
  </si>
  <si>
    <t>Tubos de tasa de sedimentación</t>
  </si>
  <si>
    <t>Contenedores con medio químico para recolección de heces</t>
  </si>
  <si>
    <t>Contenedores sin medio químico para recolección de heces</t>
  </si>
  <si>
    <t>Aparatos o contenedores para recolección de esputos</t>
  </si>
  <si>
    <t>Bandejas de biopsia de médula de hueso para laboratorio</t>
  </si>
  <si>
    <t>Reactivos de purificación del agua</t>
  </si>
  <si>
    <t>Equipos de deionización o desmineralización</t>
  </si>
  <si>
    <t>Equipos de intercambio de base</t>
  </si>
  <si>
    <t>Equipos de ósmosis inversa</t>
  </si>
  <si>
    <t>Unidades ultra violeta de purificación de agua</t>
  </si>
  <si>
    <t>Sistemas de agua ultra pura</t>
  </si>
  <si>
    <t>Sistemas de análisis de agua</t>
  </si>
  <si>
    <t>Deshidratadores</t>
  </si>
  <si>
    <t>Desoxidantes</t>
  </si>
  <si>
    <t>Disolventes</t>
  </si>
  <si>
    <t>Suavizantes</t>
  </si>
  <si>
    <t>Cartuchos de filtración de agua</t>
  </si>
  <si>
    <t>Unidades de fermentación estándar</t>
  </si>
  <si>
    <t>Aparatos de cultivo continuo</t>
  </si>
  <si>
    <t>Jarros o accesorios anaeróbicos</t>
  </si>
  <si>
    <t>Sistemas digestivos</t>
  </si>
  <si>
    <t>Condensadores (espesantes)</t>
  </si>
  <si>
    <t>Equipos para cultivos in vitro</t>
  </si>
  <si>
    <t>Equipos para fermentación microbiológica</t>
  </si>
  <si>
    <t>Sistemas o suministros para cultivos ambientales anaeróbicos</t>
  </si>
  <si>
    <t>Incubadoras para uso general de convección de gravedad</t>
  </si>
  <si>
    <t>Incubadoras de uso general de aire forzado o convección mecánica</t>
  </si>
  <si>
    <t>Incubadoras para cultivo de tejidos</t>
  </si>
  <si>
    <t>Incubadoras de demanda de oxígeno biológico bod enfriadas</t>
  </si>
  <si>
    <t>Incubadoras de agitación</t>
  </si>
  <si>
    <t>Incubadoras planas</t>
  </si>
  <si>
    <t>Incubadoras de cámara única de dióxido de carbono recubierta de agua</t>
  </si>
  <si>
    <t>Incubadoras de cámara dual de dióxido de carbono recubierta de agua</t>
  </si>
  <si>
    <t>Incubadoras de cámara única de dióxido de carbono recubierta de agua con control de humedad</t>
  </si>
  <si>
    <t>Incubadoras de cámara dual de dióxido de carbono recubierta de agua con control de humedad</t>
  </si>
  <si>
    <t>Incubadoras de cámara única de dióxido de carbono de pared seca</t>
  </si>
  <si>
    <t>Incubadoras de cámara dual de dióxido de carbono de pared seca</t>
  </si>
  <si>
    <t>Incubadoras de cámara única de dióxido de carbono de pared seca con control de humedad</t>
  </si>
  <si>
    <t>Incubadoras de cámara dual de dióxido de carbono de pared seca con control de humedad</t>
  </si>
  <si>
    <t>Incubadoras de cámara única de tres gases recubierta de agua</t>
  </si>
  <si>
    <t>Incubadoras de cámara dual de tres gases recubierta de agua</t>
  </si>
  <si>
    <t>Incubadoras de cámara única de tres gases recubierta de agua con control de humedad</t>
  </si>
  <si>
    <t>Incubadoras de cámara dual de tres gases recubierta de agua con control de humedad</t>
  </si>
  <si>
    <t>Incubadoras de cámara única de tres gases de pared seca</t>
  </si>
  <si>
    <t>Incubadoras de cámara dual de tres gases de pared seca</t>
  </si>
  <si>
    <t>Incubadoras de cámara única de tres gases de pared seca con control de humedad</t>
  </si>
  <si>
    <t>Incubadoras de cámara dual de tres gases de pared seca con control de humedad</t>
  </si>
  <si>
    <t>Incubadoras refrigeradas</t>
  </si>
  <si>
    <t>Accesorios para incubadoras</t>
  </si>
  <si>
    <t>Hornos de convección mecánica para laboratorio</t>
  </si>
  <si>
    <t>Hornos de convección de gravedad</t>
  </si>
  <si>
    <t>Hornos de envejecimiento</t>
  </si>
  <si>
    <t>Hornos de limpieza de espacio</t>
  </si>
  <si>
    <t>Recipientes de cuarzo para horno para laboratorio</t>
  </si>
  <si>
    <t>Hornos de seguridad para laboratorios</t>
  </si>
  <si>
    <t>Hornos microondas para laboratorio</t>
  </si>
  <si>
    <t>Secadoras de inducción</t>
  </si>
  <si>
    <t>Hornos al vacío</t>
  </si>
  <si>
    <t>Hornos o gabinetes secadores</t>
  </si>
  <si>
    <t>Hornos o incubadoras de hibridación</t>
  </si>
  <si>
    <t>Accesorios para hornos de laboratorio</t>
  </si>
  <si>
    <t>Hornos de caja para laboratorio</t>
  </si>
  <si>
    <t>Hornos de caja programables</t>
  </si>
  <si>
    <t>Hornos de tubo</t>
  </si>
  <si>
    <t>Hornos de tubo programables</t>
  </si>
  <si>
    <t>Hornos de crisol</t>
  </si>
  <si>
    <t>Hornos de crisol programables</t>
  </si>
  <si>
    <t>Consola de control de calderas</t>
  </si>
  <si>
    <t>Consola de control de calderas programables</t>
  </si>
  <si>
    <t>Hornos de seguridad para laboratorio</t>
  </si>
  <si>
    <t>Crisoles para hornos de laboratorio</t>
  </si>
  <si>
    <t>Aislamiento de repuesto para calderas de laboratorio</t>
  </si>
  <si>
    <t>Accesorios para calderas de laboratorio</t>
  </si>
  <si>
    <t>Secadores de congelación o liofolizantes</t>
  </si>
  <si>
    <t>Cristalería para secadores de congelación</t>
  </si>
  <si>
    <t>Secadores de bandeja</t>
  </si>
  <si>
    <t>Accesorios para secadores de congelación o liofolizantes</t>
  </si>
  <si>
    <t>Unidades de redomas o retortas</t>
  </si>
  <si>
    <t>Unidades de bi destilación</t>
  </si>
  <si>
    <t>Evaporadores para laboratorio</t>
  </si>
  <si>
    <t>Evaporadores de vacío o rotatorios</t>
  </si>
  <si>
    <t>Evaporadores de purga de nitrógeno</t>
  </si>
  <si>
    <t>Equipo de extracción para laboratorios</t>
  </si>
  <si>
    <t>Extractores de grasa</t>
  </si>
  <si>
    <t>Extractores de fibra cruda</t>
  </si>
  <si>
    <t>Unidad de análisis de sedimentación</t>
  </si>
  <si>
    <t>Aparatos de fraccionamiento</t>
  </si>
  <si>
    <t>Fraccionadores de densidad gradiente</t>
  </si>
  <si>
    <t>Pipetas o columnas o accesorios de destilación</t>
  </si>
  <si>
    <t>Componentes de reflujo</t>
  </si>
  <si>
    <t>Condensadores intercambiadores de calor para laboratorio</t>
  </si>
  <si>
    <t>Aparatos “kjeldahl” para la determinación de nitrógeno</t>
  </si>
  <si>
    <t>Concentradores centrífugos o de vacío</t>
  </si>
  <si>
    <t>Casquillos de extracción</t>
  </si>
  <si>
    <t>Filtros de línea para laboratorio</t>
  </si>
  <si>
    <t>Equipos de filtración de gel</t>
  </si>
  <si>
    <t>Equipos de ultra filtración</t>
  </si>
  <si>
    <t>Filtros de células aglomeradas</t>
  </si>
  <si>
    <t>Equipos de filtración de canal angosto</t>
  </si>
  <si>
    <t>Equipos de filtración de ósmosis inversa</t>
  </si>
  <si>
    <t>Equipos de filtración molecular</t>
  </si>
  <si>
    <t>Elementos de filtración de cartucho para laboratorios</t>
  </si>
  <si>
    <t>Sujeta filtros o ciclones para laboratorios</t>
  </si>
  <si>
    <t>Filtros multi hoja o de prensa para laboratorios</t>
  </si>
  <si>
    <t>Sistemas de filtración de aire para laboratorios</t>
  </si>
  <si>
    <t>Filtro de prensas de fluido</t>
  </si>
  <si>
    <t>Filtros de bio separación</t>
  </si>
  <si>
    <t>Tazas o botellas de filtración</t>
  </si>
  <si>
    <t>Filtros de cápsulas</t>
  </si>
  <si>
    <t>Filtros centrífugos</t>
  </si>
  <si>
    <t>Filtros ambientales para laboratorio</t>
  </si>
  <si>
    <t>Filtros de vidrio para laboratorio</t>
  </si>
  <si>
    <t>Filtros hepa para laboratorio</t>
  </si>
  <si>
    <t>Filtros de hibridación</t>
  </si>
  <si>
    <t>Filtros de membrana para laboratorio</t>
  </si>
  <si>
    <t>Filtros de jeringa</t>
  </si>
  <si>
    <t>Filtros de plato multipocillo</t>
  </si>
  <si>
    <t>Filtros de microbiología</t>
  </si>
  <si>
    <t>Hardware de filtración o accesorios para laboratorio</t>
  </si>
  <si>
    <t>Filtro de cama de sílice</t>
  </si>
  <si>
    <t>Pantallas de soporte para filtros</t>
  </si>
  <si>
    <t>Receptor de botellas para laboratorio</t>
  </si>
  <si>
    <t>Papeles filtrantes para laboratorio</t>
  </si>
  <si>
    <t>Separadores para laboratorio</t>
  </si>
  <si>
    <t>Equipo de tamizaje para laboratorio</t>
  </si>
  <si>
    <t>Cernidores de prueba</t>
  </si>
  <si>
    <t>Bombas de vacío para laboratorio</t>
  </si>
  <si>
    <t>Bombas peristálticas</t>
  </si>
  <si>
    <t>Bombas centrífugas para laboratorio</t>
  </si>
  <si>
    <t>Bombas de jeringa</t>
  </si>
  <si>
    <t>Bombas de medición</t>
  </si>
  <si>
    <t>Bombas de cromatografía</t>
  </si>
  <si>
    <t>Bombas de tambor para laboratorio</t>
  </si>
  <si>
    <t>Tubos de uso general para laboratorio</t>
  </si>
  <si>
    <t>Bombas de aleta rotativa</t>
  </si>
  <si>
    <t>Equipo para teñir muestras de histología o citología</t>
  </si>
  <si>
    <t>Equipo para teñir muestras de hematología</t>
  </si>
  <si>
    <t>Equipo para teñir muestras de microbiología</t>
  </si>
  <si>
    <t>Accesorios para equipos para teñir muestras de laboratorio</t>
  </si>
  <si>
    <t>Equipo para preparar micro muestras</t>
  </si>
  <si>
    <t>Cajas de gel</t>
  </si>
  <si>
    <t>Secadores de gel</t>
  </si>
  <si>
    <t>Suministros para el sistema de energía de electroforesis</t>
  </si>
  <si>
    <t>Transiluminadores</t>
  </si>
  <si>
    <t>Accesorios para el sistema de electroforesis</t>
  </si>
  <si>
    <t>Instrumental para electroforesis capilar</t>
  </si>
  <si>
    <t>Capilares o cartuchos</t>
  </si>
  <si>
    <t>Kits o reactivos para electroforesis capilar</t>
  </si>
  <si>
    <t>Accesorios para bloquear o transferir</t>
  </si>
  <si>
    <t>Aparatos para bloquear o transferir</t>
  </si>
  <si>
    <t>Peinillas o platos o espaciadores o bandejas</t>
  </si>
  <si>
    <t>Casetes de detección o accesorios relacionados</t>
  </si>
  <si>
    <t>Sistemas de documentación de gel</t>
  </si>
  <si>
    <t>Accesorios de documentación de gel</t>
  </si>
  <si>
    <t>Entrecruzadores ultravioleta</t>
  </si>
  <si>
    <t>Reactivos para preparar geles de agarosa</t>
  </si>
  <si>
    <t>Geles de agarosa prefabricados</t>
  </si>
  <si>
    <t>Reactivos para preparar gel poliacrilamida</t>
  </si>
  <si>
    <t>Geles de poliacrilamida pre fabricados</t>
  </si>
  <si>
    <t>Tintura para geles ácido nucleicos</t>
  </si>
  <si>
    <t>Tintura para geles poliacrilamidas</t>
  </si>
  <si>
    <t>Zonas o soluciones prefabricadas para electroforesis</t>
  </si>
  <si>
    <t>Sondas para ácido desoxirribonucleico dna o ácido ribonucleico rna</t>
  </si>
  <si>
    <t>Placas micropocillo para hibridación de ácido desoxirribonucleico dna o ácido ribonucleico rna</t>
  </si>
  <si>
    <t>Agentes reactivos o zonas para hibridación</t>
  </si>
  <si>
    <t>Nucleótidos u oligómeros conjugados</t>
  </si>
  <si>
    <t>Northern blot o southern blot o western blot prefabricadas</t>
  </si>
  <si>
    <t>Agentes bloqueadores</t>
  </si>
  <si>
    <t>Proteínas de control o lisados celulares o lisados de tejidos</t>
  </si>
  <si>
    <t>Reactivos o kits o sustratos de detección quimio fluorescente de proteínas</t>
  </si>
  <si>
    <t>Reactivos o kits o sustratos de detección quimio luminiscente de proteínas</t>
  </si>
  <si>
    <t>Reactivos o kits o sustratos de detección cromogénica de proteínas</t>
  </si>
  <si>
    <t>Marcadores de cuantificación de ácido desoxirribonucleico dna</t>
  </si>
  <si>
    <t>Marcadores de tamaño o estándares de ácido desoxirribonucleico dna</t>
  </si>
  <si>
    <t>Marcadores de foco isoeléctrico ief</t>
  </si>
  <si>
    <t>Marcadores de electroforesis de proteína</t>
  </si>
  <si>
    <t>Marcadores o estándares de ácido ribonucleico rna</t>
  </si>
  <si>
    <t>Membranas de transferencia por adsorción</t>
  </si>
  <si>
    <t>Kits de extracción de gel o limpiadores de ácido desoxirribonucleico dna</t>
  </si>
  <si>
    <t>Kits para extrae ácido desoxirribonucleico dna de alimentos</t>
  </si>
  <si>
    <t>Sistemas de electro elución</t>
  </si>
  <si>
    <t>Kits de purificación de ácido desoxirribonucleico dna genómico</t>
  </si>
  <si>
    <t>Sistemas de selección de alto rendimiento hts en purificación de ácido nucleico</t>
  </si>
  <si>
    <t>Kits para purificación de ácido ribonucleico mensajero mrna</t>
  </si>
  <si>
    <t>Glóbulos magnéticos para aislar ácido nucleico</t>
  </si>
  <si>
    <t>Co-precipitantes de ácidos nucleicos</t>
  </si>
  <si>
    <t>Kits de cuantificación de ácidos nucleicos</t>
  </si>
  <si>
    <t>Kits de purificación de fagos de ácido desoxirribonucleico dna</t>
  </si>
  <si>
    <t>Kits para extracción de plásmidos de ácido desoxirribonucleico dna de la levadura</t>
  </si>
  <si>
    <t>Kit de purificación de plásmidos o cósmidos o cromosomas bacterianos artificiales bac</t>
  </si>
  <si>
    <t>Kits de purificación de ácido nucleico etiquetado</t>
  </si>
  <si>
    <t>Reactivos para extracción o precipitación o re suspensión de ácido nucleico</t>
  </si>
  <si>
    <t>Materiales de estabilización o limpieza de ácido ribonucleico</t>
  </si>
  <si>
    <t>Kits de extracción de gel de ácido ribonucleico rna</t>
  </si>
  <si>
    <t>Kits para extracción de ácido nucleico de células o tejidos de plantas</t>
  </si>
  <si>
    <t>Kits de purificación de ácido ribonucleico rna total</t>
  </si>
  <si>
    <t>Kits de purificación de ácido desoxirribonucleico dna viral</t>
  </si>
  <si>
    <t>Kits de purificación de ácido ribonucleico viral</t>
  </si>
  <si>
    <t>Kits o enzimas para secuenciación</t>
  </si>
  <si>
    <t>Acido nucleico inmovilizado en membranas de vidrio o nylon</t>
  </si>
  <si>
    <t>Conjugados o derivados oligoméricos</t>
  </si>
  <si>
    <t>Ribonucleotidos</t>
  </si>
  <si>
    <t>Sistemas o kits de transcripción o traducción</t>
  </si>
  <si>
    <t>Accesorios de etiquetado de traducción</t>
  </si>
  <si>
    <t>Tejidos animales o fluidos corporales</t>
  </si>
  <si>
    <t>Muestrarios de ácido desoxirribonucleico dna complementario</t>
  </si>
  <si>
    <t>Kits de síntesis de ácido desoxirribonucleico dna complementario</t>
  </si>
  <si>
    <t>Muestrarios genómicos</t>
  </si>
  <si>
    <t>Kits de construcción de muestrarios</t>
  </si>
  <si>
    <t>Muestrarios de despliegue de proteínas o péptidos</t>
  </si>
  <si>
    <t>Dos muestrarios o sistemas de dos híbridos</t>
  </si>
  <si>
    <t>Kits de empaques virales</t>
  </si>
  <si>
    <t>Materiales de detección de ácido nucleico quimio fluorescente</t>
  </si>
  <si>
    <t>Materiales de detección de ácido nucleico quimio luminiscente</t>
  </si>
  <si>
    <t>Materiales de detección nucleicos y cromogénicos</t>
  </si>
  <si>
    <t>Kits de etiquetado no radiactivos de ácido nucleico</t>
  </si>
  <si>
    <t>Kits de etiquetado radiactivos de ácido nucleico</t>
  </si>
  <si>
    <t>Radio nucleótidos o nucleosidos</t>
  </si>
  <si>
    <t>Kits citogenéticos</t>
  </si>
  <si>
    <t>Kits de kits de exhibición o sustracción diferenciales</t>
  </si>
  <si>
    <t>Kits de tipificación de ácido desoxirribonucleico dna</t>
  </si>
  <si>
    <t>Pruebas de protección nucleasa</t>
  </si>
  <si>
    <t>Antimicóticos</t>
  </si>
  <si>
    <t>Celdas competentes de bacterias</t>
  </si>
  <si>
    <t>Kits de transformación de bacterias</t>
  </si>
  <si>
    <t>Medio agar embotellado o en bandas para bacterias</t>
  </si>
  <si>
    <t>Mezclas de suplemento brent para levadura</t>
  </si>
  <si>
    <t>Mezclas de suplemento completo para levadura</t>
  </si>
  <si>
    <t>Medio discoide dictiostelium</t>
  </si>
  <si>
    <t>Cubetas de electroporación</t>
  </si>
  <si>
    <t>Mezclas de suplemento hollenberg para levaduras</t>
  </si>
  <si>
    <t>Medios o suplementos para schizosaccharomyces pombe (levadura de fisión)</t>
  </si>
  <si>
    <t>Ingredientes o aditivos de medio para schizosaccharomyces pombe</t>
  </si>
  <si>
    <t>Ingredientes o aditivos de medio para bacterias</t>
  </si>
  <si>
    <t>Medio seco premezclado</t>
  </si>
  <si>
    <t>Reactivos para preparar bacterias competentes</t>
  </si>
  <si>
    <t>Reactivos para preparar levadura competente</t>
  </si>
  <si>
    <t>Medios ricos para levadura</t>
  </si>
  <si>
    <t>Platos especiales para bacterias</t>
  </si>
  <si>
    <t>Medio seco premezclado especializado</t>
  </si>
  <si>
    <t>Mezclas suplementarias completas sintéticas para levadura</t>
  </si>
  <si>
    <t>Medio sintético para levadura</t>
  </si>
  <si>
    <t>Células competentes para levadura</t>
  </si>
  <si>
    <t>Kits de transformación de levadura</t>
  </si>
  <si>
    <t>Bases de nitrógeno para levadura ynb o variantes de bases de nitrógeno para levaduras ynb</t>
  </si>
  <si>
    <t>Trifosfatos deoxinucleotidos dntps</t>
  </si>
  <si>
    <t>Kits de reacción en cadena polimerasa específica para genes</t>
  </si>
  <si>
    <t>Kits de purificación de reacción en cadena de polimerasa</t>
  </si>
  <si>
    <t>Kits para cuantificación de ácido ribonucleico mensajero mrna mediante reacción en cadena de polimerasa pcr</t>
  </si>
  <si>
    <t>Nucleótidos</t>
  </si>
  <si>
    <t>Tapones para reacción en cadena de polimerasa pcr</t>
  </si>
  <si>
    <t>Productos para optimizar la reacción en cadena de polimerasa pcr</t>
  </si>
  <si>
    <t>Base para reacción en cadena de polimerasa pcr o reacción en cadena de polimerasa transcripta inversa rt pcr</t>
  </si>
  <si>
    <t>Ácido desoxirribonucleico complementario cdna pre-preparado</t>
  </si>
  <si>
    <t>Ácido desoxirribonucleico adn genómico purificado</t>
  </si>
  <si>
    <t>Ácidos ribonucleicos rna purificados</t>
  </si>
  <si>
    <t>Productos de tecnología de rápida amplificación o terminaciones de ácido desoxirribonucleico complementario race</t>
  </si>
  <si>
    <t>Kits de reacción en cadena de polimerasa transcriptasa inversa rt pcr</t>
  </si>
  <si>
    <t>Kits o polimerasas de ácido desoxirribonucleico dna termoestable</t>
  </si>
  <si>
    <t>Adaptadores o enlazadores</t>
  </si>
  <si>
    <t>Bases misceláneas</t>
  </si>
  <si>
    <t>Bases de secuenciación</t>
  </si>
  <si>
    <t>Kits de expresión bacteriana</t>
  </si>
  <si>
    <t>Reactivos de transfección eucariótica</t>
  </si>
  <si>
    <t>Inductores o reguladores</t>
  </si>
  <si>
    <t>Células de insectos</t>
  </si>
  <si>
    <t>Kits de expresión de insectos</t>
  </si>
  <si>
    <t>Medio para insectos</t>
  </si>
  <si>
    <t>Reactivos o suplementos para medio para insectos</t>
  </si>
  <si>
    <t>Kits de expresión celular mamífera</t>
  </si>
  <si>
    <t>Células mamíferas</t>
  </si>
  <si>
    <t>Kits para extracción de proteína de células o tejidos de mamíferos</t>
  </si>
  <si>
    <t>Kits para extracción de proteína de bacterias</t>
  </si>
  <si>
    <t>Kits para extracción de proteína de levadura</t>
  </si>
  <si>
    <t>Reportero de ensayo genético</t>
  </si>
  <si>
    <t>Líneas celulares mamíferas estables</t>
  </si>
  <si>
    <t>Kits de expresión de levadura</t>
  </si>
  <si>
    <t>Vectores enfocados a cromosomas</t>
  </si>
  <si>
    <t>Vectores enfocados a expresión bacteriana</t>
  </si>
  <si>
    <t>Vectores de casete</t>
  </si>
  <si>
    <t>Despliegue de mapas o secuencias vectoriales</t>
  </si>
  <si>
    <t>Mapas o secuencias de reportero de vector enzimático</t>
  </si>
  <si>
    <t>Vectores de expresión de ácido desoxirribonucleico complementario cdna</t>
  </si>
  <si>
    <t>Mapas o secuencias de vectores proteínicos fluorescentes</t>
  </si>
  <si>
    <t>Vectores de fusión</t>
  </si>
  <si>
    <t>Vectores enfocados a genes</t>
  </si>
  <si>
    <t>Vectores de clonación general</t>
  </si>
  <si>
    <t>Vectores o kits de sistemas hídricos</t>
  </si>
  <si>
    <t>Vectores de expresión de insectos</t>
  </si>
  <si>
    <t>Vectores de construcción de muestrarios</t>
  </si>
  <si>
    <t>Vectores de expresión celular de mamíferos</t>
  </si>
  <si>
    <t>Kits o vectores de clonación de reacción en cadena de polimerasa pcr</t>
  </si>
  <si>
    <t>Ácido desoxirribonucleico dna fágico o viral</t>
  </si>
  <si>
    <t>Kits o vectores de muta génesis plásmida</t>
  </si>
  <si>
    <t>Productos de expresión o clonación de recombinación mediada</t>
  </si>
  <si>
    <t>Vectores de secuenciación</t>
  </si>
  <si>
    <t>Mapas o secuencias de reporteros de vectores por señal de transducción</t>
  </si>
  <si>
    <t>Kits o vectores de expresión de virus mediado</t>
  </si>
  <si>
    <t>Vectores de expresión de levadura</t>
  </si>
  <si>
    <t>Balanzas de carga superior electrónicos</t>
  </si>
  <si>
    <t>Balanzas de laboratorio</t>
  </si>
  <si>
    <t>Balanzas mecánicas</t>
  </si>
  <si>
    <t>Balanzas de resorte tensor</t>
  </si>
  <si>
    <t>Pesas de calibración o sets de pesas</t>
  </si>
  <si>
    <t>Básculas para pesar animales</t>
  </si>
  <si>
    <t>Básculas de mesa</t>
  </si>
  <si>
    <t>Básculas para medir el peso corporal</t>
  </si>
  <si>
    <t>Básculas de piso o de plataforma</t>
  </si>
  <si>
    <t>Básculas postales</t>
  </si>
  <si>
    <t>Básculas de camión o riel</t>
  </si>
  <si>
    <t>Balanzas de triple haz</t>
  </si>
  <si>
    <t>Balanzas de humedad</t>
  </si>
  <si>
    <t>Contenedores o tazones o barcos o papeles para pesar</t>
  </si>
  <si>
    <t>Accesorios para instrumentos de medición de peso</t>
  </si>
  <si>
    <t>Balanzas analíticas</t>
  </si>
  <si>
    <t>Micrómetros</t>
  </si>
  <si>
    <t>Podómetros</t>
  </si>
  <si>
    <t>Telémetros o buscadores de rango</t>
  </si>
  <si>
    <t>Reglas</t>
  </si>
  <si>
    <t>Medidoras de tensión</t>
  </si>
  <si>
    <t>Telurómetros</t>
  </si>
  <si>
    <t>Medidores o contadores de roscas</t>
  </si>
  <si>
    <t>Metros de distancia</t>
  </si>
  <si>
    <t>Medidores de altura</t>
  </si>
  <si>
    <t>Sistemas láser de medición</t>
  </si>
  <si>
    <t>Ruedas medidoras para distancias</t>
  </si>
  <si>
    <t>Medidor de espesores</t>
  </si>
  <si>
    <t>Set de bloques de patrón longitudinal</t>
  </si>
  <si>
    <t>Calibrador go nogo</t>
  </si>
  <si>
    <t>Cuña de etalón</t>
  </si>
  <si>
    <t>Calibradores</t>
  </si>
  <si>
    <t>Calibradores micrómetros</t>
  </si>
  <si>
    <t>Dispositivos de medición de grosor</t>
  </si>
  <si>
    <t>Microscopios iónicos</t>
  </si>
  <si>
    <t>Microscopios monoculares</t>
  </si>
  <si>
    <t>Microscopios de disección de luz o de estéreo</t>
  </si>
  <si>
    <t>Iluminadores para microscopios</t>
  </si>
  <si>
    <t>Objetivos para microscopios</t>
  </si>
  <si>
    <t>Elementos de sujeción de fotos para microscopios</t>
  </si>
  <si>
    <t>Proyectores de perfil</t>
  </si>
  <si>
    <t>Elementos de sujeción de video para microscopios</t>
  </si>
  <si>
    <t>Microscopios compuestos de luz binocular</t>
  </si>
  <si>
    <t>Combinación de microscopios de luz y electrones</t>
  </si>
  <si>
    <t>Microscopios de electrones</t>
  </si>
  <si>
    <t>Microscopios invertidos</t>
  </si>
  <si>
    <t>Magnificadores</t>
  </si>
  <si>
    <t>Lupas</t>
  </si>
  <si>
    <t>Telescopios</t>
  </si>
  <si>
    <t>Equipos de inspección boroscópica</t>
  </si>
  <si>
    <t>Binoculares</t>
  </si>
  <si>
    <t>Microscopios metalúrgicos</t>
  </si>
  <si>
    <t>Microscopios de campo oscuro</t>
  </si>
  <si>
    <t>Microscopios de escáner de electrones</t>
  </si>
  <si>
    <t>Microscopios de transmisión de electrones</t>
  </si>
  <si>
    <t>Microscopios fluorescentes</t>
  </si>
  <si>
    <t>Microscopios de escáner de luz, disco giratorio o escáner de láser</t>
  </si>
  <si>
    <t>Microscopios de escáner de sonda</t>
  </si>
  <si>
    <t>Microscopios de polarización</t>
  </si>
  <si>
    <t>Microscopios acústicos</t>
  </si>
  <si>
    <t>Microscopios de proyección</t>
  </si>
  <si>
    <t>Microscopios de campo ancho</t>
  </si>
  <si>
    <t>Microscopios oculares</t>
  </si>
  <si>
    <t>Condensadores de microscopios</t>
  </si>
  <si>
    <t>Colectores de microscopios</t>
  </si>
  <si>
    <t>Tubos de microscopios</t>
  </si>
  <si>
    <t>Microscopios de fases</t>
  </si>
  <si>
    <t>Microscopios de fases automáticos</t>
  </si>
  <si>
    <t>Cubiertas para microscopios</t>
  </si>
  <si>
    <t>Videoscopios</t>
  </si>
  <si>
    <t>Fibroscopios</t>
  </si>
  <si>
    <t>Bombillos de repuesto para microscopios de laboratorio</t>
  </si>
  <si>
    <t>Equipo de examen de corriente parásita</t>
  </si>
  <si>
    <t>Equipo de examen de penetración líquida</t>
  </si>
  <si>
    <t>Equipo de examen de partículas magnéticas</t>
  </si>
  <si>
    <t>Equipo de examen ultrasónico</t>
  </si>
  <si>
    <t>Equipo de examen de radiografía co 60</t>
  </si>
  <si>
    <t>Equipo de examen de radiografía cs 137</t>
  </si>
  <si>
    <t>Equipo de examen de radiografía ir 192</t>
  </si>
  <si>
    <t>Equipo de examen de radiografía de rayos x</t>
  </si>
  <si>
    <t>Equipo de prueba de goteo</t>
  </si>
  <si>
    <t>Contadores</t>
  </si>
  <si>
    <t>Contadores electrónicos</t>
  </si>
  <si>
    <t>Detectores de metales</t>
  </si>
  <si>
    <t>Columnas electrónicas</t>
  </si>
  <si>
    <t>Sondas de medición electrónicas</t>
  </si>
  <si>
    <t>Grabadoras de tablas</t>
  </si>
  <si>
    <t>Grabadoras de lectura digital</t>
  </si>
  <si>
    <t>Grabadoras gráficas</t>
  </si>
  <si>
    <t>Grabadoras de cintas magnéticas</t>
  </si>
  <si>
    <t>Grabadoras multifunción</t>
  </si>
  <si>
    <t>Grabadoras oscilo gráficas</t>
  </si>
  <si>
    <t>Grabadoras sicológicas</t>
  </si>
  <si>
    <t>Grabadoras de punta de trazado</t>
  </si>
  <si>
    <t>Servo grabadoras</t>
  </si>
  <si>
    <t>Sensores bi metálicos</t>
  </si>
  <si>
    <t>Sensores de no contacto</t>
  </si>
  <si>
    <t>Probadores digitales</t>
  </si>
  <si>
    <t>Instruments giroscópicos</t>
  </si>
  <si>
    <t>Aparatos de detección para objetos no metálicos</t>
  </si>
  <si>
    <t>Máquinas de medición de coordenadas cmm</t>
  </si>
  <si>
    <t>Sensores de velocidad</t>
  </si>
  <si>
    <t>Sensores de fallas de lámparas</t>
  </si>
  <si>
    <t>Sensor de pistones pre-arranque</t>
  </si>
  <si>
    <t>Sensores de oxígeno</t>
  </si>
  <si>
    <t>Sensores de proximidad</t>
  </si>
  <si>
    <t>Sensores de presión</t>
  </si>
  <si>
    <t>Sensores de corriente</t>
  </si>
  <si>
    <t>Detectores de radiación</t>
  </si>
  <si>
    <t>Sensores de corriente eléctrica</t>
  </si>
  <si>
    <t>Sensores de flujo</t>
  </si>
  <si>
    <t>Detectores de escape de líquidos</t>
  </si>
  <si>
    <t>Sensores de carga eléctrica</t>
  </si>
  <si>
    <t>Sensores de fuerza o de torsión</t>
  </si>
  <si>
    <t>Sensores de inclinación</t>
  </si>
  <si>
    <t>Sensores de imagen de semiconductor de óxido de metal complementario cmos</t>
  </si>
  <si>
    <t>Sensores giratorios de posición</t>
  </si>
  <si>
    <t>Sensores o transmisores de nivel</t>
  </si>
  <si>
    <t>Sensores acústicos</t>
  </si>
  <si>
    <t>Sensores de color</t>
  </si>
  <si>
    <t>Sensores olfativos</t>
  </si>
  <si>
    <t>Sensores de opacidad o polvo o visibilidad</t>
  </si>
  <si>
    <t>Sensores de resistencia o conductividad eléctrica</t>
  </si>
  <si>
    <t>Sensores de admisión eléctricos</t>
  </si>
  <si>
    <t>Sensores de posición linear</t>
  </si>
  <si>
    <t>Sensores de inductancia eléctrica</t>
  </si>
  <si>
    <t>Esferos de registro de tablas</t>
  </si>
  <si>
    <t>Contadores de células diferenciales hematológicas manuales o electrónicos</t>
  </si>
  <si>
    <t>Cristales piezoeléctricos</t>
  </si>
  <si>
    <t>Sensores de fibra</t>
  </si>
  <si>
    <t>Transductores de audio</t>
  </si>
  <si>
    <t>Transmisores de temperatura</t>
  </si>
  <si>
    <t>Transmisores de humedad</t>
  </si>
  <si>
    <t>Transductores electro neumáticos</t>
  </si>
  <si>
    <t>Celdas de carga</t>
  </si>
  <si>
    <t>Calorímetros</t>
  </si>
  <si>
    <t>Equipos de rastreo de calor</t>
  </si>
  <si>
    <t>Grabadoras de punto de fusión</t>
  </si>
  <si>
    <t>Pirómetros</t>
  </si>
  <si>
    <t>Reguladores de temperatura</t>
  </si>
  <si>
    <t>Termo cúpulas</t>
  </si>
  <si>
    <t>Termógrafos</t>
  </si>
  <si>
    <t>Termostatos</t>
  </si>
  <si>
    <t>Termómetros de lectura remota</t>
  </si>
  <si>
    <t>Termómetros de resistencia</t>
  </si>
  <si>
    <t>Termómetros de superficie</t>
  </si>
  <si>
    <t>Termómetros de mano</t>
  </si>
  <si>
    <t>Controles de temperatura criogénicos</t>
  </si>
  <si>
    <t>Controladores de temperatura humidificadores</t>
  </si>
  <si>
    <t>Termopozos</t>
  </si>
  <si>
    <t>Termo cabezas</t>
  </si>
  <si>
    <t>Termistores</t>
  </si>
  <si>
    <t>Sondas termopares</t>
  </si>
  <si>
    <t>Termómetros de refrigerador o congelador de laboratorio</t>
  </si>
  <si>
    <t>Termómetros de incubadora de laboratorio</t>
  </si>
  <si>
    <t>Higrómetros</t>
  </si>
  <si>
    <t>Sicrómetros</t>
  </si>
  <si>
    <t>Probadores de humedad de temperatura</t>
  </si>
  <si>
    <t>Medidores de rocío</t>
  </si>
  <si>
    <t>Manostatos</t>
  </si>
  <si>
    <t>Indicadores de presión</t>
  </si>
  <si>
    <t>Reguladores de presión</t>
  </si>
  <si>
    <t>Grabadoras de presión o de vacío</t>
  </si>
  <si>
    <t>Indicadores de vacío</t>
  </si>
  <si>
    <t>Instrumentos o controles de nivel de líquido</t>
  </si>
  <si>
    <t>Intensificadores de presión</t>
  </si>
  <si>
    <t>Escáneres de presión</t>
  </si>
  <si>
    <t>Transmisores de presión</t>
  </si>
  <si>
    <t>Controladores de presión</t>
  </si>
  <si>
    <t>Reómetros</t>
  </si>
  <si>
    <t>Rotámetros</t>
  </si>
  <si>
    <t>Medidores de agua</t>
  </si>
  <si>
    <t>Repuestos para medidores de agua</t>
  </si>
  <si>
    <t>Venturis</t>
  </si>
  <si>
    <t>Indicadores de gas</t>
  </si>
  <si>
    <t>Monitores de temperatura y velocidad del aire</t>
  </si>
  <si>
    <t>Indicadores visuales de flujo</t>
  </si>
  <si>
    <t>Ventanas para visualizar el flujo</t>
  </si>
  <si>
    <t>Computadores o totalizadores de flujo</t>
  </si>
  <si>
    <t>Plato de orificio</t>
  </si>
  <si>
    <t>Indicadores de aceite</t>
  </si>
  <si>
    <t>Transmisores de flujo</t>
  </si>
  <si>
    <t>Kits de prueba de frotis manual</t>
  </si>
  <si>
    <t>Kits de prueba de frotis automático</t>
  </si>
  <si>
    <t>Analizadores de grano</t>
  </si>
  <si>
    <t>Contadores de semillas</t>
  </si>
  <si>
    <t>Analizadores de alimentación</t>
  </si>
  <si>
    <t>Velocímetros</t>
  </si>
  <si>
    <t>Tacómetros</t>
  </si>
  <si>
    <t>Discos para tacómetros</t>
  </si>
  <si>
    <t>Compases para encontrar la dirección</t>
  </si>
  <si>
    <t>Instrumentos de navegación por radio</t>
  </si>
  <si>
    <t>Sextantes</t>
  </si>
  <si>
    <t>Dispositivos de control complejo</t>
  </si>
  <si>
    <t>Controladores de analizador digital</t>
  </si>
  <si>
    <t>Analizadores de bioluminiscencia o quimioluminiscencia</t>
  </si>
  <si>
    <t>Analizadores de electro gravimetría</t>
  </si>
  <si>
    <t>Analizadores de ionización de la llama</t>
  </si>
  <si>
    <t>Analizadores de iones</t>
  </si>
  <si>
    <t>Analizadores de radiometría</t>
  </si>
  <si>
    <t>Analizadores de acceso aleatorio</t>
  </si>
  <si>
    <t>Analizadores de cintigrafía</t>
  </si>
  <si>
    <t>Analizadores térmicos diferenciales</t>
  </si>
  <si>
    <t>Analizadores térmicos de gravimetría</t>
  </si>
  <si>
    <t>Equipo de partición de geles</t>
  </si>
  <si>
    <t>Hidrómetros</t>
  </si>
  <si>
    <t>Monocromadores</t>
  </si>
  <si>
    <t>Nefelómetros</t>
  </si>
  <si>
    <t>Osmómetros</t>
  </si>
  <si>
    <t>Polarógrafos</t>
  </si>
  <si>
    <t>Escáner radiocromatográfico</t>
  </si>
  <si>
    <t>Sacarímetros</t>
  </si>
  <si>
    <t>Volúmetros</t>
  </si>
  <si>
    <t>Tiras o papeles para prueba de ph</t>
  </si>
  <si>
    <t>Tiras o papeles para pruebas químicas</t>
  </si>
  <si>
    <t>Micro placas</t>
  </si>
  <si>
    <t>Lectores de micro placas</t>
  </si>
  <si>
    <t>Analizadores de emisión exhaustiva de automóviles</t>
  </si>
  <si>
    <t>Analizadores de combustión catalítica</t>
  </si>
  <si>
    <t>Analizadores de absorción de gas químico</t>
  </si>
  <si>
    <t>Explosímetros</t>
  </si>
  <si>
    <t>Analizadores o detectores de hidrocarburos</t>
  </si>
  <si>
    <t>Analizadores de absorción de infrarrojos o ultravioleta</t>
  </si>
  <si>
    <t>Analizadores de gas nitrógeno</t>
  </si>
  <si>
    <t>Analizadores de óxido de nitrógeno</t>
  </si>
  <si>
    <t>Equipo orsat</t>
  </si>
  <si>
    <t>Analizadores de gas de oxígeno</t>
  </si>
  <si>
    <t>Analizadores de ozono</t>
  </si>
  <si>
    <t>Analizadores de susceptibilidad paramagnética</t>
  </si>
  <si>
    <t>Detectores o analizadores de dióxido de sulfuro</t>
  </si>
  <si>
    <t>Analizadores de conductividad térmica</t>
  </si>
  <si>
    <t>Detectores de radón</t>
  </si>
  <si>
    <t>Tubos detectores de gas</t>
  </si>
  <si>
    <t>Monitores simples de gas</t>
  </si>
  <si>
    <t>Monitores múltiples de gas</t>
  </si>
  <si>
    <t>Analizadores de dióxido de carbono disuelto</t>
  </si>
  <si>
    <t>Analizadores ácidos o de base</t>
  </si>
  <si>
    <t>Albuminómetros</t>
  </si>
  <si>
    <t>Analizadores de bauxita</t>
  </si>
  <si>
    <t>Analizadores de calcio</t>
  </si>
  <si>
    <t>Analizadores de cloruro</t>
  </si>
  <si>
    <t>Analizadores de electrolitos</t>
  </si>
  <si>
    <t>Analizadores de enzimas</t>
  </si>
  <si>
    <t>Analizadores de ácidos grasos</t>
  </si>
  <si>
    <t>Lámpara detectora de haluro</t>
  </si>
  <si>
    <t>Analizadores de lactato</t>
  </si>
  <si>
    <t>Instrumentos de prueba de aceite mineral</t>
  </si>
  <si>
    <t>Analizadores monitores de contenido de aceite</t>
  </si>
  <si>
    <t>Analizadores de carbono orgánico</t>
  </si>
  <si>
    <t>Equipo de prueba de petróleo</t>
  </si>
  <si>
    <t>Analizadores de uranio</t>
  </si>
  <si>
    <t>Analizadores de agua</t>
  </si>
  <si>
    <t>Kit de prueba de aceite lubricante</t>
  </si>
  <si>
    <t>Probador de pintura</t>
  </si>
  <si>
    <t>Analizador de nitrógeno o nitrato o nitrito</t>
  </si>
  <si>
    <t>Analizadores de azúcar</t>
  </si>
  <si>
    <t>Contadores alfa</t>
  </si>
  <si>
    <t>Contadores alfa beta</t>
  </si>
  <si>
    <t>Contadores beta</t>
  </si>
  <si>
    <t>Contadores beta gamma</t>
  </si>
  <si>
    <t>Contadores gama</t>
  </si>
  <si>
    <t>Medidores kvp</t>
  </si>
  <si>
    <t>Micro analizadores de rayos x</t>
  </si>
  <si>
    <t>Amperímetros</t>
  </si>
  <si>
    <t>Medidores  de fase</t>
  </si>
  <si>
    <t>Puentes de laboratorio</t>
  </si>
  <si>
    <t>Medidores de capacitancia</t>
  </si>
  <si>
    <t>Derivatógrafos de análisis térmico</t>
  </si>
  <si>
    <t>Indicadores de monitoreo de congelamiento</t>
  </si>
  <si>
    <t>Monitores de estrés de calor</t>
  </si>
  <si>
    <t>Contadores de coincidencia o no coincidencia</t>
  </si>
  <si>
    <t>Medidores de diafonía</t>
  </si>
  <si>
    <t>Probadores de resistencia de la tierra</t>
  </si>
  <si>
    <t>Grabadoras de valor eléctrico</t>
  </si>
  <si>
    <t>Medidores de campo electromagnético</t>
  </si>
  <si>
    <t>Electrómetros</t>
  </si>
  <si>
    <t>Cargas electrónicas</t>
  </si>
  <si>
    <t>Equipos de medición de la fuerza del campo</t>
  </si>
  <si>
    <t>Instrumentos de medición de ganancia</t>
  </si>
  <si>
    <t>Galvanómetros</t>
  </si>
  <si>
    <t>Cable de detección de alto voltaje</t>
  </si>
  <si>
    <t>Medidores de impedancia</t>
  </si>
  <si>
    <t>Bobinas o cajas de inductancias calibradas</t>
  </si>
  <si>
    <t>Medidores de resistencia al aislamiento</t>
  </si>
  <si>
    <t>Medidores de aislamiento</t>
  </si>
  <si>
    <t>Cámaras de ionización</t>
  </si>
  <si>
    <t>Ionómetros</t>
  </si>
  <si>
    <t>Medidores de circuito de línea a tierra</t>
  </si>
  <si>
    <t>Megohmetros</t>
  </si>
  <si>
    <t>Medidores de filtración de microondas</t>
  </si>
  <si>
    <t>Multímetros</t>
  </si>
  <si>
    <t>Ohmetros</t>
  </si>
  <si>
    <t>Oscilógrafos</t>
  </si>
  <si>
    <t>Potenciómetros</t>
  </si>
  <si>
    <t>Medidores q</t>
  </si>
  <si>
    <t>Equipo de medición de resistencia calibrada</t>
  </si>
  <si>
    <t>Generadores de nivel</t>
  </si>
  <si>
    <t>Medidores de voltaje o de corriente</t>
  </si>
  <si>
    <t>Osciloscopios</t>
  </si>
  <si>
    <t>Acelerómetros</t>
  </si>
  <si>
    <t>Medidores de vatios</t>
  </si>
  <si>
    <t>Probadores de circuitos gfi</t>
  </si>
  <si>
    <t>Probador de circuitos</t>
  </si>
  <si>
    <t>Medidores o registros de demanda</t>
  </si>
  <si>
    <t>Trazador de circuitos</t>
  </si>
  <si>
    <t>Dispositivos de filtración de tierra</t>
  </si>
  <si>
    <t>Calibrador o simulador de temperatura</t>
  </si>
  <si>
    <t>Calibrador o simulador de frecuencia</t>
  </si>
  <si>
    <t>Voltiamperímetro empotrable</t>
  </si>
  <si>
    <t>Probador de tubos de rayos catódicos</t>
  </si>
  <si>
    <t>Comparadores</t>
  </si>
  <si>
    <t>Acoplamiento direccional</t>
  </si>
  <si>
    <t>Probadores de circuitos integrados</t>
  </si>
  <si>
    <t>Probadores de estado lógico</t>
  </si>
  <si>
    <t>Probadores de semiconductores</t>
  </si>
  <si>
    <t>Probadores de circuitos de transistores</t>
  </si>
  <si>
    <t>Medidores de energía</t>
  </si>
  <si>
    <t>Medidores de modulación</t>
  </si>
  <si>
    <t>Medidor de nivel</t>
  </si>
  <si>
    <t>Analizadores de red</t>
  </si>
  <si>
    <t>Probadores de cintas</t>
  </si>
  <si>
    <t>Probadores de velocidad de la cinta</t>
  </si>
  <si>
    <t>Diferenciador</t>
  </si>
  <si>
    <t>Probadores de redes digitales de servicios integrados isdn</t>
  </si>
  <si>
    <t>Localizadores de fallas de fibra óptica</t>
  </si>
  <si>
    <t>Fuentes de prueba de fibra óptica</t>
  </si>
  <si>
    <t>Analizadores de protocolo</t>
  </si>
  <si>
    <t>Compases geológicos</t>
  </si>
  <si>
    <t>Aparatos de prospección geológica</t>
  </si>
  <si>
    <t>Instrumentos geofísicos electromagnéticos</t>
  </si>
  <si>
    <t>Instrumentos geofísicos de gravedad</t>
  </si>
  <si>
    <t>Instrumentos geofísicos de polarización inducida ip</t>
  </si>
  <si>
    <t>Instrumentos geofísicos magnetómetros</t>
  </si>
  <si>
    <t>Instrumentos geofísicos de resistividad</t>
  </si>
  <si>
    <t>Gravímetros</t>
  </si>
  <si>
    <t>Instrumentos de medición de perforación</t>
  </si>
  <si>
    <t>Probadores de disolución o desintegración</t>
  </si>
  <si>
    <t>Aparatos medidores del tamaño de partículas</t>
  </si>
  <si>
    <t>Penetrómetros</t>
  </si>
  <si>
    <t>Aparatos para probar permeabilidad</t>
  </si>
  <si>
    <t>Aparatos para estimar permeabilidad o porosidad</t>
  </si>
  <si>
    <t>Porosímetros</t>
  </si>
  <si>
    <t>Aparatos para probar arena</t>
  </si>
  <si>
    <t>Aparatos muestreadores del núcleo del suelo</t>
  </si>
  <si>
    <t>Kits de probadores del suelo</t>
  </si>
  <si>
    <t>Clinómetros</t>
  </si>
  <si>
    <t>Simuladores de terremotos</t>
  </si>
  <si>
    <t>Módulos de alarma sísmica</t>
  </si>
  <si>
    <t>Amplificadores sísmicos</t>
  </si>
  <si>
    <t>Aparatos sísmicos portátiles</t>
  </si>
  <si>
    <t>Sismógrafos o grabadoras sísmicas</t>
  </si>
  <si>
    <t>Sismómetros</t>
  </si>
  <si>
    <t>Vibrómetros</t>
  </si>
  <si>
    <t>Cintas medidoras</t>
  </si>
  <si>
    <t>Varillas medidoras</t>
  </si>
  <si>
    <t>Tablas medidoras</t>
  </si>
  <si>
    <t>Teodolitos</t>
  </si>
  <si>
    <t>Estacas de localización</t>
  </si>
  <si>
    <t>Centro de localización</t>
  </si>
  <si>
    <t>Medidores de corriente para corriente abierta</t>
  </si>
  <si>
    <t>Instrumentos de acceso a pozos de agua</t>
  </si>
  <si>
    <t>Grabadoras de nivel del agua en corrientes abiertas</t>
  </si>
  <si>
    <t>Anemómetros</t>
  </si>
  <si>
    <t>Barómetros</t>
  </si>
  <si>
    <t>Grabadoras de precipitación o evaporación</t>
  </si>
  <si>
    <t>Aparatos de radiosonda</t>
  </si>
  <si>
    <t>Grabadoras de lluvia</t>
  </si>
  <si>
    <t>Aparatos para observar la precipitación o evaporación en la superficie</t>
  </si>
  <si>
    <t>Aparatos para observar la radiación solar en la superficie</t>
  </si>
  <si>
    <t>Aparatos para observar la temperatura o humedad en la superficie</t>
  </si>
  <si>
    <t>Aparatos para observar el viento en la superficie</t>
  </si>
  <si>
    <t>Accesorios para instrumentos de meteorología</t>
  </si>
  <si>
    <t>Dinamómetros</t>
  </si>
  <si>
    <t>Elastómetros</t>
  </si>
  <si>
    <t>Extensómetros</t>
  </si>
  <si>
    <t>Instrumentos de medición de densidad</t>
  </si>
  <si>
    <t>Instrumentos de prueba de redondez</t>
  </si>
  <si>
    <t>Esferómetros</t>
  </si>
  <si>
    <t>Maquinas de prueba de resortes</t>
  </si>
  <si>
    <t>Probadores de superficie</t>
  </si>
  <si>
    <t>Tensiómetros</t>
  </si>
  <si>
    <t>Limitador de torsión</t>
  </si>
  <si>
    <t>Probadores de abrasión</t>
  </si>
  <si>
    <t>Probadores de compresión</t>
  </si>
  <si>
    <t>Instrumentos para probar concreto o cemento</t>
  </si>
  <si>
    <t>Probadores de corrosión</t>
  </si>
  <si>
    <t>Detectores de grietas o corrosión</t>
  </si>
  <si>
    <t>Probadores de fuga</t>
  </si>
  <si>
    <t>Máquinas para probar ductilidad</t>
  </si>
  <si>
    <t>Probadores de fatiga</t>
  </si>
  <si>
    <t>Aparatos probadores de forja</t>
  </si>
  <si>
    <t>Aparatos probadores de fundición</t>
  </si>
  <si>
    <t>Probadores de dureza</t>
  </si>
  <si>
    <t>Probadores de impacto</t>
  </si>
  <si>
    <t>Marco de carga</t>
  </si>
  <si>
    <t>Instrumentos para probar metales</t>
  </si>
  <si>
    <t>Instrumentos probadores foto elásticos</t>
  </si>
  <si>
    <t>Indicadores de resistencia al estrés</t>
  </si>
  <si>
    <t>Probadores de relajación</t>
  </si>
  <si>
    <t>Instrumentos de medición de rugosidad</t>
  </si>
  <si>
    <t>Probadores de fuerza de corte</t>
  </si>
  <si>
    <t>Aparatos para probar choque</t>
  </si>
  <si>
    <t>Probadores de tensión</t>
  </si>
  <si>
    <t>Probadores de torsión</t>
  </si>
  <si>
    <t>Máquinas para pruebas de flexión o transversales</t>
  </si>
  <si>
    <t>Probadores de vibración</t>
  </si>
  <si>
    <t>Probadores de desgaste</t>
  </si>
  <si>
    <t>Aparatos para probar soldaduras</t>
  </si>
  <si>
    <t>Instrumentos de prueba de cartón</t>
  </si>
  <si>
    <t>Probadores de resistencia de textiles</t>
  </si>
  <si>
    <t>Instrumentos para probar cuero</t>
  </si>
  <si>
    <t>Instrumentos para probar papel</t>
  </si>
  <si>
    <t>Instrumentos para probar textiles</t>
  </si>
  <si>
    <t>Instrumentos para probar madera</t>
  </si>
  <si>
    <t>Instrumentos para probar cerámicas</t>
  </si>
  <si>
    <t>Instrumentos para probar vidrio</t>
  </si>
  <si>
    <t>Instrumentos para probar alfarería</t>
  </si>
  <si>
    <t>Instrumentos para probar carbón</t>
  </si>
  <si>
    <t>Sistemas de vigilancia basados en radar</t>
  </si>
  <si>
    <t>Polarrotores (elementos centrales de la antena)</t>
  </si>
  <si>
    <t>Medidores de absorción de luz</t>
  </si>
  <si>
    <t>Cámaras anecóicas</t>
  </si>
  <si>
    <t>Analizadores de frecuencia</t>
  </si>
  <si>
    <t>Contadores o temporizadores o divisores de frecuencia</t>
  </si>
  <si>
    <t>Medidores de frecuencia eléctrica</t>
  </si>
  <si>
    <t>Interferómetros</t>
  </si>
  <si>
    <t>Láseres</t>
  </si>
  <si>
    <t>Medidores de luz</t>
  </si>
  <si>
    <t>Luxómetros</t>
  </si>
  <si>
    <t>Set de calibración óptica</t>
  </si>
  <si>
    <t>Fotómetros</t>
  </si>
  <si>
    <t>Polarímetros o refractómetros de mesa</t>
  </si>
  <si>
    <t>Polarímetros o refractómetros manuales</t>
  </si>
  <si>
    <t>Polarímetros</t>
  </si>
  <si>
    <t>Polariscopios</t>
  </si>
  <si>
    <t>Reflectómetros</t>
  </si>
  <si>
    <t>Estroboscopios</t>
  </si>
  <si>
    <t>Colorímetros</t>
  </si>
  <si>
    <t>Lectores de tubo o disco</t>
  </si>
  <si>
    <t>Generadores de señales</t>
  </si>
  <si>
    <t>Imágenes infrarrojas</t>
  </si>
  <si>
    <t>Analizadores de rayos láser</t>
  </si>
  <si>
    <t>Espectrofluorímetros o fluorímetros</t>
  </si>
  <si>
    <t>Espectrógrafos</t>
  </si>
  <si>
    <t>Espectrómetros</t>
  </si>
  <si>
    <t>Espectrómetros de masa</t>
  </si>
  <si>
    <t>Espectrómetros de protón</t>
  </si>
  <si>
    <t>Espectrofotómetros</t>
  </si>
  <si>
    <t>Espectrómetros de absorción atómica aa</t>
  </si>
  <si>
    <t>Espectrómetros infrarrojos</t>
  </si>
  <si>
    <t>Espectrómetros de resonancia magnética nuclear nmr</t>
  </si>
  <si>
    <t>Espectrómetros de resonancia magnética nuclear (NMR)</t>
  </si>
  <si>
    <t>Espectrómetros de plasma acoplado inductivamente icp</t>
  </si>
  <si>
    <t>Sonares</t>
  </si>
  <si>
    <t>Sonómetros</t>
  </si>
  <si>
    <t>Aparatos para medir el sonido o medidores de decibeles</t>
  </si>
  <si>
    <t>Analizadores de velocidad del sonido</t>
  </si>
  <si>
    <t>Cuartos para pruebas acústicas</t>
  </si>
  <si>
    <t>Equipo de análisis volumétrico karl fischer</t>
  </si>
  <si>
    <t>Equipo de análisis volumétrico</t>
  </si>
  <si>
    <t>Medidores de ph</t>
  </si>
  <si>
    <t>Electrodos de ph</t>
  </si>
  <si>
    <t>Tiras para ensayos de pH</t>
  </si>
  <si>
    <t>Medidores de electrodos selectivos de iones ise</t>
  </si>
  <si>
    <t>Tiras de prueba de iones selectivos</t>
  </si>
  <si>
    <t>Electrodos selectivos de iones</t>
  </si>
  <si>
    <t>Medidores de conductividad</t>
  </si>
  <si>
    <t>Celdas de conductividad</t>
  </si>
  <si>
    <t>Medidores de oxígeno disuelto</t>
  </si>
  <si>
    <t>Sondas de oxigeno disuelto</t>
  </si>
  <si>
    <t>Medidor de salinidad</t>
  </si>
  <si>
    <t>Transmisores de ph</t>
  </si>
  <si>
    <t>Detectores cromatográficos</t>
  </si>
  <si>
    <t>Escáneres cromatográficos</t>
  </si>
  <si>
    <t>Gases cromatográficos</t>
  </si>
  <si>
    <t>Iones cromatográficos</t>
  </si>
  <si>
    <t>Cromatógrafos líquidos</t>
  </si>
  <si>
    <t>Cromatógrafos de capa delgada</t>
  </si>
  <si>
    <t>Cromatógrafos para cromatografía de líquido de alta presión</t>
  </si>
  <si>
    <t>Cromatógrafos de capa delgada de alta presión tlc</t>
  </si>
  <si>
    <t>Columnas para cromatografía líquida de alta presión hplc</t>
  </si>
  <si>
    <t>Columnas para cromatografía de gas</t>
  </si>
  <si>
    <t>Columnas para cromatografía líquida lc</t>
  </si>
  <si>
    <t>Columnas para extracción de fase sólida spe</t>
  </si>
  <si>
    <t>Tanques para cromatografía de capa delgada</t>
  </si>
  <si>
    <t>Auto muestreadores</t>
  </si>
  <si>
    <t>Inyectores</t>
  </si>
  <si>
    <t>Accesorios para cromatografía líquida</t>
  </si>
  <si>
    <t>Accesorios para cromatografía de gas</t>
  </si>
  <si>
    <t>Inyector de paredes de membrana</t>
  </si>
  <si>
    <t>Revestimientos para cromatografía de gas</t>
  </si>
  <si>
    <t>Tubos para cromatografía</t>
  </si>
  <si>
    <t>Analizadores de amino ácidos</t>
  </si>
  <si>
    <t>Accesorios o suministros para analizadores de amino ácidos</t>
  </si>
  <si>
    <t>Analizadores de bancos de sangre</t>
  </si>
  <si>
    <t>Accesorios o suministros para analizadores de bancos de sangre</t>
  </si>
  <si>
    <t>Analizadores de gas en la sangre</t>
  </si>
  <si>
    <t>Accesorios o suministros para analizadores de gas en la sangre</t>
  </si>
  <si>
    <t>Analizadores químicos</t>
  </si>
  <si>
    <t>Accesorios o suministros para analizadores químico</t>
  </si>
  <si>
    <t>Analizadores de coagulación</t>
  </si>
  <si>
    <t>Accesorios o suministros para analizadores de coagulación</t>
  </si>
  <si>
    <t>Analizadores de secuencia desoxirribonucleica</t>
  </si>
  <si>
    <t>Accesorios o suministros para analizadores de secuencia desoxirribonucleica</t>
  </si>
  <si>
    <t>Analizadores de toxicología</t>
  </si>
  <si>
    <t>Accesorios o suministros para analizadores de toxicología</t>
  </si>
  <si>
    <t>Analizadores de hematología</t>
  </si>
  <si>
    <t>Accesorios o suministros para analizadores de hematología</t>
  </si>
  <si>
    <t>Analizadores de histología</t>
  </si>
  <si>
    <t>Accesorios o suministros para analizadores de histología</t>
  </si>
  <si>
    <t>Analizadores de inmunología</t>
  </si>
  <si>
    <t>Accesorios o suministros para analizadores de inmunología</t>
  </si>
  <si>
    <t>Analizadores de microbiología</t>
  </si>
  <si>
    <t>Accesorios o suministros para analizadores de microbiología</t>
  </si>
  <si>
    <t>Analizadores de proteína</t>
  </si>
  <si>
    <t>Accesorios o suministros para analizadores de proteína</t>
  </si>
  <si>
    <t>Analizadores radio isotópicos</t>
  </si>
  <si>
    <t>Accesorios o suministros para analizadores radio isotópicos</t>
  </si>
  <si>
    <t>Analizadores de orina</t>
  </si>
  <si>
    <t>Accesorios o suministros para analizadores de orina</t>
  </si>
  <si>
    <t>Analizadores de productos cárnicos o lácteos</t>
  </si>
  <si>
    <t>Analizadores de glucosa</t>
  </si>
  <si>
    <t>Reactivos analizadores de amino ácidos</t>
  </si>
  <si>
    <t>Reactivos analizadores de bancos de sangre</t>
  </si>
  <si>
    <t>Reactivos analizadores de gas en la sangre</t>
  </si>
  <si>
    <t>Reactivos analizadores de química</t>
  </si>
  <si>
    <t>Reactivos analizadores de coagulación</t>
  </si>
  <si>
    <t>Reactivos analizadores de secuencia de ácido desoxirribonucleico dna</t>
  </si>
  <si>
    <t>Reactivos analizadores de toxicología</t>
  </si>
  <si>
    <t>Reactivos analizadores de hematología</t>
  </si>
  <si>
    <t>Reactivos analizadores de histología</t>
  </si>
  <si>
    <t>Reactivos analizadores de inmunología</t>
  </si>
  <si>
    <t>Reactivos analizadores de microbiología</t>
  </si>
  <si>
    <t>Reactivos analizadores de proteínas</t>
  </si>
  <si>
    <t>Reactivos analizadores radio isotópicos</t>
  </si>
  <si>
    <t>Reactivos analizadores de análisis de orina</t>
  </si>
  <si>
    <t>Reactivos o anticuerpos analizadores de citometría de flujo</t>
  </si>
  <si>
    <t>Kits o suministros de prueba de bancos de sangre</t>
  </si>
  <si>
    <t>Reactivos o soluciones de bancos de sangre</t>
  </si>
  <si>
    <t>Controles de calidad o calibradores o estándares de bancos de sangre</t>
  </si>
  <si>
    <t>Kits o suministros para pruebas químicas</t>
  </si>
  <si>
    <t>Reactivos o soluciones químicas</t>
  </si>
  <si>
    <t>Tiras de prueba o papel de prueba químico</t>
  </si>
  <si>
    <t>Controles de calidad o calibradores o estándares químicos</t>
  </si>
  <si>
    <t>Kits o suministros para pruebas de coagulación</t>
  </si>
  <si>
    <t>Reactivos o soluciones de coagulación</t>
  </si>
  <si>
    <t>Controles de calidad o calibradores o estándares de coagulación</t>
  </si>
  <si>
    <t>Kits o suministros para pruebas de citología</t>
  </si>
  <si>
    <t>Controles de calidad o calibradores o estándares de citología</t>
  </si>
  <si>
    <t>Reactivos o soluciones o tinturas para citología</t>
  </si>
  <si>
    <t>Kits o suministros para pruebas ambientales</t>
  </si>
  <si>
    <t>Reactivos o soluciones o tinturas ambientales</t>
  </si>
  <si>
    <t>Kits o suministros para pruebas de alimentos</t>
  </si>
  <si>
    <t>Reactivos o soluciones o tinturas para kits de pruebas de alimentos</t>
  </si>
  <si>
    <t>Kits o suministros para pruebas de hematología</t>
  </si>
  <si>
    <t>Reactivos o soluciones o tinturas para hematología</t>
  </si>
  <si>
    <t>Controles de calidad o calibradores o estándares para hematología</t>
  </si>
  <si>
    <t>Kits o suministros para pruebas de histología</t>
  </si>
  <si>
    <t>Reactivos o soluciones o tinturas para histología</t>
  </si>
  <si>
    <t>Controles de calidad o calibradores o estándares para histología</t>
  </si>
  <si>
    <t>Kits o suministros para pruebas de inmunología o serología</t>
  </si>
  <si>
    <t>Reactivos o soluciones o tinturas para inmunología o serología</t>
  </si>
  <si>
    <t>Controles de calidad o calibradores o estándares para inmunología o serología</t>
  </si>
  <si>
    <t>Kits o suministros para pruebas de microbiología o bacteriología</t>
  </si>
  <si>
    <t>Reactivos o soluciones o tinturas para microbiología o bacteriología</t>
  </si>
  <si>
    <t>Discos o paneles de identificación o sensibilidad para microbiología o bacteriología</t>
  </si>
  <si>
    <t>Controles de calidad o calibradores o estándares para microbiología o bacteriología</t>
  </si>
  <si>
    <t>Kits o suministros para pruebas de biología molecular</t>
  </si>
  <si>
    <t>Reactivos o soluciones o tinturas para biología molecular</t>
  </si>
  <si>
    <t>Controles de calidad o calibradores o estándares para biología molecular</t>
  </si>
  <si>
    <t>Kits o suministros para análisis de orina</t>
  </si>
  <si>
    <t>Reactivos o soluciones o tinturas para análisis de orina</t>
  </si>
  <si>
    <t>Tiras para análisis de orina</t>
  </si>
  <si>
    <t>Controles de calidad o calibradores o estándares de análisis de orina</t>
  </si>
  <si>
    <t>Kits o suministros para parasitología o micología</t>
  </si>
  <si>
    <t>Reactivos o soluciones o tinturas para parasitología o micología</t>
  </si>
  <si>
    <t>Medio para parasitología o micología</t>
  </si>
  <si>
    <t>Controles de calidad o calibradores o estándares de parasitología o micología</t>
  </si>
  <si>
    <t>Kits o suministros para pruebas de virología</t>
  </si>
  <si>
    <t>Controles de calidad o calibradores o estándares para virología</t>
  </si>
  <si>
    <t>Kits o suministros para pruebas de toxicología</t>
  </si>
  <si>
    <t>Controles de calidad o calibradores o estándares para toxicología</t>
  </si>
  <si>
    <t>Kits o suministros para pruebas de citometría de flujo</t>
  </si>
  <si>
    <t>Monitores o medidores de glucosa</t>
  </si>
  <si>
    <t>Monitores o medidores de colesterol</t>
  </si>
  <si>
    <t>Accesorios para monitores o medidores</t>
  </si>
  <si>
    <t>Kits de pruebas rápidas</t>
  </si>
  <si>
    <t>Probadores de punto de inflamación</t>
  </si>
  <si>
    <t>Martillos de impacto</t>
  </si>
  <si>
    <t>Diales o kits de diales de medición</t>
  </si>
  <si>
    <t>Sistemas de manipulación líquida automática o robótica</t>
  </si>
  <si>
    <t>Diluidores de laboratorio</t>
  </si>
  <si>
    <t>Pipeta de desplazamiento de aire multicanal manuales</t>
  </si>
  <si>
    <t>Pipeta de desplazamiento de aire de un solo canal manuales</t>
  </si>
  <si>
    <t>Pipeta de desplazamiento positivo de un solo canal manuales</t>
  </si>
  <si>
    <t>Pipeta repetidoras de un solo canal manuales</t>
  </si>
  <si>
    <t>Pipeta de un solo canal electrónicas</t>
  </si>
  <si>
    <t>Pipeta multicanales electrónicas</t>
  </si>
  <si>
    <t>Pipetas pasteur o de transferencia</t>
  </si>
  <si>
    <t>Pipetas volumétricas</t>
  </si>
  <si>
    <t>Pipetas serológicas</t>
  </si>
  <si>
    <t>Pipetas de caída</t>
  </si>
  <si>
    <t>Bombas de pipetas</t>
  </si>
  <si>
    <t>Bombillos de pipetas</t>
  </si>
  <si>
    <t>Dispensadores de tapas de botella</t>
  </si>
  <si>
    <t>Insertos o accesorios para pipeteras</t>
  </si>
  <si>
    <t>Filtro de boquilla de pipeta</t>
  </si>
  <si>
    <t>Puntas de pipeta de barrera de aerosol</t>
  </si>
  <si>
    <t>Puntas de pipeta de baja retención</t>
  </si>
  <si>
    <t>Puntas de pipeta de referencia</t>
  </si>
  <si>
    <t>Puntas de pipeta ultra micro</t>
  </si>
  <si>
    <t>Puntas de pipeta de carga de gel</t>
  </si>
  <si>
    <t>Puntas de pipeta universales</t>
  </si>
  <si>
    <t>Puntas de pipeta robóticas</t>
  </si>
  <si>
    <t>Puntas de pipeta de volumen variable</t>
  </si>
  <si>
    <t>Tubos de ensayo general o multipropósito</t>
  </si>
  <si>
    <t>Tubos micro centrífugos</t>
  </si>
  <si>
    <t>Tubos centrífugos</t>
  </si>
  <si>
    <t>Tubos criogénicos</t>
  </si>
  <si>
    <t>Tubos de resonancia magnética nuclear nmr</t>
  </si>
  <si>
    <t>Tubos de cultivo</t>
  </si>
  <si>
    <t>Tubos de pruebas de separador</t>
  </si>
  <si>
    <t>Tubos de pruebas de anti coagulación</t>
  </si>
  <si>
    <t>Tubos capilares o hematocritos</t>
  </si>
  <si>
    <t>Cierres o tapas para tubos de ensayo</t>
  </si>
  <si>
    <t>Tubos o accesorios para pruebas de análisis de orina</t>
  </si>
  <si>
    <t>Vasos de observación para laboratorio</t>
  </si>
  <si>
    <t>Varillas para revolver para laboratorio</t>
  </si>
  <si>
    <t>Vasos de precipitados para laboratorio</t>
  </si>
  <si>
    <t>Redomas para laboratorio</t>
  </si>
  <si>
    <t>Cilindros graduados para laboratorio</t>
  </si>
  <si>
    <t>Frascos para laboratorio</t>
  </si>
  <si>
    <t>Ampollas para laboratorio</t>
  </si>
  <si>
    <t>Buretas para laboratorio</t>
  </si>
  <si>
    <t>Embudos para laboratorio</t>
  </si>
  <si>
    <t>Platos o frascos para tintura para laboratorio</t>
  </si>
  <si>
    <t>Kits de micro química para laboratorio</t>
  </si>
  <si>
    <t>Platos para laboratorio</t>
  </si>
  <si>
    <t>Cubetas</t>
  </si>
  <si>
    <t>Tapas o forros o forros deslizantes para laboratorio</t>
  </si>
  <si>
    <t>Adaptadores o conectores o instalaciones para laboratorio</t>
  </si>
  <si>
    <t>Jeringas de cromatografía</t>
  </si>
  <si>
    <t>Agujas para jeringas de cromatografía</t>
  </si>
  <si>
    <t>Adaptadores o accesorios para jeringa</t>
  </si>
  <si>
    <t>Jeringas para muestras</t>
  </si>
  <si>
    <t>Platos o placas petri</t>
  </si>
  <si>
    <t>Platos multi pocillo</t>
  </si>
  <si>
    <t>Espátulas de células</t>
  </si>
  <si>
    <t>Frascos de cultivo de tejidos</t>
  </si>
  <si>
    <t>Botellas de cultivo rotatorias</t>
  </si>
  <si>
    <t>Dispositivos de inoculación</t>
  </si>
  <si>
    <t>Platos o placas o insertos recubiertos para cultivo de tejidos</t>
  </si>
  <si>
    <t>Presillos o agujas para inoculación microbiológica</t>
  </si>
  <si>
    <t>Almohadilla de petri</t>
  </si>
  <si>
    <t>Dispensador de almohadillas de petri</t>
  </si>
  <si>
    <t>Crisoles de vidrio</t>
  </si>
  <si>
    <t>Crisoles cerámicos</t>
  </si>
  <si>
    <t>Crisoles de metal</t>
  </si>
  <si>
    <t>Protectores o revestimientos de mesa de trabajo</t>
  </si>
  <si>
    <t>Barras giratorias, barras para revolver o gotas para revolver magnéticas</t>
  </si>
  <si>
    <t>Recuperadores magnéticos de barras giratorias o recuperadores de barras giratorias</t>
  </si>
  <si>
    <t>Espátulas para laboratorio</t>
  </si>
  <si>
    <t>Tenazas para laboratorio</t>
  </si>
  <si>
    <t>Fórceps para laboratorio</t>
  </si>
  <si>
    <t>Cuchillos para laboratorio</t>
  </si>
  <si>
    <t>Escalpelos para laboratorio</t>
  </si>
  <si>
    <t>Tijeras para laboratorio</t>
  </si>
  <si>
    <t>Herramientas para laboratorio</t>
  </si>
  <si>
    <t>Película sellante para laboratorio</t>
  </si>
  <si>
    <t>Cronómetros o relojes para laboratorio</t>
  </si>
  <si>
    <t>Sellantes de tubos para laboratorio</t>
  </si>
  <si>
    <t>Pinzas para laboratorio</t>
  </si>
  <si>
    <t>Corchos para laboratorio</t>
  </si>
  <si>
    <t>Tapones para laboratorio</t>
  </si>
  <si>
    <t>Porta corchos para laboratorio</t>
  </si>
  <si>
    <t>Portaobjetos para microscopios</t>
  </si>
  <si>
    <t>Portaobjetos de microscopio</t>
  </si>
  <si>
    <t>Papel de lentes para microscopio</t>
  </si>
  <si>
    <t>Hemocitómetros</t>
  </si>
  <si>
    <t>Aceite de inmersión para microscopios</t>
  </si>
  <si>
    <t>Dispensadores de portaobjetos para microscopio</t>
  </si>
  <si>
    <t>Etiquetas para portaobjetos o especímenes</t>
  </si>
  <si>
    <t>Cintas etiquetadoras</t>
  </si>
  <si>
    <t>Cintas de seguridad</t>
  </si>
  <si>
    <t>Cintas contra alteración</t>
  </si>
  <si>
    <t>Estantes o soportes para pipetas</t>
  </si>
  <si>
    <t>Estantes para portaobjetos de microscopios</t>
  </si>
  <si>
    <t>Estantes o soportes para tubos para sedimentación</t>
  </si>
  <si>
    <t>Estantes para tubos de ensayo</t>
  </si>
  <si>
    <t>Estantes para secado</t>
  </si>
  <si>
    <t>Estantes para unidades de criopreservación</t>
  </si>
  <si>
    <t>Bandejas para disección</t>
  </si>
  <si>
    <t>Bandejas para propósitos generales</t>
  </si>
  <si>
    <t>Estantes para placas petri</t>
  </si>
  <si>
    <t>Deshidratadores de frasco</t>
  </si>
  <si>
    <t>Deshidratadores de gabinete</t>
  </si>
  <si>
    <t>Desecantes</t>
  </si>
  <si>
    <t>Deshidratadores de vacío</t>
  </si>
  <si>
    <t>Tubos de diálisis</t>
  </si>
  <si>
    <t>Pinzas de diálisis</t>
  </si>
  <si>
    <t>Portaobjetos preparados preservados</t>
  </si>
  <si>
    <t>Animales y organismos preservados</t>
  </si>
  <si>
    <t>Cajas o folders para portaobjetos para microscopios</t>
  </si>
  <si>
    <t>Gabinetes para portaobjetos para microscopios</t>
  </si>
  <si>
    <t>Cajas de almacenamiento criogénicas</t>
  </si>
  <si>
    <t>Gabinetes para casetes de tejidos o histología</t>
  </si>
  <si>
    <t>Tazas dosificadoras</t>
  </si>
  <si>
    <t>Cucharas dosificadoras</t>
  </si>
  <si>
    <t>Goteros dosificadores</t>
  </si>
  <si>
    <t>Probadores de presión sanguínea para uso veterinario</t>
  </si>
  <si>
    <t>Probador quimiógrafo para uso veterinario</t>
  </si>
  <si>
    <t>Probador pirogénico para uso veterinario</t>
  </si>
  <si>
    <t>Equipo estereotóxico para uso veterinario</t>
  </si>
  <si>
    <t>Electrocardiógrafo ecg para uso veterinario</t>
  </si>
  <si>
    <t>Sets de instrumentos quirúrgicos para uso veterinario</t>
  </si>
  <si>
    <t>Unidades o accesorios de inyección o succión para uso veterinario</t>
  </si>
  <si>
    <t>Sets de botellas para uso veterinario</t>
  </si>
  <si>
    <t>Termómetros clínicos para uso veterinario</t>
  </si>
  <si>
    <t>Cajas de instrumentos o accesorios para uso veterinario</t>
  </si>
  <si>
    <t>Estuches enrollables para instrumentos o accesorios de uso veterinario</t>
  </si>
  <si>
    <t>Espéculos para uso veterinario</t>
  </si>
  <si>
    <t>Instrumentos de castración para uso veterinario</t>
  </si>
  <si>
    <t>Kits de fijación externa para uso veterinario</t>
  </si>
  <si>
    <t>Limas o cortaúñas para uso veterinario</t>
  </si>
  <si>
    <t>Productos gastrointestinales para uso veterinario</t>
  </si>
  <si>
    <t>Productos para sangre o formación de sangre para uso veterinario</t>
  </si>
  <si>
    <t>Productos para el sistema respiratorio para uso veterinario</t>
  </si>
  <si>
    <t>Productos para el sistema musculo esquelético o nervioso para uso veterinario</t>
  </si>
  <si>
    <t>Productos para el sistema cardiovascular para uso veterinario</t>
  </si>
  <si>
    <t>Productos dermatológicos o anti protozoarios para uso veterinario</t>
  </si>
  <si>
    <t>Productos para el sistema sexual genital urinario u hormonales para uso veterinario</t>
  </si>
  <si>
    <t>Productos dentales para uso veterinario</t>
  </si>
  <si>
    <t>Tablas quirúrgicas para uso veterinario</t>
  </si>
  <si>
    <t>Armarios de almacenamiento para uso veterinario</t>
  </si>
  <si>
    <t>Petos para pacientes</t>
  </si>
  <si>
    <t>Gorras para pacientes</t>
  </si>
  <si>
    <t>Capas de examen para pacientes</t>
  </si>
  <si>
    <t>Batas para pacientes</t>
  </si>
  <si>
    <t>Camisas o chalecos para pacientes bebés</t>
  </si>
  <si>
    <t>Chaquetas para pacientes</t>
  </si>
  <si>
    <t>Pantuflas para pacientes</t>
  </si>
  <si>
    <t>Pijamas para pacientes</t>
  </si>
  <si>
    <t>Batas de hospital</t>
  </si>
  <si>
    <t>Pantalones para pacientes</t>
  </si>
  <si>
    <t>Delantales o petos para personal médico</t>
  </si>
  <si>
    <t>Cobertores de barba para personal médico</t>
  </si>
  <si>
    <t>Blusas o blusones para personal médico</t>
  </si>
  <si>
    <t>Gorro de quirófano para personal médico</t>
  </si>
  <si>
    <t>Overoles para personal médico</t>
  </si>
  <si>
    <t>Máscaras quirúrgicas o de aislamiento para personal médico</t>
  </si>
  <si>
    <t>Chaquetas o batas para personal médico</t>
  </si>
  <si>
    <t>Vestidos para cirugía para personal médico</t>
  </si>
  <si>
    <t>Cubiertas para zapatos para personal médico</t>
  </si>
  <si>
    <t>Protección de mangas para personal médico</t>
  </si>
  <si>
    <t>Gorros o capuchas para cirujano</t>
  </si>
  <si>
    <t>Batas de aislamiento para personal médico</t>
  </si>
  <si>
    <t>Protectores de ojos o visores para personal médico</t>
  </si>
  <si>
    <t>Cortinas de cirugía</t>
  </si>
  <si>
    <t>Batas de cirugía</t>
  </si>
  <si>
    <t>Packs quirúrgicos</t>
  </si>
  <si>
    <t>Toallas de cirugía</t>
  </si>
  <si>
    <t>Pantalones (“leggings”) de cirugía</t>
  </si>
  <si>
    <t>Vestidos enteros de cirugía</t>
  </si>
  <si>
    <t>Vestidos o cascos o máscaras faciales o accesorios de aislamiento de cirugía</t>
  </si>
  <si>
    <t>Protectores de colchón o silla para hospital</t>
  </si>
  <si>
    <t>Sábanas elásticas médicas</t>
  </si>
  <si>
    <t>Cortinas de barrera para pacientes</t>
  </si>
  <si>
    <t>Almohadas antimicrobianas para hospital</t>
  </si>
  <si>
    <t>Sábanas para hospital</t>
  </si>
  <si>
    <t>Colchas o cubrecamas para hospital</t>
  </si>
  <si>
    <t>Cobijas para hospital</t>
  </si>
  <si>
    <t>Fundas protectoras de almohada para hospital</t>
  </si>
  <si>
    <t>Cajas o dispensadores de guantes médicos</t>
  </si>
  <si>
    <t>Protector de caucho para dedos.</t>
  </si>
  <si>
    <t>Guantes de examen o para procedimientos no quirúrgicos</t>
  </si>
  <si>
    <t>Recubrimientos interiores para guantes médicos</t>
  </si>
  <si>
    <t>Guantes de cirugía</t>
  </si>
  <si>
    <t>Bolas o fibra de algodón</t>
  </si>
  <si>
    <t>Palitos (copitos) con punta de fibra</t>
  </si>
  <si>
    <t>Toallitas de preparación de la piel</t>
  </si>
  <si>
    <t>Aplicadores o absorbentes medicados</t>
  </si>
  <si>
    <t>Kits de admisión para el cuidado del paciente</t>
  </si>
  <si>
    <t>Patos (bacinillas) para uso general</t>
  </si>
  <si>
    <t>Recipientes para emesis (vómito)</t>
  </si>
  <si>
    <t>Bacinillas de cama para fracturas</t>
  </si>
  <si>
    <t>Recipientes o cuencos para soluciones o mezclas médicas</t>
  </si>
  <si>
    <t>Recipientes multipropósito para usos médicos</t>
  </si>
  <si>
    <t>Orinales de uso general para pacientes</t>
  </si>
  <si>
    <t>Sistemas de presión alterna</t>
  </si>
  <si>
    <t>Marcos o elevadores de cobijas</t>
  </si>
  <si>
    <t>Cunas para extremidades</t>
  </si>
  <si>
    <t>Recubrimientos para colchones</t>
  </si>
  <si>
    <t>Almohadones o almohadillas o almohadas para la posición del paciente</t>
  </si>
  <si>
    <t>Unidades de combinación de electroterapia</t>
  </si>
  <si>
    <t>Electrodos o accesorios para electroterapia</t>
  </si>
  <si>
    <t>Cables o alambres de plomo para electroterapia</t>
  </si>
  <si>
    <t>Simuladores galvánicos o farádicos</t>
  </si>
  <si>
    <t>Estimuladores o kits neuromusculares</t>
  </si>
  <si>
    <t>Unidades de diatermia de onda corta</t>
  </si>
  <si>
    <t>Unidades de estimulación nerviosa eléctrica transcutánea</t>
  </si>
  <si>
    <t>Electrodos de diatermia</t>
  </si>
  <si>
    <t>Sets de estimulador muscular</t>
  </si>
  <si>
    <t>Baldes para enema</t>
  </si>
  <si>
    <t>Bolsas para enema</t>
  </si>
  <si>
    <t>Kits o accesorios para enema</t>
  </si>
  <si>
    <t>Tubos o tapas o pinzas para enema</t>
  </si>
  <si>
    <t>Jabones para enema</t>
  </si>
  <si>
    <t>Fórceps o homeostatos de bajo grado</t>
  </si>
  <si>
    <t>Cuchillo de bajo grado</t>
  </si>
  <si>
    <t>Manijas para cuchillo de bajo grado</t>
  </si>
  <si>
    <t>Corta uñas de bajo grado</t>
  </si>
  <si>
    <t>Sujeta agujas de bajo grado</t>
  </si>
  <si>
    <t>Retractores de bajo grado</t>
  </si>
  <si>
    <t>Tijeras de bajo grado</t>
  </si>
  <si>
    <t>Cubiertas para productos para terapia de calor o frío</t>
  </si>
  <si>
    <t>Unidades o accesorios de enfriamiento para almacenamiento frío para uso médico</t>
  </si>
  <si>
    <t>Lámparas de calor o sus accesorios para uso médico</t>
  </si>
  <si>
    <t>Hidro coladores o sus accesorios para uso médico</t>
  </si>
  <si>
    <t>Unidades o sistemas de calentamiento o enfriamiento terapéutico</t>
  </si>
  <si>
    <t>Cobijas o cortinas de calentamiento o enfriamiento terapéutico</t>
  </si>
  <si>
    <t>Sistema y accesorios de terapia de compresión crio terapéutica</t>
  </si>
  <si>
    <t>Almohadillas o compresas o bolsas de calentamiento o enfriamiento terapéutico</t>
  </si>
  <si>
    <t>Guantes de terapia para terapia de calor o frío</t>
  </si>
  <si>
    <t>Botellas para terapia de calor o frío</t>
  </si>
  <si>
    <t>Bolsas o almohadas de hielo terapéuticas</t>
  </si>
  <si>
    <t>Baños de parafina terapéuticos o sus accesorios</t>
  </si>
  <si>
    <t>Máscaras para senos nasales terapéuticas</t>
  </si>
  <si>
    <t>Pantalones terapéuticos para terapia fría o caliente</t>
  </si>
  <si>
    <t>Aparatos de hipotermia</t>
  </si>
  <si>
    <t>Baños o tanques de hidroterapia para las extremidades</t>
  </si>
  <si>
    <t>Baños o tanques de hidroterapia para inmersión total del cuerpo</t>
  </si>
  <si>
    <t>Accesorios para baños o tanques de hidroterapia</t>
  </si>
  <si>
    <t>Asientos para baños de hidroterapia</t>
  </si>
  <si>
    <t>Etiquetas médicas para uso general</t>
  </si>
  <si>
    <t>Componentes o accesorios para sistemas de planillas médicas</t>
  </si>
  <si>
    <t>Productos de identificación de pacientes</t>
  </si>
  <si>
    <t>Solidificadores de fluidos para uso médico</t>
  </si>
  <si>
    <t>Cánulas o tubos o accesorios de succión para uso médico</t>
  </si>
  <si>
    <t>Contenedores de succión para uso médico</t>
  </si>
  <si>
    <t>Aplicaciones al vacío o de succión para uso médico</t>
  </si>
  <si>
    <t>Estuches para sets de instrumental médico o sus accesorios</t>
  </si>
  <si>
    <t>Sets o kits de succión para uso médico</t>
  </si>
  <si>
    <t>Estuches para cánulas de succión para uso médico</t>
  </si>
  <si>
    <t>Agujas para amniocentesis</t>
  </si>
  <si>
    <t>Agujas para anestesia</t>
  </si>
  <si>
    <t>Agujas arteriales</t>
  </si>
  <si>
    <t>Agujas para biopsia</t>
  </si>
  <si>
    <t>Soportes para agujas de recolección de sangre</t>
  </si>
  <si>
    <t>Agujas romas</t>
  </si>
  <si>
    <t>Agujas mariposa</t>
  </si>
  <si>
    <t>Bandejas o accesorios epidurales</t>
  </si>
  <si>
    <t>Agujas de filtro</t>
  </si>
  <si>
    <t>Tapas o dispositivos protectores o accesorios para agujas</t>
  </si>
  <si>
    <t>Agujas de fístula</t>
  </si>
  <si>
    <t>Agujas para procedimientos de radiología</t>
  </si>
  <si>
    <t>Bandejas o agujas espinales</t>
  </si>
  <si>
    <t>Agujas de tubo al vacío</t>
  </si>
  <si>
    <t>Agujas de transferencia</t>
  </si>
  <si>
    <t>Tubos de extensión</t>
  </si>
  <si>
    <t>Productos o accesorios aspiradores para biopsia</t>
  </si>
  <si>
    <t>Guías para agujas</t>
  </si>
  <si>
    <t>Alfileres dispensadores</t>
  </si>
  <si>
    <t>Agujas para recolección de sangre</t>
  </si>
  <si>
    <t>Agujas quirúrgicas para oídos o narices o gargantas</t>
  </si>
  <si>
    <t>Agujas hipodérmicas</t>
  </si>
  <si>
    <t>Agujas o sets para grabar</t>
  </si>
  <si>
    <t>Agujas de irrigación</t>
  </si>
  <si>
    <t>Protectores de agujas</t>
  </si>
  <si>
    <t>Alambres para limpiar agujas</t>
  </si>
  <si>
    <t>Agujas o sets para punción del esternón</t>
  </si>
  <si>
    <t>Bandejas para agujas o porta agujas</t>
  </si>
  <si>
    <t>Agujas para procedimientos diagnósticos</t>
  </si>
  <si>
    <t>Contenedores o carritos o accesorios para desecho de agujas o cuchillas u otros objetos afilados</t>
  </si>
  <si>
    <t>Agujas o kits o accesorios para pericardiocentesis</t>
  </si>
  <si>
    <t>Jeringas para aspiración o irrigación médica</t>
  </si>
  <si>
    <t>Peras de caucho para usos médicos</t>
  </si>
  <si>
    <t>Jeringas de cartucho para uso médico</t>
  </si>
  <si>
    <t>Jeringas de punta de catéter para uso médico</t>
  </si>
  <si>
    <t>Jeringas para oídos para uso médico</t>
  </si>
  <si>
    <t>Jeringas de entrega medida para uso médico</t>
  </si>
  <si>
    <t>Micro jeringas para uso médico</t>
  </si>
  <si>
    <t>Jeringas sin agujas para uso médico</t>
  </si>
  <si>
    <t>Jeringas con agujas para uso médico</t>
  </si>
  <si>
    <t>Jeringas de medicación líquida oral</t>
  </si>
  <si>
    <t>Jeringas de tuberculina</t>
  </si>
  <si>
    <t>Sets de jeringas de irrigación</t>
  </si>
  <si>
    <t>Pistolas de inyección</t>
  </si>
  <si>
    <t>Aparatos o accesorios para inyección hipodérmica</t>
  </si>
  <si>
    <t>Accesorios para jeringas</t>
  </si>
  <si>
    <t>Jeringas de recolección de sangre</t>
  </si>
  <si>
    <t>Jeringas de fuente</t>
  </si>
  <si>
    <t>Kits de jeringas de análisis de gas en la sangre</t>
  </si>
  <si>
    <t>Catéteres urinarios supra púbicos</t>
  </si>
  <si>
    <t>Catéteres urinarios uretrales</t>
  </si>
  <si>
    <t>Tapones o pinzas para catéteres urinarios</t>
  </si>
  <si>
    <t>Bolsas o medidores para drenaje urinario</t>
  </si>
  <si>
    <t>Tiras o sujetadores para bolsas de drenaje urinario</t>
  </si>
  <si>
    <t>Bandejas o paquetes o kits para procedimientos urológicos</t>
  </si>
  <si>
    <t>Tubos de irrigación urinaria</t>
  </si>
  <si>
    <t>Adaptadores para instrumentos de urología</t>
  </si>
  <si>
    <t>Accesorios o sets para nefrostomía</t>
  </si>
  <si>
    <t>Tubos o accesorios para drenaje urinario</t>
  </si>
  <si>
    <t>Sets de auscultación uretral</t>
  </si>
  <si>
    <t>Sets o accesorios de remoción de cálculos</t>
  </si>
  <si>
    <t>Cubiertas o sets urológicos</t>
  </si>
  <si>
    <t>Percoladores urológicos</t>
  </si>
  <si>
    <t>Kits o accesorios de cateterización urológica</t>
  </si>
  <si>
    <t>Dispositivo pesario</t>
  </si>
  <si>
    <t>Dispositivos o tubos para compresión secuencial vascular</t>
  </si>
  <si>
    <t>Prendas o soporte para compresión o vasculares</t>
  </si>
  <si>
    <t>Anteojos</t>
  </si>
  <si>
    <t>Lentes para anteojos</t>
  </si>
  <si>
    <t>Monturas para anteojos</t>
  </si>
  <si>
    <t>Hardware para anteojos</t>
  </si>
  <si>
    <t>Anteojos de sol</t>
  </si>
  <si>
    <t>Estuches para anteojos</t>
  </si>
  <si>
    <t>Pañitos para limpiar anteojos</t>
  </si>
  <si>
    <t>Kits para limpiar anteojos</t>
  </si>
  <si>
    <t>Retenedores de anteojos</t>
  </si>
  <si>
    <t>Estuches para lentes de contacto</t>
  </si>
  <si>
    <t>Insertores o removedores de lentes de contacto</t>
  </si>
  <si>
    <t>Medidores de radio de lentes de contacto</t>
  </si>
  <si>
    <t>Lentes de contacto</t>
  </si>
  <si>
    <t>Catéteres o kits de cateterización intrauterina</t>
  </si>
  <si>
    <t>Dispositivos o accesorios uterinos</t>
  </si>
  <si>
    <t>Dispositivos o accesorios contraceptivos intrauterinos</t>
  </si>
  <si>
    <t>Kits o accesorios para amniocentesis</t>
  </si>
  <si>
    <t>Unidades o accesorios de extracción obstétrica</t>
  </si>
  <si>
    <t>Kits o accesorios de drenaje ginecológico</t>
  </si>
  <si>
    <t>Kits o accesorios de preparación de semen</t>
  </si>
  <si>
    <t>Productos o kits o accesorios para el tratamiento de la impotencia</t>
  </si>
  <si>
    <t>Sets o kits de administración de quimioterapia</t>
  </si>
  <si>
    <t>Equipos o accesorios para el control del sudor</t>
  </si>
  <si>
    <t>Ayudas para la limpieza de moldes auditivos</t>
  </si>
  <si>
    <t>Dispositivos o accesorios para irrigación nasal</t>
  </si>
  <si>
    <t>Dispositivos o bombas para el control de la hemorragia nasal</t>
  </si>
  <si>
    <t>Moldes auditivos o sus accesorios</t>
  </si>
  <si>
    <t>Kits de reparación de moldes auditivos</t>
  </si>
  <si>
    <t>Sets filiformes para la trompa de eustaquio</t>
  </si>
  <si>
    <t>Paquetes de medicación de oídos</t>
  </si>
  <si>
    <t>Capuchas de viento para oídos</t>
  </si>
  <si>
    <t>Pegantes o cementos para moldes auditivos</t>
  </si>
  <si>
    <t>Pantallas protectoras de viento para oídos</t>
  </si>
  <si>
    <t>Ganchos de cera de oídos</t>
  </si>
  <si>
    <t>Mechas para oídos</t>
  </si>
  <si>
    <t>Instrumentos o accesorios otológicos</t>
  </si>
  <si>
    <t>Chalecos y chaquetas de fuerza (de restricción)</t>
  </si>
  <si>
    <t>Elementos de restricción de cintura y torso</t>
  </si>
  <si>
    <t>Elementos de restricción de extremidades</t>
  </si>
  <si>
    <t>Elementos de restricción de cabeza no para ems</t>
  </si>
  <si>
    <t>Correas o hebillas o accesorios o suministros de restricción</t>
  </si>
  <si>
    <t>Elementos de restricción para todo el cuerpo</t>
  </si>
  <si>
    <t>Sensores o alarmas o accesorios de movimiento de pacientes</t>
  </si>
  <si>
    <t>Dispositivos o accesorios para estabilización o prevención de caídas de pacientes</t>
  </si>
  <si>
    <t>Luces de curación o accesorios para odontología estética</t>
  </si>
  <si>
    <t>Pozos mezcladores para odontología estética</t>
  </si>
  <si>
    <t>Coronas o formas de coronas</t>
  </si>
  <si>
    <t>Laca dental</t>
  </si>
  <si>
    <t>Suministros de grabado de dientes</t>
  </si>
  <si>
    <t>Suministros blanqueadores o decolorantes de dientes</t>
  </si>
  <si>
    <t>Sombras dentales</t>
  </si>
  <si>
    <t>Accesorios o partes de repuesto para instrumentos dentales</t>
  </si>
  <si>
    <t>Bandas para matriz dental</t>
  </si>
  <si>
    <t>Herramientas de colocación de hidróxido de calcio</t>
  </si>
  <si>
    <t>Herramientas de colocación de compuestos</t>
  </si>
  <si>
    <t>Removedores de coronas o puentes</t>
  </si>
  <si>
    <t>Talladores de amalgamas dentales</t>
  </si>
  <si>
    <t>Casetes para instrumentos dentales</t>
  </si>
  <si>
    <t>Bandejas o cubetas para instrumentos dentales</t>
  </si>
  <si>
    <t>Esterillas para instrumentos dentales</t>
  </si>
  <si>
    <t>Alicates dentales</t>
  </si>
  <si>
    <t>Cepillos operativos dentales</t>
  </si>
  <si>
    <t>Retractores dentales</t>
  </si>
  <si>
    <t>Pulidores dentales</t>
  </si>
  <si>
    <t>Fresas dentales</t>
  </si>
  <si>
    <t>Unidades crio quirúrgicas dentales</t>
  </si>
  <si>
    <t>Medidores de profundidad dentales</t>
  </si>
  <si>
    <t>Taladros o brocas dentales</t>
  </si>
  <si>
    <t>Elevadores dentales</t>
  </si>
  <si>
    <t>Excavadoras dentales</t>
  </si>
  <si>
    <t>Limas o curetas dentales</t>
  </si>
  <si>
    <t>Instrumentos para contorno de calzas dentales</t>
  </si>
  <si>
    <t>Protectores de dedos para uso odontológico</t>
  </si>
  <si>
    <t>Fórceps dentales</t>
  </si>
  <si>
    <t>Piezas manuales o accesorios para uso odontológico</t>
  </si>
  <si>
    <t>Instrumentos de higiene dental</t>
  </si>
  <si>
    <t>Accesorios para afilar instrumentos dentales</t>
  </si>
  <si>
    <t>Espejos o mangos de espejo para uso odontológico</t>
  </si>
  <si>
    <t>Lozas mezcladoras para uso odontológico</t>
  </si>
  <si>
    <t>Organizadores dentales</t>
  </si>
  <si>
    <t>Instrumentos de colocación para uso odontológico</t>
  </si>
  <si>
    <t>Sondas dentales</t>
  </si>
  <si>
    <t>Escariadores dentales</t>
  </si>
  <si>
    <t>Instrumentos de empaque de cordones de retracción para uso odontológico</t>
  </si>
  <si>
    <t>Picos de punta de raíz para uso dental</t>
  </si>
  <si>
    <t>Eyectores de saliva o dispositivos de succión oral o suministros dentales</t>
  </si>
  <si>
    <t>Raspadores dentales o accesorios</t>
  </si>
  <si>
    <t>Escalas dentales</t>
  </si>
  <si>
    <t>Tijeras dentales</t>
  </si>
  <si>
    <t>Espátulas dentales</t>
  </si>
  <si>
    <t>Pinzas dentales</t>
  </si>
  <si>
    <t>Grabadores de cera para uso odontológico</t>
  </si>
  <si>
    <t>Cuchillos de gingivectomía</t>
  </si>
  <si>
    <t>Cortadoras de margen dental</t>
  </si>
  <si>
    <t>Soportes para la boca para uso odontológico</t>
  </si>
  <si>
    <t>Kits o bandejas operativas reusables pre ensambladas para uso odontológico</t>
  </si>
  <si>
    <t>Dispositivos protectores para dientes</t>
  </si>
  <si>
    <t>Sujetadores absorbentes para uso odontológico</t>
  </si>
  <si>
    <t>Calibradores para uso odontológico</t>
  </si>
  <si>
    <t>Herramientas de detección de fracturas para uso odontológico</t>
  </si>
  <si>
    <t>Separadores de dientes para uso odontológico</t>
  </si>
  <si>
    <t>Introductor de espigas para uso odontológico</t>
  </si>
  <si>
    <t>Doblador de espigas para uso odontológico</t>
  </si>
  <si>
    <t>Guías para uso odontológico</t>
  </si>
  <si>
    <t>Probadores de nervio o de vitalidad para uso odontológico</t>
  </si>
  <si>
    <t>Esparcidores para uso odontológico</t>
  </si>
  <si>
    <t>Tubos o accesorios para uso odontológico</t>
  </si>
  <si>
    <t>Enhebradores de seda dental</t>
  </si>
  <si>
    <t>Kit de extracción de partes de dientes</t>
  </si>
  <si>
    <t>Aplicadores o absorbentes para uso odontológico</t>
  </si>
  <si>
    <t>Estuches o bolsas para instrumentos dentales</t>
  </si>
  <si>
    <t>Electrodos de anestesia o repuestos para uso odontológico</t>
  </si>
  <si>
    <t>Cuñas o sets para uso odontológico</t>
  </si>
  <si>
    <t>Discos cortadores o separadores para uso odontológico</t>
  </si>
  <si>
    <t>Calibradores o accesorios para uso odontológico</t>
  </si>
  <si>
    <t>Sujetadores bucales para uso odontológico</t>
  </si>
  <si>
    <t>Matrices o sets para uso odontológico</t>
  </si>
  <si>
    <t>Enrolladores de instrumentos para instrumentos o accesorios dentales</t>
  </si>
  <si>
    <t>Deshidratadores para uso odontológico</t>
  </si>
  <si>
    <t>Portadores de calor para uso odontológico</t>
  </si>
  <si>
    <t>Calzas o kits de calzas para sistemas post dentales</t>
  </si>
  <si>
    <t>Expansores para uso odontológico</t>
  </si>
  <si>
    <t>Martillos para uso odontológico</t>
  </si>
  <si>
    <t>Sujetadores de fresas para uso odontológico</t>
  </si>
  <si>
    <t>Kits de restauración para uso odontológico</t>
  </si>
  <si>
    <t>Cuchillos para uso odontológico</t>
  </si>
  <si>
    <t>Kits indicadores de presión para uso odontológico</t>
  </si>
  <si>
    <t>Sujetadores para almohadillas o láminas mezcladoras</t>
  </si>
  <si>
    <t>Bolsas mezcladoras para uso odontológico</t>
  </si>
  <si>
    <t>Topes o accesorios endodónticos</t>
  </si>
  <si>
    <t>Sets o accesorios de anestesia para uso odontológico</t>
  </si>
  <si>
    <t>Sillas para examen dental o partes relacionadas o accesorios</t>
  </si>
  <si>
    <t>Taburetes para uso odontológico</t>
  </si>
  <si>
    <t>Gabinetes para uso odontológico</t>
  </si>
  <si>
    <t>Mesas o accesorios para uso odontológico</t>
  </si>
  <si>
    <t>Sets de mobiliarios combinados para procedimientos dentales</t>
  </si>
  <si>
    <t>Portadores de amalgamas</t>
  </si>
  <si>
    <t>Obturadores o puntas o accesorios para uso odontológico</t>
  </si>
  <si>
    <t>Cápsulas de amalgama para uso odontológico</t>
  </si>
  <si>
    <t>Empaquetadores de cable para uso odontológico</t>
  </si>
  <si>
    <t>Discos pulidores o de terminado para uso odontológico</t>
  </si>
  <si>
    <t>Tiras pulidoras o de terminado para uso odontológico</t>
  </si>
  <si>
    <t>Puntas pulidoras o de terminado para uso odontológico</t>
  </si>
  <si>
    <t>Compuestos brilladores para uso odontológico</t>
  </si>
  <si>
    <t>Paños comprimibles para uso odontológico</t>
  </si>
  <si>
    <t>Kits pulidores o de terminado para uso odontológico</t>
  </si>
  <si>
    <t>Copas o sets pulidores para uso odontológico</t>
  </si>
  <si>
    <t>Resortes para abrasión o máquinas pulidoras para uso odontológico</t>
  </si>
  <si>
    <t>Tubos de calzas para uso odontológico</t>
  </si>
  <si>
    <t>Adaptadores de placas de sujeción para tallado o máquinas pulidoras para uso odontológico</t>
  </si>
  <si>
    <t>Conos para tallado o máquinas pulidoras para uso odontológico</t>
  </si>
  <si>
    <t>Portadores de lámina de oro</t>
  </si>
  <si>
    <t>Cepillos para paladares o prótesis dentales</t>
  </si>
  <si>
    <t>Kits de profilaxis para uso odontológico</t>
  </si>
  <si>
    <t>Copas o contenedores para prótesis dentales</t>
  </si>
  <si>
    <t>Soluciones o tabletas reveladoras</t>
  </si>
  <si>
    <t>Geles o enjuagues de fluoruro</t>
  </si>
  <si>
    <t>Tabletas o gotas de fluoruro</t>
  </si>
  <si>
    <t>Tanques de profilaxis para uso odontológico</t>
  </si>
  <si>
    <t>Frascos o sets para prótesis dentales</t>
  </si>
  <si>
    <t>Pastas o kits de prevención dental</t>
  </si>
  <si>
    <t>Dispositivos o accesorios para limpiar dientes</t>
  </si>
  <si>
    <t>Sets acondicionadores de tejido dental</t>
  </si>
  <si>
    <t>Aerosoles endodónticos</t>
  </si>
  <si>
    <t>Sujetadores de aleta de mordida</t>
  </si>
  <si>
    <t>Bloques o aletas o tabletas de mordida para uso odontológico</t>
  </si>
  <si>
    <t>Procesadores de película para uso odontológico</t>
  </si>
  <si>
    <t>Colgadores de película radiológica para uso odontológico</t>
  </si>
  <si>
    <t>Sujetadores de película radiológica para uso odontológico</t>
  </si>
  <si>
    <t>Monturas de película radiológica para uso odontológico</t>
  </si>
  <si>
    <t>Duplicadores de rayos x para uso odontológico</t>
  </si>
  <si>
    <t>Unidades de rayos x para uso odontológico</t>
  </si>
  <si>
    <t>Visores o accesorios de rayos x para uso odontológico</t>
  </si>
  <si>
    <t>Película radiológica para uso odontológico</t>
  </si>
  <si>
    <t>Adaptadores de película de rayos x para uso odontológico</t>
  </si>
  <si>
    <t>Partes o kits o accesorios para aparatos de rayos x para uso odontológico</t>
  </si>
  <si>
    <t>Analizadores de película radiográfica para uso odontológico</t>
  </si>
  <si>
    <t>Trazador radioactivo para uso odontológico</t>
  </si>
  <si>
    <t>Anillos de molde o suministros relacionados para uso odontológico</t>
  </si>
  <si>
    <t>Formadores para uso odontológico</t>
  </si>
  <si>
    <t>Adhesivos para bandejas de impresión para uso odontológico</t>
  </si>
  <si>
    <t>Limpiadores de bandejas de impresión para uso odontológico</t>
  </si>
  <si>
    <t>Bandejas de impresión para uso odontológico</t>
  </si>
  <si>
    <t>Cuchillos para yeso para uso odontológico</t>
  </si>
  <si>
    <t>Instrumentos de encerado para uso odontológico</t>
  </si>
  <si>
    <t>Jeringas de material de impresión o accesorios para uso odontológico</t>
  </si>
  <si>
    <t>Baños de agua para material de impresión o accesorios para uso odontológico</t>
  </si>
  <si>
    <t>Dispositivos para marcar dientes</t>
  </si>
  <si>
    <t>Endurecedores de material de impresión para uso odontológico</t>
  </si>
  <si>
    <t>Instrumentos de secado o accesorios para uso odontológico</t>
  </si>
  <si>
    <t>Kits de formación de base para prótesis dentales</t>
  </si>
  <si>
    <t>Kits de entrega de materiales de impresión para uso odontológico</t>
  </si>
  <si>
    <t>Canastas de impresión para uso odontológico</t>
  </si>
  <si>
    <t>Láminas dentales</t>
  </si>
  <si>
    <t>Unidades de abrasión por aire de laboratorio dental</t>
  </si>
  <si>
    <t>Quemadores o antorchas de laboratorio dental</t>
  </si>
  <si>
    <t>Máquinas para enyesar, sus partes o accesorios de laboratorio dental</t>
  </si>
  <si>
    <t>Unidades de curado de laboratorio dental</t>
  </si>
  <si>
    <t>Tintes de laboratorio dental</t>
  </si>
  <si>
    <t>Recolectores de polvo de laboratorio dental</t>
  </si>
  <si>
    <t>Máquinas o accesorios de laboratorio dental</t>
  </si>
  <si>
    <t>Hornos de uso odontológico para laboratorios</t>
  </si>
  <si>
    <t>Chapas de oro de laboratorio dental</t>
  </si>
  <si>
    <t>Tornos o accesorios de laboratorio dental</t>
  </si>
  <si>
    <t>Bordeadoras de modelos de laboratorio dental</t>
  </si>
  <si>
    <t>Modelos de laboratorio dentales</t>
  </si>
  <si>
    <t>Trampas de yeso de laboratorio dental</t>
  </si>
  <si>
    <t>Lijadoras de chorro de arena o suministros de laboratorio dental</t>
  </si>
  <si>
    <t>Máquinas soldadoras o suministros de laboratorio dental</t>
  </si>
  <si>
    <t>Unidades de vacío o suministros de laboratorio dental</t>
  </si>
  <si>
    <t>Vibradores de uso odontológico para laboratorios</t>
  </si>
  <si>
    <t>Unidades de encerado de laboratorio dental</t>
  </si>
  <si>
    <t>Piedras dentales para laboratorios</t>
  </si>
  <si>
    <t>Protectores de moldes o estuches de laboratorio dental</t>
  </si>
  <si>
    <t>Crisoles para máquinas de fundición de uso odontológico</t>
  </si>
  <si>
    <t>Unidades o accesorios de procesamiento de resinas de laboratorio dental</t>
  </si>
  <si>
    <t>Cantimploras de laboratorio dental</t>
  </si>
  <si>
    <t>Láseres de uso odontológico</t>
  </si>
  <si>
    <t>Dentoscopios</t>
  </si>
  <si>
    <t>Luces para uso odontológico general o sus accesorios</t>
  </si>
  <si>
    <t>Luces intraorales</t>
  </si>
  <si>
    <t>Trípodes de luces de operación para uso odontológico</t>
  </si>
  <si>
    <t>Luces o accesorios de fibra óptica para uso odontológico</t>
  </si>
  <si>
    <t>Sets de iluminación de operación para uso odontológico</t>
  </si>
  <si>
    <t>Aleaciones para amalgamas de uso odontológico</t>
  </si>
  <si>
    <t>Materiales protectores de la boca para atletas</t>
  </si>
  <si>
    <t>Aleaciones de molibdeno cromo cobalto fundido para implantes dentales</t>
  </si>
  <si>
    <t>Materiales de impresión hidrocoloides irreversibles reversibles combinados</t>
  </si>
  <si>
    <t>Plásticos para coronas o puentes</t>
  </si>
  <si>
    <t>Pastas abrasivas de uso odontológico</t>
  </si>
  <si>
    <t>Polvos abrasivos de uso odontológico</t>
  </si>
  <si>
    <t>Puntos absorbentes de uso odontológico</t>
  </si>
  <si>
    <t>Materiales de impresión agar de uso odontológico</t>
  </si>
  <si>
    <t>Materiales de impresión alginadas de uso odontológico</t>
  </si>
  <si>
    <t>Aleaciones de fundición de metal de base de uso odontológico</t>
  </si>
  <si>
    <t>Ceras de placa de base de uso odontológico</t>
  </si>
  <si>
    <t>Aleaciones de soldadura fuerte de uso odontológico</t>
  </si>
  <si>
    <t>Aleaciones de fundición de uso odontológico</t>
  </si>
  <si>
    <t>Cerámicas de uso odontológico</t>
  </si>
  <si>
    <t>Materiales de duplicación de uso odontológico</t>
  </si>
  <si>
    <t>Inversiones de sílice etilo de uso odontológico</t>
  </si>
  <si>
    <t>Productos de yeso de uso odontológico</t>
  </si>
  <si>
    <t>Materiales de impresión de pasta de óxido de zinc eugenol de uso odontológico</t>
  </si>
  <si>
    <t>Ceras de fundición para incrustaciones de uso odontológico</t>
  </si>
  <si>
    <t>Mercurio de uso odontológico</t>
  </si>
  <si>
    <t>Puntos obturadores de uso odontológico</t>
  </si>
  <si>
    <t>Sellantes de huecos o fisuras de uso odontológico</t>
  </si>
  <si>
    <t>Cementos de base de agua de uso odontológico</t>
  </si>
  <si>
    <t>Resinas de base para prótesis dentales</t>
  </si>
  <si>
    <t>Resinas de forrado temporales de base para prótesis dentales</t>
  </si>
  <si>
    <t>Resinas de reparación de cura fría para prótesis dentales</t>
  </si>
  <si>
    <t>Resinas de relleno directo</t>
  </si>
  <si>
    <t>Materiales elastoméricos para impresiones dentales</t>
  </si>
  <si>
    <t>Materiales de relleno endodóntico</t>
  </si>
  <si>
    <t>Elastómeros de prótesis maxilofacial extra oral</t>
  </si>
  <si>
    <t>Inversiones de fundición de yeso unido para aleaciones de oro</t>
  </si>
  <si>
    <t>Película radiográfica dental intraoral</t>
  </si>
  <si>
    <t>Amalgamantes para uso odontológico</t>
  </si>
  <si>
    <t>Materiales elastómeros para ortodoncia</t>
  </si>
  <si>
    <t>Inversiones unidas de fosfato</t>
  </si>
  <si>
    <t>Dientes de porcelana</t>
  </si>
  <si>
    <t>Materiales refractarios de tinte</t>
  </si>
  <si>
    <t>Materiales resistentes de recubrimiento para prótesis dentales removibles</t>
  </si>
  <si>
    <t>Inversiones de soldadura</t>
  </si>
  <si>
    <t>Dientes de polímeros sintéticos</t>
  </si>
  <si>
    <t>Titanio sin aleación para implantes dentales</t>
  </si>
  <si>
    <t>Cementos de óxido de zinc eugenol y de no eugenol</t>
  </si>
  <si>
    <t>Líquido de retracción gingival</t>
  </si>
  <si>
    <t>Sets de partes anteriores o posteriores de dientes</t>
  </si>
  <si>
    <t>Recubrimientos o materiales adelgazantes o sets para caries dentales</t>
  </si>
  <si>
    <t>Tintes o suministros de uso odontológico</t>
  </si>
  <si>
    <t>Catalizadores de material de impresión de uso odontológico</t>
  </si>
  <si>
    <t>Compuestos limpiadores de instrumentos de uso odontológico</t>
  </si>
  <si>
    <t>Compuestos indicadores de presión de uso odontológico</t>
  </si>
  <si>
    <t>Kits o accesorios de aislamiento de pastas de uso odontológico</t>
  </si>
  <si>
    <t>Compuestos restauradores de uso odontológico</t>
  </si>
  <si>
    <t>Protectores de nervios dentales</t>
  </si>
  <si>
    <t>Estantes o soportes para productos abrasivos de uso odontológico</t>
  </si>
  <si>
    <t>Agentes enmascaradores de uso odontológico</t>
  </si>
  <si>
    <t>Kits de cementación de uso odontológico</t>
  </si>
  <si>
    <t>Espaciadores de tintes de uso odontológico</t>
  </si>
  <si>
    <t>Kits post endodoncia</t>
  </si>
  <si>
    <t>Compuestos de recubrimiento para prótesis dentales</t>
  </si>
  <si>
    <t>Compuestos de recubrimiento para modelos dentales</t>
  </si>
  <si>
    <t>Kits de revestimiento de prótesis dentales</t>
  </si>
  <si>
    <t>Solventes de cera de uso odontológico</t>
  </si>
  <si>
    <t>Kits para implantes dentales</t>
  </si>
  <si>
    <t>Lubricantes dentales</t>
  </si>
  <si>
    <t>Kits o bandejas desechables pre ensambladas de uso odontológico</t>
  </si>
  <si>
    <t>Baberos de uso odontológico</t>
  </si>
  <si>
    <t>Suministros hembra de uso odontológico</t>
  </si>
  <si>
    <t>Recubrimientos de uso odontológico</t>
  </si>
  <si>
    <t>Forros para el apoyacabezas de la silla de examen de uso odontológico</t>
  </si>
  <si>
    <t>Bolitas absorbentes de uso odontológico</t>
  </si>
  <si>
    <t>Rollos de uso odontológico</t>
  </si>
  <si>
    <t>Jeringas o agujas o jeringas con agujas de uso odontológico</t>
  </si>
  <si>
    <t>Cubiertas desechables para bandejas de uso odontológico</t>
  </si>
  <si>
    <t>Estuches o cubiertas para instrumentos o sets de uso odontológico</t>
  </si>
  <si>
    <t>Platos de uso odontológico</t>
  </si>
  <si>
    <t>Pinzas de uso odontológico</t>
  </si>
  <si>
    <t>Tazas medidoras de uso odontológico</t>
  </si>
  <si>
    <t>Contenedores o accesorios de materiales de desecho de uso odontológico</t>
  </si>
  <si>
    <t>Tazones mezcladores de uso odontológico</t>
  </si>
  <si>
    <t>Sujetadores o dispensadores de servilletas de uso odontológico</t>
  </si>
  <si>
    <t>Dispensadores de materiales de uso odontológico</t>
  </si>
  <si>
    <t>Kits de accesorios para jeringas de uso odontológico</t>
  </si>
  <si>
    <t>Escupideras de uso odontológico</t>
  </si>
  <si>
    <t>Papeles articulados para operación o productos relacionados de uso odontológico</t>
  </si>
  <si>
    <t>Barreras de control de infección para operaciones de uso odontológico</t>
  </si>
  <si>
    <t>Tornillos de retención o productos relacionados para operaciones de uso odontológico</t>
  </si>
  <si>
    <t>Cordones de retracción para operaciones de uso odontológico</t>
  </si>
  <si>
    <t>Sets de sialografía de uso odontológico</t>
  </si>
  <si>
    <t>Tablillas o sets de uso odontológico</t>
  </si>
  <si>
    <t>Anillos para instrumentos de uso odontológico</t>
  </si>
  <si>
    <t>Cartuchos de ligadura para ortodoncia</t>
  </si>
  <si>
    <t>Articuladores o accesorios de uso odontológico</t>
  </si>
  <si>
    <t>Soluciones hemostáticas de uso odontológico</t>
  </si>
  <si>
    <t>Tornillos o fijadores o suministros relacionados de uso odontológico</t>
  </si>
  <si>
    <t>Retenedores de uso odontológico</t>
  </si>
  <si>
    <t>Pinzas de aplicación para ortodoncia</t>
  </si>
  <si>
    <t>Frenillos "brackets" para ortodoncia</t>
  </si>
  <si>
    <t>Tubos bucales para ortodoncia</t>
  </si>
  <si>
    <t>Bobinas de resorte para ortodoncia</t>
  </si>
  <si>
    <t>Elásticos para ortodoncia</t>
  </si>
  <si>
    <t>Elastómeros para ortodoncia</t>
  </si>
  <si>
    <t>Tornillos de expansión para ortodoncia</t>
  </si>
  <si>
    <t>Bandas molares para ortodoncia</t>
  </si>
  <si>
    <t>Alicates para ortodoncia</t>
  </si>
  <si>
    <t>Estuches retenedores para ortodoncia</t>
  </si>
  <si>
    <t>Bandas de colocación para ortodoncia</t>
  </si>
  <si>
    <t>Topes o bloqueos para ortodoncia</t>
  </si>
  <si>
    <t>Cinceles para periodoncia</t>
  </si>
  <si>
    <t>Limas para periodoncia</t>
  </si>
  <si>
    <t>Separadores para periodoncia</t>
  </si>
  <si>
    <t>Instrumentos de prueba de implante periodontal a interface de hueso</t>
  </si>
  <si>
    <t>Instrumentos de control para periodoncia</t>
  </si>
  <si>
    <t>Disectores de tejido para periodoncia</t>
  </si>
  <si>
    <t>Pastas protectoras para periodoncia</t>
  </si>
  <si>
    <t>Curetas para periodoncia</t>
  </si>
  <si>
    <t>Cuchillos para periodoncia</t>
  </si>
  <si>
    <t>Membranas para periodoncia</t>
  </si>
  <si>
    <t>Sets de transferencia de diálisis peritoneal ambulatoria continua capd</t>
  </si>
  <si>
    <t>Calentadores de dialisato peritoneal</t>
  </si>
  <si>
    <t>Sets de administración o cateterización de diálisis peritoneal</t>
  </si>
  <si>
    <t>Adaptadores o pinzas o conectores de catéter para diálisis peritoneal</t>
  </si>
  <si>
    <t>Bolsas o contenedores de drenaje de diálisis peritoneal</t>
  </si>
  <si>
    <t>Derivaciones o catéteres o dispositivos de acceso permanente para diálisis peritoneal</t>
  </si>
  <si>
    <t>Soluciones para diálisis peritoneal</t>
  </si>
  <si>
    <t>Correas o arneses para unidades de diálisis peritoneal</t>
  </si>
  <si>
    <t>Unidades de diálisis peritoneal</t>
  </si>
  <si>
    <t>Kits de lavado para diálisis peritoneal</t>
  </si>
  <si>
    <t>Kits o sets o accesorios de administración de hemodiálisis</t>
  </si>
  <si>
    <t>Muestreadores de bolsas de sangre para hemodiálisis</t>
  </si>
  <si>
    <t>Aparato de demanda de oxígeno en la sangre para hemodiálisis</t>
  </si>
  <si>
    <t>Sillas para hemodiálisis</t>
  </si>
  <si>
    <t>Medidores de conductividad de dialisato para hemodiálisis</t>
  </si>
  <si>
    <t>Detectores de nivel de dialisato para hemodiálisis</t>
  </si>
  <si>
    <t>Bombas de presión de dialisato para hemodiálisis</t>
  </si>
  <si>
    <t>Soluciones de dialisato para hemodiálisis</t>
  </si>
  <si>
    <t>Tanques de dialisato para hemodiálisis</t>
  </si>
  <si>
    <t>Tubos de dialisato para hemodiálisis</t>
  </si>
  <si>
    <t>Baños calentadores de dialisato para hemodiálisis</t>
  </si>
  <si>
    <t>Filtros de celuloide de dializador para hemodiálisis</t>
  </si>
  <si>
    <t>Filtros de colodión de dializador para hemodiálisis</t>
  </si>
  <si>
    <t>Filtros de filamento hueco de dializador para hemodiálisis</t>
  </si>
  <si>
    <t>Sistemas de reprocesamiento de dializador para hemodiálisis</t>
  </si>
  <si>
    <t>Detectores de burbujas de aire o espuma o coágulos, o trampas o alarmas para unidades de hemodiálisis</t>
  </si>
  <si>
    <t>Monitores de presión arterial para unidades de hemodiálisis</t>
  </si>
  <si>
    <t>Pinzas de línea de sangre para unidades de hemodiálisis</t>
  </si>
  <si>
    <t>Tapas para válvulas de sangre para unidades de hemodiálisis</t>
  </si>
  <si>
    <t>Bombas de sangre para unidades de hemodiálisis</t>
  </si>
  <si>
    <t>Tapas para válvulas de dialisato unidades de hemodiálisis</t>
  </si>
  <si>
    <t>Desinfectantes o limpiadores para unidades de hemodiálisis</t>
  </si>
  <si>
    <t>Bombas de infusión de heparina unidades de hemodiálisis</t>
  </si>
  <si>
    <t>Controladores de agujas únicas para unidades de hemodiálisis</t>
  </si>
  <si>
    <t>Convertidores de un solo paso para unidades de hemodiálisis</t>
  </si>
  <si>
    <t>Estantes o soportes o carritos para unidades de hemodiálisis</t>
  </si>
  <si>
    <t>Monitores de temperatura para unidades de hemodiálisis</t>
  </si>
  <si>
    <t>Equipos de prueba para unidades de hemodiálisis</t>
  </si>
  <si>
    <t>Filtros transductores para unidades de hemodiálisis</t>
  </si>
  <si>
    <t>Protectores transductores para unidades de hemodiálisis</t>
  </si>
  <si>
    <t>Sistemas de purificación del agua para unidades de hemodiálisis</t>
  </si>
  <si>
    <t>Unidades de hemodiálisis</t>
  </si>
  <si>
    <t>Membranas dializadoras para aparatos de hemodiálisis</t>
  </si>
  <si>
    <t>Bandejas de procedimiento o accesorios para hemodiálisis</t>
  </si>
  <si>
    <t>Cartuchos para aparatos de hemodiálisis</t>
  </si>
  <si>
    <t>Hemofiltro</t>
  </si>
  <si>
    <t>Bolsas de recolección de hemofiltración</t>
  </si>
  <si>
    <t>Puertos de infusión para hemofiltración</t>
  </si>
  <si>
    <t>Puertos de muestreo para hemofiltración</t>
  </si>
  <si>
    <t>Unidades de diálisis arterio venosa continua cavhd o productos relacionados</t>
  </si>
  <si>
    <t>Unidades de hemofiltración arterio venosa continua cavh o productos relacionados</t>
  </si>
  <si>
    <t>Unidades de hemodiálisis o hemofiltración venosa continua o productos relacionados</t>
  </si>
  <si>
    <t>Unidades de ultrafiltración continua lenta scuf o productos relacionados</t>
  </si>
  <si>
    <t>Bolsas para cuerpos para desastres para servicios médicos de emergencia</t>
  </si>
  <si>
    <t>Etiquetas de triage para servicios médicos de emergencia</t>
  </si>
  <si>
    <t>Camillas o accesorios para evacuación aérea</t>
  </si>
  <si>
    <t>Camillas o accesorios para ambulancias</t>
  </si>
  <si>
    <t>Prendas anti choque</t>
  </si>
  <si>
    <t>Camillas canasta o accesorios</t>
  </si>
  <si>
    <t>Ojales de cable de rescate</t>
  </si>
  <si>
    <t>Férulas inflables para servicios médicos de emergencia</t>
  </si>
  <si>
    <t>Collares cervicales o de extracción de víctimas para servicios médicos de emergencia</t>
  </si>
  <si>
    <t>Inmovilizadores de cabeza para servicios médicos de emergencia</t>
  </si>
  <si>
    <t>Correas de retención o espinales para servicios médicos de emergencia</t>
  </si>
  <si>
    <t>Inmovilizadores de torso para servicios médicos de emergencia</t>
  </si>
  <si>
    <t>Literas o camillas o accesorios para respuesta de emergencia</t>
  </si>
  <si>
    <t>Camillas o accesorios redondas</t>
  </si>
  <si>
    <t>Tablas espinales</t>
  </si>
  <si>
    <t>Tubos o contenedores para rescate en agua</t>
  </si>
  <si>
    <t>Cobijas para emergencias o rescates</t>
  </si>
  <si>
    <t>Cobijas para primeros auxilios</t>
  </si>
  <si>
    <t>Cobertores o cobijas de protección contra el calor para servicios médicos de emergencia</t>
  </si>
  <si>
    <t>Fajas para bebés o porta bebés para servicios médicos de emergencia</t>
  </si>
  <si>
    <t>Kits de intubación o vía aérea oro faríngea para servicios médicos de emergencia</t>
  </si>
  <si>
    <t>Kits de laringoscopia para servicios médicos de emergencia</t>
  </si>
  <si>
    <t>Unidades o accesorios de succión para servicios médicos de emergencia</t>
  </si>
  <si>
    <t>Kits de cricotiroidotomía o tubo traqueal para servicios médicos de emergencia</t>
  </si>
  <si>
    <t>Desplegadores de mandíbula</t>
  </si>
  <si>
    <t>Palos para convulsiones</t>
  </si>
  <si>
    <t>Bolsas de manejo de vía aérea para servicios médicos de emergencia</t>
  </si>
  <si>
    <t>Estuches de desfibriladores para servicios médicos de emergencia</t>
  </si>
  <si>
    <t>Estuches de medicamentos para servicios médicos de emergencia</t>
  </si>
  <si>
    <t>Estuches o bolsas de productos de extracción para servicios médicos de emergencia</t>
  </si>
  <si>
    <t>Estuches intravenosos iv para servicios médicos de emergencia</t>
  </si>
  <si>
    <t>Estuches de intubación para servicios médicos de emergencia</t>
  </si>
  <si>
    <t>Bolsas de laringoscopia para servicios médicos de emergencia</t>
  </si>
  <si>
    <t>Estuches de soporte de vida para servicios médicos de emergencia</t>
  </si>
  <si>
    <t>Paquetes de trauma para respuesta de larga distancia ldr para servicios médicos de emergencia</t>
  </si>
  <si>
    <t>Estuches paramédicos para servicios médicos de emergencia</t>
  </si>
  <si>
    <t>Estuches de oxígeno portátil o resucitación para servicios médicos de emergencia</t>
  </si>
  <si>
    <t>Estuches o bolsas de rescate para servicios médicos de emergencia</t>
  </si>
  <si>
    <t>Estuches o bolsas de respuesta para servicios médicos de emergencia</t>
  </si>
  <si>
    <t>Estuches o bolsas de trauma para servicios médicos de emergencia</t>
  </si>
  <si>
    <t>Estuches o bolsas para técnicos médicos de emergencia emt</t>
  </si>
  <si>
    <t>Estuches para transportar o almacenar sets de inmovilización para servicios médicos de emergencia</t>
  </si>
  <si>
    <t>Estuches o bolsas o accesorios de primeros auxilios para servicios médicos de emergencia</t>
  </si>
  <si>
    <t>Estuches de equipos de tratamiento de víctimas de gas para servicios médicos de emergencia</t>
  </si>
  <si>
    <t>Bolsas o revestimientos de evacuación para servicios médicos de emergencia</t>
  </si>
  <si>
    <t>Estuches o accesorios de ropa para servicios médicos de emergencia</t>
  </si>
  <si>
    <t>Kits de primeros auxilios para servicios médicos de emergencia</t>
  </si>
  <si>
    <t>Kits de primera respuesta para servicios médicos de emergencia</t>
  </si>
  <si>
    <t>Kits intravenosos iv para servicios médicos de emergencia</t>
  </si>
  <si>
    <t>Kits de soporte de vida para servicios médicos de emergencia</t>
  </si>
  <si>
    <t>Kits de trauma de respuesta de larga distancia ldr para servicios médicos de emergencia</t>
  </si>
  <si>
    <t>Kits obstétricos para servicios médicos de emergencia</t>
  </si>
  <si>
    <t>Kits de oxígeno o resucitación para servicios médicos de emergencia</t>
  </si>
  <si>
    <t>Kits de rapel para servicios médicos de emergencia</t>
  </si>
  <si>
    <t>Kits de búsqueda y rescate para servicios médicos de emergencia</t>
  </si>
  <si>
    <t>Kits de trauma para servicios médicos de emergencia</t>
  </si>
  <si>
    <t>Kits para técnicos médicos de emergencia emt</t>
  </si>
  <si>
    <t>Kits de ventriculostomía para servicios médicos de emergencia</t>
  </si>
  <si>
    <t>Kits de evacuación para servicios médicos de emergencia</t>
  </si>
  <si>
    <t>Kits o suministros de transporte de pacientes para servicios médicos de emergencia</t>
  </si>
  <si>
    <t>Kits de tratamiento dental para servicios médicos de emergencia</t>
  </si>
  <si>
    <t>Kits de fracturas para servicios médicos de emergencia</t>
  </si>
  <si>
    <t>Kits de equipos médicos de laboratorio o de campo o productos relacionados</t>
  </si>
  <si>
    <t>Desfibriladores externos automatizados aed o paletas duras</t>
  </si>
  <si>
    <t>Escudos o máscaras protectoras para resucitación cardiopulmonar cpr</t>
  </si>
  <si>
    <t>Kits aspiradores o resucitadores para emergencias</t>
  </si>
  <si>
    <t>Pinzas o torniquetes para servicios médicos de emergencia</t>
  </si>
  <si>
    <t>Depresores de lengua o cuchillos o baja lenguas</t>
  </si>
  <si>
    <t>Transiluminadores para exámenes de uso médico</t>
  </si>
  <si>
    <t>Lubricantes o gelatinas personales o para examen</t>
  </si>
  <si>
    <t>Sets de hemacitómetros</t>
  </si>
  <si>
    <t>Sets o accesorios de muestreadores de células endometriales</t>
  </si>
  <si>
    <t>Kits de determinación de asalto sexual</t>
  </si>
  <si>
    <t>Bandas para sujetar el espejo a la frente o accesorios para exámenes médicos</t>
  </si>
  <si>
    <t>Pañitos limpiadores para equipo diagnóstico</t>
  </si>
  <si>
    <t>Sets de examen físico para cirujanos de vuelo</t>
  </si>
  <si>
    <t>Medidores de ictericia transcutáneos</t>
  </si>
  <si>
    <t>Evaluadores de impotencia masculina</t>
  </si>
  <si>
    <t>Cucharas para examen de portadores de tifoidea</t>
  </si>
  <si>
    <t>Kits de irrigación de los senos nasales</t>
  </si>
  <si>
    <t>Fotómetros de hemoglobina</t>
  </si>
  <si>
    <t>Bandejas de procedimiento para exámenes</t>
  </si>
  <si>
    <t>Unidades o accesorios de electromiografía emg</t>
  </si>
  <si>
    <t>Unidades de electroencefalografía (EEG) o accesorios</t>
  </si>
  <si>
    <t>Unidades de presión de sangre aneroides</t>
  </si>
  <si>
    <t>Unidades de presión de sangre electrónicas</t>
  </si>
  <si>
    <t>Unidades de presión de sangre de mercurio</t>
  </si>
  <si>
    <t>Válvulas o peras inflables de liberación de presión del aire en la sangre</t>
  </si>
  <si>
    <t>Mangas o vejigas de presión de la sangre</t>
  </si>
  <si>
    <t>Mangueras de inflar o mangueras neumáticas o adaptadores de presión de sangre</t>
  </si>
  <si>
    <t>Unidades de registro de presión de sangre</t>
  </si>
  <si>
    <t>Accesorios para instrumentos de medición de presión de sangre</t>
  </si>
  <si>
    <t>Kits de domo de monitoreo de presión de sangre</t>
  </si>
  <si>
    <t>Kits de mangas de presión de sangre</t>
  </si>
  <si>
    <t>Unidades de electrocardiografía ekg</t>
  </si>
  <si>
    <t>Adaptadores o cables o conductores para electrocardiografía ekg</t>
  </si>
  <si>
    <t>Probadores de cables o conductores o unidades de electrocardiografía ekg</t>
  </si>
  <si>
    <t>Calibradores o reglas de electrocardiografía ekg</t>
  </si>
  <si>
    <t>Registros gráficos de electrocardiografía ekg</t>
  </si>
  <si>
    <t>Pantallas de monitor para electrocardiografía ekg</t>
  </si>
  <si>
    <t>Electrodos de tira o anillo para electrocardiografía ekg neonatal</t>
  </si>
  <si>
    <t>Electrodos de parche para electrocardiografía ekg</t>
  </si>
  <si>
    <t>Papel de registro de electrocardiografía (ECG)</t>
  </si>
  <si>
    <t>Probadores de superficie de electrodos para electrocardiografía ekg</t>
  </si>
  <si>
    <t>Sistemas telefónicos receptores o transmisores para electrocardiografía ekg</t>
  </si>
  <si>
    <t>Analizadores de unidad de electrocardiografía ekg</t>
  </si>
  <si>
    <t>Sistemas de monitoreo de electrocardiografía ekg continua de larga duración o holter</t>
  </si>
  <si>
    <t>Kits de accesorios de monitoreo para electrocardiografía ekg</t>
  </si>
  <si>
    <t>Soluciones o cremas para electrodos</t>
  </si>
  <si>
    <t>Accesorios para electrocardiografía ekg</t>
  </si>
  <si>
    <t>Bombillos de electrodos para electrocardiografía ekg</t>
  </si>
  <si>
    <t>Esferos para registro de electrocardiografía ekg</t>
  </si>
  <si>
    <t>Transmisor o telemetría o accesorios para electrocardiografía ekg</t>
  </si>
  <si>
    <t>Unidades para oxímetros de pulso</t>
  </si>
  <si>
    <t>Cables para oxímetros de pulso</t>
  </si>
  <si>
    <t>Sondas o sensores para oxímetros de pulso</t>
  </si>
  <si>
    <t>Accesorios para sondas o sensores para oxímetros de pulso</t>
  </si>
  <si>
    <t>Accesorios para unidades de oxímetros de pulso</t>
  </si>
  <si>
    <t>Unidades o accesorios para cuidado intensivo fetal o monitoreo materno</t>
  </si>
  <si>
    <t>Unidades o accesorios para monitoreo de presión intracraneal icp</t>
  </si>
  <si>
    <t>Unidades o accesorios para monitoreo de salida cardiaca co</t>
  </si>
  <si>
    <t>Unidades o accesorios para unidades de signos vitales multi parámetro</t>
  </si>
  <si>
    <t>Cables para monitor transductor para uso médico</t>
  </si>
  <si>
    <t>Catéteres para monitoreo de presión intrauterina</t>
  </si>
  <si>
    <t>Aparatos para metabolismo basal</t>
  </si>
  <si>
    <t>Sets o accesorios de monitoreo de presión intra compartimientos</t>
  </si>
  <si>
    <t>Papel de registro de monitores fetales</t>
  </si>
  <si>
    <t>Kits intrauterinos transcervicales</t>
  </si>
  <si>
    <t>Electrodos para cuero cabelludo fetal</t>
  </si>
  <si>
    <t>Espéculos para examen anal o rectal</t>
  </si>
  <si>
    <t>Anoscopios o proctoscopios</t>
  </si>
  <si>
    <t>Colposcopios o vaginoscopios o accesorios</t>
  </si>
  <si>
    <t>Dermatoscopios</t>
  </si>
  <si>
    <t>Oftalmoscopios u otoscopios o sets de escopios</t>
  </si>
  <si>
    <t>Espéculos para examen de laringe o bucofaríngeo</t>
  </si>
  <si>
    <t>Bombillos o lámparas de escopios para exámenes médicos</t>
  </si>
  <si>
    <t>Manijas de escopios o cargadores de escopios para exámenes médicos</t>
  </si>
  <si>
    <t>Puntas de espéculos para escopios o dispensadores de puntas de espéculos para uso médico</t>
  </si>
  <si>
    <t>Sujetadores o soportes para espéculos para exámenes médicos</t>
  </si>
  <si>
    <t>Espéculos o puntas de dilatación o dispensadores de puntas para exámenes médicos</t>
  </si>
  <si>
    <t>Espéculos o dilatadores para exámenes nasales</t>
  </si>
  <si>
    <t>Espéculos para examen vaginal</t>
  </si>
  <si>
    <t>Accesorios para otoscopios u oftalmoscopios</t>
  </si>
  <si>
    <t>Espéculos para otoscopia</t>
  </si>
  <si>
    <t>Nasofaringoscopios o accesorios</t>
  </si>
  <si>
    <t>Sets de espéculos para oído</t>
  </si>
  <si>
    <t>Broncoscopios o accesorios</t>
  </si>
  <si>
    <t>Kits de dilatación</t>
  </si>
  <si>
    <t>Angioscopios o accesorios</t>
  </si>
  <si>
    <t>Estetoscopios electrónicos o accesorios</t>
  </si>
  <si>
    <t>Dopplers vasculares de mano o accesorios</t>
  </si>
  <si>
    <t>Estetoscopio acústico para uso médico o accesorios</t>
  </si>
  <si>
    <t>Estetoscopio de cabeza</t>
  </si>
  <si>
    <t>Cubiertas para estetoscopios de cabeza</t>
  </si>
  <si>
    <t>Fonocardiográfos estetoscópicos</t>
  </si>
  <si>
    <t>Estetoscopios auriculares</t>
  </si>
  <si>
    <t>Termorreguladores de pacientes</t>
  </si>
  <si>
    <t>Termómetros electrónicos para uso médico</t>
  </si>
  <si>
    <t>Termómetros de fibra óptica para uso médico</t>
  </si>
  <si>
    <t>Estuches o forros para transportar termómetros para uso médico</t>
  </si>
  <si>
    <t>Estantes para termómetros para uso médico</t>
  </si>
  <si>
    <t>Fundas para puntas o sondas de termómetros para uso médico</t>
  </si>
  <si>
    <t>Termómetros de mercurio para uso médico</t>
  </si>
  <si>
    <t>Monitores de temperatura continua o de tendencia de temperatura del paciente</t>
  </si>
  <si>
    <t>Bandas de temperatura del paciente</t>
  </si>
  <si>
    <t>Sondas para termómetros</t>
  </si>
  <si>
    <t>Molinillos de diagnóstico para uso médico</t>
  </si>
  <si>
    <t>Martillos o martillos quirúrgicos para reflejos</t>
  </si>
  <si>
    <t>Tarjetas de examen neurosiquiátrico</t>
  </si>
  <si>
    <t>Sets o kits de pruebas de diagnóstico sicológico</t>
  </si>
  <si>
    <t>Sets para procedimientos mielográficos</t>
  </si>
  <si>
    <t>Discriminadores neurológicos</t>
  </si>
  <si>
    <t>Alfileres neurológicos</t>
  </si>
  <si>
    <t>Electroencefalógrafo eeg o accesorios</t>
  </si>
  <si>
    <t>Papeles de registro para electroencefalógrafos</t>
  </si>
  <si>
    <t>Electromiógrafos</t>
  </si>
  <si>
    <t>Sensores neurológicos</t>
  </si>
  <si>
    <t>Electrodos o sets para electromiógrafos</t>
  </si>
  <si>
    <t>Sets para diagnóstico neurológico</t>
  </si>
  <si>
    <t>Dispositivo de retroalimentación biológica</t>
  </si>
  <si>
    <t>Audiómetros o accesorios</t>
  </si>
  <si>
    <t>Vibradores de hueso audiométricos o analizadores de oído medio</t>
  </si>
  <si>
    <t>Cabinas audiométricas o cámaras acústicas para pruebas de audición</t>
  </si>
  <si>
    <t>Sets de calibración de unidades de evaluación de función auditiva</t>
  </si>
  <si>
    <t>Unidades de evaluación de función auditiva</t>
  </si>
  <si>
    <t>Grabadoras gráficas de pruebas auditivas</t>
  </si>
  <si>
    <t>Fenestrómetros de oído</t>
  </si>
  <si>
    <t>Electrococleógrafos</t>
  </si>
  <si>
    <t>Analizadores de audífonos o sistemas de prueba</t>
  </si>
  <si>
    <t>Estuches para diapasones para uso médico</t>
  </si>
  <si>
    <t>Martillos para diapasones para uso médico</t>
  </si>
  <si>
    <t>Diapasones para uso médico</t>
  </si>
  <si>
    <t>Sets de diapasones para uso médico</t>
  </si>
  <si>
    <t>Analizadores de tinnitus (acúfenos)</t>
  </si>
  <si>
    <t>Tubos de toynbee para diagnóstico</t>
  </si>
  <si>
    <t>Timpanómetros o sus accesorios</t>
  </si>
  <si>
    <t>Cordones de audiometría</t>
  </si>
  <si>
    <t>Guías para fenestrómetro</t>
  </si>
  <si>
    <t>Aparatos para control de audición</t>
  </si>
  <si>
    <t>Sondas aurales</t>
  </si>
  <si>
    <t>Calibradores de tapones o accesorios</t>
  </si>
  <si>
    <t>Bolsas inflables para oído</t>
  </si>
  <si>
    <t>Olfatómetros</t>
  </si>
  <si>
    <t>Medidores de flujo nasal o rinoanemómetros</t>
  </si>
  <si>
    <t>Luces o lámparas de pie para exámenes médicos</t>
  </si>
  <si>
    <t>Luces o lámparas instaladas para exámenes médicos</t>
  </si>
  <si>
    <t>Luces de techo o lámparas de techo o accesorios para exámenes médicos</t>
  </si>
  <si>
    <t>Linternas para exámenes médicos</t>
  </si>
  <si>
    <t>Goniómetros</t>
  </si>
  <si>
    <t>Cintas de medición para uso médico</t>
  </si>
  <si>
    <t>Reglas de medición de altura de pacientes</t>
  </si>
  <si>
    <t>Evaluadores de dobleces de piel</t>
  </si>
  <si>
    <t>Básculas de pañales</t>
  </si>
  <si>
    <t>Básculas de bebés</t>
  </si>
  <si>
    <t>Básculas de mesa o cama para pacientes para uso general</t>
  </si>
  <si>
    <t>Básculas de asiento para pacientes</t>
  </si>
  <si>
    <t>Básculas de piso para pacientes</t>
  </si>
  <si>
    <t>Básculas de eslinga para pacientes</t>
  </si>
  <si>
    <t>Básculas de plataforma para sillas de ruedas</t>
  </si>
  <si>
    <t>Forros o revestimientos para básculas de pesaje</t>
  </si>
  <si>
    <t>Mesas de examen obstétrico o ginecológico</t>
  </si>
  <si>
    <t>Mesas de examen con apoya pies para examen obstétrico o ginecológico</t>
  </si>
  <si>
    <t>Mesas para examen pediátrico</t>
  </si>
  <si>
    <t>Mesas de retención o sistemas de medición para examen pediátrico</t>
  </si>
  <si>
    <t>Carteleras para examen de ojos o tarjetas de visión</t>
  </si>
  <si>
    <t>Topógrafos corneales</t>
  </si>
  <si>
    <t>Exoftalmómetros</t>
  </si>
  <si>
    <t>Queratoscopios</t>
  </si>
  <si>
    <t>Colorímetros oftálmicos</t>
  </si>
  <si>
    <t>Distómetros oftálmicos</t>
  </si>
  <si>
    <t>Tambores oftálmicos o sus accesorios</t>
  </si>
  <si>
    <t>Eutiscopios oftálmicos</t>
  </si>
  <si>
    <t>Lentes de prueba del ojo o sus accesorios para uso oftálmico</t>
  </si>
  <si>
    <t>Lensómetros para uso oftálmico</t>
  </si>
  <si>
    <t>Perímetros para uso oftálmico</t>
  </si>
  <si>
    <t>Fotómetros para uso oftálmico</t>
  </si>
  <si>
    <t>Prismas para uso oftálmico</t>
  </si>
  <si>
    <t>Retinoscopios para uso oftálmico</t>
  </si>
  <si>
    <t>Lámparas de hendidura para uso oftálmico</t>
  </si>
  <si>
    <t>Espectrofotómetros para uso oftálmico</t>
  </si>
  <si>
    <t>Espéculos para uso oftálmico</t>
  </si>
  <si>
    <t>Tonómetros o accesorios para uso oftálmico</t>
  </si>
  <si>
    <t>Transiluminadores para uso oftálmico</t>
  </si>
  <si>
    <t>Trazadores de campo visual para uso oftálmico</t>
  </si>
  <si>
    <t>Analizadores de función visual para uso oftálmico</t>
  </si>
  <si>
    <t>Visiómetros para uso oftálmico</t>
  </si>
  <si>
    <t>Oftalmómetros</t>
  </si>
  <si>
    <t>Mesas para instrumentos o accesorios para uso oftálmico</t>
  </si>
  <si>
    <t>Lentes de vitrectomía</t>
  </si>
  <si>
    <t>Oftalmodinamómetros</t>
  </si>
  <si>
    <t>Kits o accesorios de pruebas de monitoreo tangente</t>
  </si>
  <si>
    <t>Accesorios para retinoscopio para uso oftálmico</t>
  </si>
  <si>
    <t>Unidades de forópter</t>
  </si>
  <si>
    <t>Oclusores de ojos</t>
  </si>
  <si>
    <t>Sets o accesorios de placas pseudoisocromáticas</t>
  </si>
  <si>
    <t>Taquistoscopio</t>
  </si>
  <si>
    <t>Sets de ajuste de anteojos</t>
  </si>
  <si>
    <t>Estereoscopios para probar la visión</t>
  </si>
  <si>
    <t>Queratómetros refractores de combinación</t>
  </si>
  <si>
    <t>Placas base para oftalmómetros</t>
  </si>
  <si>
    <t>Proyectores de cuadros o accesorios</t>
  </si>
  <si>
    <t>Almohadillas de uso oftálmico</t>
  </si>
  <si>
    <t>Sujetadores de lentes oftálmicos</t>
  </si>
  <si>
    <t>Herramientas o accesorios para optómetras</t>
  </si>
  <si>
    <t>Linternas de pruebas de percepción del color</t>
  </si>
  <si>
    <t>Aparatos de percepción de profundidad</t>
  </si>
  <si>
    <t>Bombillos para oftalmómetros</t>
  </si>
  <si>
    <t>Pantallas tangentes</t>
  </si>
  <si>
    <t>Sistemas de electroretinograma</t>
  </si>
  <si>
    <t>Sets o accesorios de prueba de visión binocular</t>
  </si>
  <si>
    <t>Soportes miradores para pruebas de agudeza visual</t>
  </si>
  <si>
    <t>Barras de fijación de niños para uso oftálmico</t>
  </si>
  <si>
    <t>Gustómetros</t>
  </si>
  <si>
    <t>Instrumentos o accesorios para detectar o probar alergias</t>
  </si>
  <si>
    <t>Accesorios para espejos de examen de oído nariz garganta ent</t>
  </si>
  <si>
    <t>Sistema de tubo neumático clínico</t>
  </si>
  <si>
    <t>Bandejas o cubiertas para medicinas</t>
  </si>
  <si>
    <t>Iluminación para habitaciones de pacientes o accesorios</t>
  </si>
  <si>
    <t>Iluminación para salas de cirugía o accesorios</t>
  </si>
  <si>
    <t>Paneles de instrumentos para equipos hospitalarios</t>
  </si>
  <si>
    <t>Brazos de monitoreo clínico</t>
  </si>
  <si>
    <t>Columnas para equipos eléctricos hospitalarios</t>
  </si>
  <si>
    <t>Brazos de techo para instalaciones médicas</t>
  </si>
  <si>
    <t>Cortinas de cubículo o pantallas o hardware de rieles de cortinas para pacientes</t>
  </si>
  <si>
    <t>Controles de enfermería o monitores de salida</t>
  </si>
  <si>
    <t>Sistemas de pared principal para uso clínico</t>
  </si>
  <si>
    <t>Módulos de trabajo para uso clínico</t>
  </si>
  <si>
    <t>Módulos o sistemas de comunicación de enfermería</t>
  </si>
  <si>
    <t>Sistemas de intercomunicación hospitalaria</t>
  </si>
  <si>
    <t>Pistas de servicio de electricidad o gas para uso médico</t>
  </si>
  <si>
    <t>Columnas de entrega de gas para uso médico</t>
  </si>
  <si>
    <t>Salidas de gas para uso médico</t>
  </si>
  <si>
    <t>Sistemas de compresión de aire gas para uso médico</t>
  </si>
  <si>
    <t>Alarmas de gas para uso médico</t>
  </si>
  <si>
    <t>Colector de gas para uso medico</t>
  </si>
  <si>
    <t>Sistemas de vacío para uso médico</t>
  </si>
  <si>
    <t>Gabinetes de control de presión de aire para uso médico</t>
  </si>
  <si>
    <t>Válvulas de cierre de gas o cajas de válvulas para uso médico</t>
  </si>
  <si>
    <t>Carros o puestos o accesorios para cilindros de gas para uso médico</t>
  </si>
  <si>
    <t>Tanques de aire comprimido o accesorios para uso quirúrgico</t>
  </si>
  <si>
    <t>Mesas para encima de la cama o accesorios</t>
  </si>
  <si>
    <t>Incubadoras o calentadores de bebés para uso clínico</t>
  </si>
  <si>
    <t>Moisés o cunas o camas pediátricas o accesorios</t>
  </si>
  <si>
    <t>Barandas para camas para uso médico o quirúrgico</t>
  </si>
  <si>
    <t>Columnas suspendidas para uso médico</t>
  </si>
  <si>
    <t>Barras de trapecio para uso clínico</t>
  </si>
  <si>
    <t>Camas o accesorios de cuidado del paciente para uso general</t>
  </si>
  <si>
    <t>Camas o accesorios de cuidado del paciente para cuidado especial</t>
  </si>
  <si>
    <t>Almohadillas o bombas de presión alterna</t>
  </si>
  <si>
    <t>Colchones o accesorios para el cuidado del paciente</t>
  </si>
  <si>
    <t>Cunas de posicionamiento para bebés</t>
  </si>
  <si>
    <t>Kits de suministros de incubadoras para bebés</t>
  </si>
  <si>
    <t>Forros de catre para el cuidado del paciente</t>
  </si>
  <si>
    <t>Accesorios para incubadora o calentadora de bebés para uso clínico</t>
  </si>
  <si>
    <t>Gabinetes clínicos para junto a la cama o accesorios</t>
  </si>
  <si>
    <t>Armarios para uso hospitalario</t>
  </si>
  <si>
    <t>Gabinetes de monitoreo para uso médico</t>
  </si>
  <si>
    <t>Gabinetes o cajas fuertes para narcóticos</t>
  </si>
  <si>
    <t>Gabinetes de tratamiento para uso médico</t>
  </si>
  <si>
    <t>Gabinetes calentadores de cobijas o soluciones</t>
  </si>
  <si>
    <t>Gabinetes o muebles de almacenamiento de instrumentos para uso médico</t>
  </si>
  <si>
    <t>Mesas de examen o procedimientos médicos para uso general</t>
  </si>
  <si>
    <t>Accesorios para mesas de examen o procedimientos médicos para uso general excluyendo sábanas para cubrirlas</t>
  </si>
  <si>
    <t>Asientos o accesorios para sacar sangre o flebotomía</t>
  </si>
  <si>
    <t>Reclinadoras o accesorios para uso hospitalario</t>
  </si>
  <si>
    <t>Asientos para pacientes</t>
  </si>
  <si>
    <t>Taburetes médicos y accesorios</t>
  </si>
  <si>
    <t>Asientos para visitantes de instalaciones médicas</t>
  </si>
  <si>
    <t>Asientos de examen clínico o accesorios</t>
  </si>
  <si>
    <t>Camillas con ruedas o accesorios para el transporte de pacientes</t>
  </si>
  <si>
    <t>Elevadores de camillas o de tijeras</t>
  </si>
  <si>
    <t>Asientos geriátricos o accesorios</t>
  </si>
  <si>
    <t>Incubadoras para el transporte de pacientes o accesorios</t>
  </si>
  <si>
    <t>Accesorios para carritos de pacientes</t>
  </si>
  <si>
    <t>Carritos de pacientes</t>
  </si>
  <si>
    <t>Camillas para pacientes o accesorios para camillas</t>
  </si>
  <si>
    <t>Accesorios para sillas de ruedas</t>
  </si>
  <si>
    <t>Rampas para sillas de ruedas</t>
  </si>
  <si>
    <t>Sillas de ruedas</t>
  </si>
  <si>
    <t>Tablas para mover pacientes o sus accesorios</t>
  </si>
  <si>
    <t>Esterilla o sábana para transferencia de pacientes</t>
  </si>
  <si>
    <t>Unidad de sistema de calefacción para mantener o evacuar pacientes o accesorios</t>
  </si>
  <si>
    <t>Elevadores de pacientes o accesorios</t>
  </si>
  <si>
    <t>Elevadores hidráulicos o accesorios para uso clínico</t>
  </si>
  <si>
    <t>Asientos suspendidos o eslingas para pacientes</t>
  </si>
  <si>
    <t>Montacargas de techo para pacientes</t>
  </si>
  <si>
    <t>Eslingas para bebés o accesorios</t>
  </si>
  <si>
    <t>Carritos de emergencia o resucitación</t>
  </si>
  <si>
    <t>Carritos específicos para equipos de diagnóstico o monitoreo</t>
  </si>
  <si>
    <t>Carritos de aislamiento para uso médico</t>
  </si>
  <si>
    <t>Carritos o accesorios para uso médico</t>
  </si>
  <si>
    <t>Puestos móviles de irrigación</t>
  </si>
  <si>
    <t>Carritos para transportar orinales</t>
  </si>
  <si>
    <t>Forros para equipos médicos</t>
  </si>
  <si>
    <t>Bolsas para equipos médicos</t>
  </si>
  <si>
    <t>Moldes de supositorios</t>
  </si>
  <si>
    <t>Dispensadores de pastillas o medicamentos o accesorios</t>
  </si>
  <si>
    <t>Tazas o botellas para administrar medicamentos o accesorios</t>
  </si>
  <si>
    <t>Sistemas o accesorios para la entrega de drogas</t>
  </si>
  <si>
    <t>Kits de encapsulamiento de aneurismas</t>
  </si>
  <si>
    <t>Instalación de unidad estacionaria completa para tomografía computarizada ct o cat para uso médico</t>
  </si>
  <si>
    <t>Unidades móviles o transportables o unidad de camión para tomografía computarizada ct o cat para uso médico</t>
  </si>
  <si>
    <t>Componentes de sistema tridimensional para tomografía computarizada ct o cat para uso médico</t>
  </si>
  <si>
    <t>Componentes de hueso de contenido mineral para tomografía computarizada ct o cat para uso médico</t>
  </si>
  <si>
    <t>Consolas para tomografía computarizada ct o cat para uso médico</t>
  </si>
  <si>
    <t>Inyectores de agentes de contraste de tomografía informatizada (TAC o CT) médica</t>
  </si>
  <si>
    <t>Componentes de sistema helicoidal para tomografía computarizada ct o cat para uso médico</t>
  </si>
  <si>
    <t>Monitores para tomografía computarizada ct o cat para uso médico</t>
  </si>
  <si>
    <t>Acondicionadores de energía para tomografía computarizada ct o cat para uso médico</t>
  </si>
  <si>
    <t>Simuladores o dispositivos de aseguramiento de calidad o de calibración para tomografía computarizada ct o cat para uso médico</t>
  </si>
  <si>
    <t>Escáneres o tubos para tomografía computarizada ct o cat para uso médico</t>
  </si>
  <si>
    <t>Mesas o puestos o asientos para tomografía computarizada ct o cat para uso médico</t>
  </si>
  <si>
    <t>Componentes de sistema ultra rápido para tomografía computarizada ct o cat para uso médico</t>
  </si>
  <si>
    <t>Instalación de unidad estacionaria completa de imágenes de resonancia magnética mri para uso médico</t>
  </si>
  <si>
    <t>Sistemas móviles o transportables o de camión de imágenes de resonancia magnética mri para uso médico</t>
  </si>
  <si>
    <t>Componentes de sistema tridimensional de imágenes de resonancia magnética mri para uso médico</t>
  </si>
  <si>
    <t>Simuladores o dispositivos de aseguramiento de calidad o calibración de imágenes de resonancia magnética mri para uso médico</t>
  </si>
  <si>
    <t>Bobinas de imágenes de resonancia magnética mri para uso médico</t>
  </si>
  <si>
    <t>Inyectores de agentes de contraste de resonancia magnética (MRI) médica</t>
  </si>
  <si>
    <t>Monitores de imágenes de resonancia magnética mri para uso médico</t>
  </si>
  <si>
    <t>Consolas primarias o remotas o secundarias de imágenes de resonancia magnética mri para uso médico</t>
  </si>
  <si>
    <t>Escáneres de imágenes de resonancia magnética mri para uso médico</t>
  </si>
  <si>
    <t>Instrumentos quirúrgicos o sistemas de guía de imágenes de resonancia magnética mri para uso médico</t>
  </si>
  <si>
    <t>Mesas de imágenes de resonancia magnética mri para uso médico</t>
  </si>
  <si>
    <t>Ultrasonido cardiaco o doppler o unidades de eco o cardioscopios</t>
  </si>
  <si>
    <t>Ultrasonido o unidades de eco fetales o ginecológicas</t>
  </si>
  <si>
    <t>Ultrasonido o unidades de eco mamográficas</t>
  </si>
  <si>
    <t>Densitómetros de hueso por ultrasonido para uso médico</t>
  </si>
  <si>
    <t>Forros para ultrasonido o doppler o eco sonda para uso médico</t>
  </si>
  <si>
    <t>Sondas para ultrasonido o doppler o eco para uso médico</t>
  </si>
  <si>
    <t>Calentadores de gel para ultrasonido o doppler o eco para uso médico</t>
  </si>
  <si>
    <t>Geles para ultrasonido o doppler o eco para uso médico</t>
  </si>
  <si>
    <t>Monitores para ultrasonido o doppler o eco para uso médico</t>
  </si>
  <si>
    <t>Impresoras para ultrasonido o doppler o eco para uso médico</t>
  </si>
  <si>
    <t>Transductores o accesorios para ultrasonido o doppler o eco para uso médico</t>
  </si>
  <si>
    <t>Unidades de ultrasonido o doppler o eco pulso o ecografía de diagnóstico general para uso médico</t>
  </si>
  <si>
    <t>Componentes tridimensionales para ultrasonido o doppler o eco para uso médico</t>
  </si>
  <si>
    <t>Sondas o accesorios para ultrasonido o eco vaginal</t>
  </si>
  <si>
    <t>Unidades de ultrasonido vascular</t>
  </si>
  <si>
    <t>Almohadillas de transmisión de ultrasonido para uso médico</t>
  </si>
  <si>
    <t>Escáneres oftálmicos de ultrasonido para uso médico</t>
  </si>
  <si>
    <t>Lociones de escáner por ultrasonido para uso médico</t>
  </si>
  <si>
    <t>Películas de rayos x para cardiología</t>
  </si>
  <si>
    <t>Equipos de rayos x para cardiología</t>
  </si>
  <si>
    <t>Equipos de rayos x para mamografías</t>
  </si>
  <si>
    <t>Unidades de brazo c de rayos x para uso médico</t>
  </si>
  <si>
    <t>Equipo de cine fluoroscopio para uso médico</t>
  </si>
  <si>
    <t>Equipo de radiología y fluoroscopia rf para uso médico</t>
  </si>
  <si>
    <t>Escáneres de radioisótopos para uso médico</t>
  </si>
  <si>
    <t>Rejillas móviles de rayos x para uso médico</t>
  </si>
  <si>
    <t>Inyectores o accesorios de agentes de contraste para imágenes para uso médico</t>
  </si>
  <si>
    <t>Casetes o película de rayos x de uso general para uso médico</t>
  </si>
  <si>
    <t>Dispositivos de aseguramiento de calidad o calibración de rayos x para uso médico</t>
  </si>
  <si>
    <t>Mesas o puestos o asientos o gabinetes o accesorios de rayos x para uso médico</t>
  </si>
  <si>
    <t>Unidades de tomografía de rayos x para uso médico</t>
  </si>
  <si>
    <t>Tubos de rayos x para uso médico</t>
  </si>
  <si>
    <t>Unidades de rayos x de uso diagnóstico general para uso médico</t>
  </si>
  <si>
    <t>Unidades de xerorradiografía para uso médico</t>
  </si>
  <si>
    <t>Densitómetros de hueso de rayos x</t>
  </si>
  <si>
    <t>Cuñas de pisada y trompos de combinación para equipo radiográfico</t>
  </si>
  <si>
    <t>Colgadores o sus accesorios para películas de rayos x</t>
  </si>
  <si>
    <t>Rejillas de equipo radiográfico para uso médico</t>
  </si>
  <si>
    <t>Sujeta casetes de película radiográfica</t>
  </si>
  <si>
    <t>Estuches o fundas o accesorios para equipos de rayos x para uso médico</t>
  </si>
  <si>
    <t>Unidad de tubo y transformador de rayos x para uso médico</t>
  </si>
  <si>
    <t>Sets de artrografía para uso médico</t>
  </si>
  <si>
    <t>Insertos de tubo de aparatos de rayos x para uso médico</t>
  </si>
  <si>
    <t>Kits de reparación de aparatos de rayos x para uso médico</t>
  </si>
  <si>
    <t>Kits de reparación de carpa de cuarto oscuro de rayos x para uso médico</t>
  </si>
  <si>
    <t>Filtros de aparatos de rayos x para uso médico</t>
  </si>
  <si>
    <t>Localizadores radiográficos</t>
  </si>
  <si>
    <t>Pantallas intensificadoras de rayos x para uso médico</t>
  </si>
  <si>
    <t>Tapas de casetes o películas de rayos x para uso médico</t>
  </si>
  <si>
    <t>Cubiertas de casetes o película radiográfica</t>
  </si>
  <si>
    <t>Cambiadores de casetes o película radiográfica</t>
  </si>
  <si>
    <t>Ensamblajes rectificadores de aparatos de rayos x radiográficos para uso médico</t>
  </si>
  <si>
    <t>Ensamblajes de unidades de tubos de aparatos de rayos x para uso médico</t>
  </si>
  <si>
    <t>Ensamblajes de bandas de compresión de aparatos de rayos x para uso médico</t>
  </si>
  <si>
    <t>Enfriadores de agua de rayos x para uso médico</t>
  </si>
  <si>
    <t>Catéteres o kits de catéteres de enteroclisis para uso médico</t>
  </si>
  <si>
    <t>Bandejas de procedimientos de imágenes para uso médico</t>
  </si>
  <si>
    <t>Dispositivos sellantes vasculares</t>
  </si>
  <si>
    <t>Papeles de rayos x diagnósticos para uso médico</t>
  </si>
  <si>
    <t>Luces de punto caliente de película de rayos x para uso médico</t>
  </si>
  <si>
    <t>Sistemas de estanterías de despliegue largas de rayos x para uso médico</t>
  </si>
  <si>
    <t>Cajas de despliegue de película de rayos x para uso médico</t>
  </si>
  <si>
    <t>Ventanas o pantallas iluminadoras de película de rayos x para uso médico</t>
  </si>
  <si>
    <t>Estuches de transferencia de película de rayos x para uso médico</t>
  </si>
  <si>
    <t>Ganchos iluminadores de película de rayos x para uso médico</t>
  </si>
  <si>
    <t>Estereoscopios de película de rayos x para uso médico</t>
  </si>
  <si>
    <t>Viseras para monitores fluoroscopios para uso médico</t>
  </si>
  <si>
    <t>Cámaras gamma de uso general para uso médico</t>
  </si>
  <si>
    <t>Sistemas de navegación o accesorios para mapeo linfático</t>
  </si>
  <si>
    <t>Sondas para mapeo linfático</t>
  </si>
  <si>
    <t>Colimadores para mapeo linfático</t>
  </si>
  <si>
    <t>Paquete de procedimiento para mapeo linfático</t>
  </si>
  <si>
    <t>Contenedores o semillas de intra cavidad para braquiterapia</t>
  </si>
  <si>
    <t>Catéteres o jeringas o insertores o aplicadores para braquiterapia</t>
  </si>
  <si>
    <t>Contenedores de almacenamiento de semillas para braquiterapia</t>
  </si>
  <si>
    <t>Kits de captura de semillas para braquiterapia</t>
  </si>
  <si>
    <t>Unidades de braquiterapia</t>
  </si>
  <si>
    <t>Colimadores o cascos de cuchillo gamma para radio cirugía</t>
  </si>
  <si>
    <t>Unidades o centelladores de cuchillos gamma radio quirúrgicos</t>
  </si>
  <si>
    <t>Sets de almohadillas para cascos de radio cirugía</t>
  </si>
  <si>
    <t>Unidades bidimensionales de terapia de radiación de intensidad modulada de acelerador lineal imrt para uso médico</t>
  </si>
  <si>
    <t>Unidades tridimensionales de terapia de radiación de intensidad modulada de acelerador lineal imrt para uso médico</t>
  </si>
  <si>
    <t>Colimadores de terapia de radiación de intensidad modulada de acelerador lineal imrt para uso médico</t>
  </si>
  <si>
    <t>Unidades de tomografía de emisión de positrones pet para uso médico</t>
  </si>
  <si>
    <t>Unidades de tomografía de emisión computarizada de fotones únicos spect para uso médico</t>
  </si>
  <si>
    <t>Suministros para terapia de irradiación de tiroides</t>
  </si>
  <si>
    <t>Kits de pruebas para radio inmunoterapia</t>
  </si>
  <si>
    <t>Equipo de cobalto 60 para teleterapia radioterapia</t>
  </si>
  <si>
    <t>Aceleradores lineales para teleterapia radioterapia</t>
  </si>
  <si>
    <t>Máquinas de rayos x de ortovoltaje para teleterapia radioterapia</t>
  </si>
  <si>
    <t>Máquinas de rayos x superficiales para teleterapia radioterapia</t>
  </si>
  <si>
    <t>Litotriptores de ultrasonido</t>
  </si>
  <si>
    <t>Electrodos o sondas de litotripia</t>
  </si>
  <si>
    <t>Unidades de rayos x de baja energía para uso médico</t>
  </si>
  <si>
    <t>Aceleradores lineales móviles o transportables para uso médico</t>
  </si>
  <si>
    <t>Micro dosímetros de efecto radio biológico</t>
  </si>
  <si>
    <t>Simuladores de planeación de radioterapia rf de fluoroscopia y rayos x</t>
  </si>
  <si>
    <t>Simuladores de radioterapia de tomografía computarizada ct o cat</t>
  </si>
  <si>
    <t>Sistemas de terapia estereotáctica sin marco</t>
  </si>
  <si>
    <t>Marcos para la cabeza para terapia estereotáctica</t>
  </si>
  <si>
    <t>Sistemas de biopsia estereotáctica</t>
  </si>
  <si>
    <t>Stents coronarios</t>
  </si>
  <si>
    <t>Catéteres o sets de diagnóstico o intervención vascular</t>
  </si>
  <si>
    <t>Introductores de catéteres o sets de diagnóstico o intervención vascular</t>
  </si>
  <si>
    <t>Alambre guía para imágenes vasculares</t>
  </si>
  <si>
    <t>Catéter inflable para angioplastia</t>
  </si>
  <si>
    <t>Dispositivos de remoción de catéteres o sets de diagnóstico o intervención vascular</t>
  </si>
  <si>
    <t>Sets de entrega de medios de contraste para angiografía</t>
  </si>
  <si>
    <t>Kits de fundas cardiovasculares</t>
  </si>
  <si>
    <t>Valvulotomos angioscópicos</t>
  </si>
  <si>
    <t>Funda de catéter cardiovascular</t>
  </si>
  <si>
    <t>Carritos para catéteres</t>
  </si>
  <si>
    <t>Stents periféricos</t>
  </si>
  <si>
    <t>Generador de marcapasos cardíaco o marcapasos de terapia de re sincronización cardíaca</t>
  </si>
  <si>
    <t>Cables o electrodos o accesorios para marcapasos cardíacos</t>
  </si>
  <si>
    <t>Introductores de cables o sets para marcapasos cardíacos</t>
  </si>
  <si>
    <t>Grabadora cardíaca</t>
  </si>
  <si>
    <t>Equipos de sistema de red de imágenes digitales de defensa din</t>
  </si>
  <si>
    <t>Equipos de sistema estándar de comunicaciones de imágenes digitales en medicina dicom</t>
  </si>
  <si>
    <t>Sistemas de computador para archivo de fotografías médicas pacs</t>
  </si>
  <si>
    <t>Hardware de sistema de archivo de película de rayos x para usos médicos</t>
  </si>
  <si>
    <t>Software de sistema de archivo de película de rayos x para usos médicos</t>
  </si>
  <si>
    <t>Estampadores de luz del día para películas de rayos x o impresoras de identificación para uso médico</t>
  </si>
  <si>
    <t>Procesadores para luz del día o cuarto oscuro de imágenes médicas</t>
  </si>
  <si>
    <t>Cajas de paso de seguridad de rayos x para uso médico</t>
  </si>
  <si>
    <t>Toners o desarrolladores para uso médico</t>
  </si>
  <si>
    <t>Impresoras láser en seco para imágenes o reproductores de imágenes para uso médico</t>
  </si>
  <si>
    <t>Kits de químicos para procesar películas de rayos x de uso médico</t>
  </si>
  <si>
    <t>Equipos o suministros de cuarto oscuro de rayos x para uso médico</t>
  </si>
  <si>
    <t>Fijadores para procesar película de rayos x para uso médico</t>
  </si>
  <si>
    <t>Sets de calibradores para sistemas de combinación de desplegadores e impresoras de rayos x</t>
  </si>
  <si>
    <t>Marcadores de películas de rayos x para uso médico</t>
  </si>
  <si>
    <t>Ayudas de posicionamiento para tomografía computarizada ct o cat para uso médico</t>
  </si>
  <si>
    <t>Ayudas de posicionamiento para imágenes de resonancia magnética mri para uso médico</t>
  </si>
  <si>
    <t>Ayudas de posicionamiento para uso radiológico general para uso médico</t>
  </si>
  <si>
    <t>Dosímetros de radiación para uso médico</t>
  </si>
  <si>
    <t>Películas o brazaletes de radiación para uso médico</t>
  </si>
  <si>
    <t>Estantes para delantales de protección radiológica para uso médico</t>
  </si>
  <si>
    <t>Delantales o máscaras o cortinas de protección radiológica para uso médico</t>
  </si>
  <si>
    <t>Contenedores portátiles de protección para materiales radiológicos radiactivos para uso médico</t>
  </si>
  <si>
    <t>Auriculares de protección radiológica para uso médico</t>
  </si>
  <si>
    <t>Guantes de protección radiológica para uso médico</t>
  </si>
  <si>
    <t>Pantallas de pie o portátiles de protección radiológica para uso médico</t>
  </si>
  <si>
    <t>Paneles instalados de piso o techo o pared de protección radiológica para uso médico</t>
  </si>
  <si>
    <t>Cámaras o habitaciones o cajas fuertes de protección radiológica para uso médico</t>
  </si>
  <si>
    <t>Bastones o accesorios para bastones</t>
  </si>
  <si>
    <t>Muletas o accesorios para muletas</t>
  </si>
  <si>
    <t>Dispositivos de posicionamiento</t>
  </si>
  <si>
    <t>Levantadores o ayudas para ponerse de pie</t>
  </si>
  <si>
    <t>Accesorios para caminadores o andadores</t>
  </si>
  <si>
    <t>Caminadores o andadores</t>
  </si>
  <si>
    <t>Dispositivos de cuerpo entero para deslizarse o voltearse</t>
  </si>
  <si>
    <t>Dispositivos o accesorios de movilidad multifuncional</t>
  </si>
  <si>
    <t>Cascos protectores de cabeza o cara o dispositivos o accesorios para los discapacitados físicamente</t>
  </si>
  <si>
    <t>Tablas para bañarse para los discapacitados físicamente</t>
  </si>
  <si>
    <t>Cepillos de baño o esponjas o estropajos para los discapacitados físicamente</t>
  </si>
  <si>
    <t>Elevadores para baño o accesorios para los discapacitados físicamente</t>
  </si>
  <si>
    <t>Guantes de baño para los discapacitados físicamente</t>
  </si>
  <si>
    <t>Almohadas de baño para los discapacitados físicamente</t>
  </si>
  <si>
    <t>Cómodas o accesorios para los discapacitados físicamente</t>
  </si>
  <si>
    <t>Asientos de inodoro elevados para los discapacitados físicamente</t>
  </si>
  <si>
    <t>Barras de sujeción o barandas para la tina para los discapacitados físicamente</t>
  </si>
  <si>
    <t>Ducha de mano para personas con desafíos físicos</t>
  </si>
  <si>
    <t>Asientos o sillas para la ducha o el baño para los discapacitados físicamente</t>
  </si>
  <si>
    <t>Baños de asiento para los discapacitados físicamente</t>
  </si>
  <si>
    <t>Soportes de brazos para el inodoro para los discapacitados físicamente</t>
  </si>
  <si>
    <t>Marcos para el inodoro para los discapacitados físicamente</t>
  </si>
  <si>
    <t>Asientos de inodoro para los discapacitados físicamente</t>
  </si>
  <si>
    <t>Levantadores de asientos de inodoro para los discapacitados físicamente</t>
  </si>
  <si>
    <t>Ayudas de higiene o estimulación de tocador para los discapacitados físicamente</t>
  </si>
  <si>
    <t>Bancos de transferencia para los discapacitados físicamente</t>
  </si>
  <si>
    <t>Alarma de pulso de mojada en la cama para los discapacitados físicamente</t>
  </si>
  <si>
    <t>Interruptores de comunicación adaptativa para los discapacitados físicamente</t>
  </si>
  <si>
    <t>Dispositivos braille para los discapacitados físicamente</t>
  </si>
  <si>
    <t>Papel o plástico para escribir braille para los discapacitados físicamente</t>
  </si>
  <si>
    <t>Señaladores de cabeza o palitos para la boca para los discapacitados físicamente</t>
  </si>
  <si>
    <t>Ayudas auditivas para los discapacitados físicamente</t>
  </si>
  <si>
    <t>Tableros de letras o símbolos para los discapacitados físicamente</t>
  </si>
  <si>
    <t>Dispositivos de telecomunicación tdd o teletipos tty para los discapacitados físicamente</t>
  </si>
  <si>
    <t>Ayudas telefónicas para los discapacitados físicamente</t>
  </si>
  <si>
    <t>Ayudas de mecanografía para los discapacitados físicamente</t>
  </si>
  <si>
    <t>Ayudas de escritura para los discapacitados físicamente</t>
  </si>
  <si>
    <t>Sintetizadores de voz para los discapacitados físicamente</t>
  </si>
  <si>
    <t>Estuches para ayudas auditivas</t>
  </si>
  <si>
    <t>Ganchos para abotonarse para los discapacitados físicamente</t>
  </si>
  <si>
    <t>Kits para vestirse para los discapacitados físicamente</t>
  </si>
  <si>
    <t>Palos para vestirse para los discapacitados físicamente</t>
  </si>
  <si>
    <t>Cepillos de pelo o peinillas para los discapacitados físicamente</t>
  </si>
  <si>
    <t>Espejo de inspección para los discapacitados físicamente</t>
  </si>
  <si>
    <t>Aplicadores de lociones para los discapacitados físicamente</t>
  </si>
  <si>
    <t>Cuidado de la boca para los discapacitados físicamente</t>
  </si>
  <si>
    <t>Cortaúñas o limas para los discapacitados físicamente</t>
  </si>
  <si>
    <t>Ganchos para sujetarse los pantalones para los discapacitados físicamente</t>
  </si>
  <si>
    <t>Calzadores para los discapacitados físicamente</t>
  </si>
  <si>
    <t>Hormas de zapatos para los discapacitados físicamente</t>
  </si>
  <si>
    <t>Media o ayudas para apilar para los discapacitados físicamente</t>
  </si>
  <si>
    <t>Jaladores de cremalleras para los discapacitados físicamente</t>
  </si>
  <si>
    <t>Materiales anti resbalón para los discapacitados físicamente</t>
  </si>
  <si>
    <t>Dispositivos de ayuda para cocinar para los discapacitados físicamente</t>
  </si>
  <si>
    <t>Abre latas para los físicamente discapacitados</t>
  </si>
  <si>
    <t>Picadores para los discapacitados físicamente</t>
  </si>
  <si>
    <t>Tazas o tazones (mugs) para los discapacitados físicamente</t>
  </si>
  <si>
    <t>Sujetadores de cubiertos o de utensilios para los discapacitados físicamente</t>
  </si>
  <si>
    <t>Cubiertos o utensilios para los discapacitados físicamente</t>
  </si>
  <si>
    <t>Tablas para cortar o pelar para los discapacitados físicamente</t>
  </si>
  <si>
    <t>Sujetadores de bebida para los discapacitados físicamente</t>
  </si>
  <si>
    <t>Baberos o recogedores de comida para los discapacitados físicamente</t>
  </si>
  <si>
    <t>Forros para comida para los discapacitados físicamente</t>
  </si>
  <si>
    <t>Sujetadores para dispositivos de cocina para los discapacitados físicamente</t>
  </si>
  <si>
    <t>Temporizadores digitales jumbo para los discapacitados físicamente</t>
  </si>
  <si>
    <t>Ayudas para medir para los discapacitados físicamente</t>
  </si>
  <si>
    <t>Auto alimentadores o accesorios para los discapacitados físicamente</t>
  </si>
  <si>
    <t>Pitillos o sujeta pitillos para los discapacitados físicamente</t>
  </si>
  <si>
    <t>Vajillas para los discapacitados físicamente</t>
  </si>
  <si>
    <t>Balanzas de comida habladoras para los discapacitados físicamente</t>
  </si>
  <si>
    <t>Abridores de puertas para los discapacitados físicamente</t>
  </si>
  <si>
    <t>Dispositivos para echar llave o sujetadores para los discapacitados físicamente</t>
  </si>
  <si>
    <t>Dispositivos para abrir puertas para los discapacitados físicamente</t>
  </si>
  <si>
    <t>Extensiones de interruptores de luz para los discapacitados físicamente</t>
  </si>
  <si>
    <t>Plumeros o cepillos de mango largo para los discapacitados físicamente</t>
  </si>
  <si>
    <t>Tijeras que se abren solas para los discapacitados físicamente</t>
  </si>
  <si>
    <t>Cepillos de succión para los discapacitados físicamente</t>
  </si>
  <si>
    <t>Barajadores de naipe automáticos para los discapacitados físicamente</t>
  </si>
  <si>
    <t>Juegos de mesa para los discapacitados físicamente</t>
  </si>
  <si>
    <t>Sujetadores de libros para los discapacitados físicamente</t>
  </si>
  <si>
    <t>Naipes de figuras grandes o braille para los discapacitados físicamente</t>
  </si>
  <si>
    <t>Equipo de camping para los discapacitados físicamente</t>
  </si>
  <si>
    <t>Ayudas de pesca o cacería para los discapacitados físicamente</t>
  </si>
  <si>
    <t>Ayudas de flotación o natación para los discapacitados físicamente</t>
  </si>
  <si>
    <t>Herramientas de jardinería para los discapacitados físicamente</t>
  </si>
  <si>
    <t>Herramientas o materiales o equipos de manualidades para los discapacitados físicamente</t>
  </si>
  <si>
    <t>Volteadores de páginas para los discapacitados físicamente</t>
  </si>
  <si>
    <t>Sujetadores de naipes para los discapacitados físicamente</t>
  </si>
  <si>
    <t>Ayudas de costura para los discapacitados físicamente</t>
  </si>
  <si>
    <t>Ayudas para fumar para los discapacitados físicamente</t>
  </si>
  <si>
    <t>Trituradores o partidores de píldoras para los discapacitados físicamente</t>
  </si>
  <si>
    <t>Organizadores de píldoras para los discapacitados físicamente</t>
  </si>
  <si>
    <t>Recordadores de píldoras para los discapacitados físicamente</t>
  </si>
  <si>
    <t>Exprimidores de tubos para los discapacitados físicamente</t>
  </si>
  <si>
    <t>Materiales o dispositivos de agarre para los discapacitados físicamente</t>
  </si>
  <si>
    <t>Sujetadores para los discapacitados físicamente</t>
  </si>
  <si>
    <t>Abridores de contenedores para los discapacitados físicamente</t>
  </si>
  <si>
    <t>Alcanzadores para los discapacitados físicamente</t>
  </si>
  <si>
    <t>Catéteres de línea arterial</t>
  </si>
  <si>
    <t>Válvulas de descarga de catéteres arteriales de línea continua</t>
  </si>
  <si>
    <t>Catéteres venosos centrales</t>
  </si>
  <si>
    <t>Catéteres intravenosos periféricos para uso general</t>
  </si>
  <si>
    <t>Catéteres pediátricos o intravenosos para venas del cuero cabelludo o arteriales</t>
  </si>
  <si>
    <t>Catéteres umbilicales</t>
  </si>
  <si>
    <t>Kits de arranque intravenoso o arterial sin catéter</t>
  </si>
  <si>
    <t>Kits de cuidado de la piel para catéter arterial o intravenoso</t>
  </si>
  <si>
    <t>Bandejas para catéteres intravenosos o arteriales</t>
  </si>
  <si>
    <t>Cánulas intravenosas o arteriales y accesorios</t>
  </si>
  <si>
    <t>Kits de cateterización cardiovascular</t>
  </si>
  <si>
    <t>Detectores de burbujas de aire para administración arterial o intravenosa</t>
  </si>
  <si>
    <t>Puertos o lugares de inyección o tapas o protectores para administración arterial o intravenosa</t>
  </si>
  <si>
    <t>Tubos de extensión arteriales o intravenosos</t>
  </si>
  <si>
    <t>Adaptadores o conectores o candados o tapas o protectores para tubos arteriales o intravenosos</t>
  </si>
  <si>
    <t>Válvulas de chequeo de tubos arteriales o intravenosos</t>
  </si>
  <si>
    <t>Pinzas de tubos intravenosos o arteriales</t>
  </si>
  <si>
    <t>Filtros o pantallas para tubos arteriales o intravenosos de uso general</t>
  </si>
  <si>
    <t>Etiquetas o cintas de identificación de tubos intravenosos o arteriales</t>
  </si>
  <si>
    <t>Sets de administración de tubos intravenosos o arteriales</t>
  </si>
  <si>
    <t>Puertos o tapas o protectores de entrada de espiga de tubos intravenosos</t>
  </si>
  <si>
    <t>Espigas o tapas o protectores de tubos intravenosos</t>
  </si>
  <si>
    <t>Puertos de inyección o llaves de paso o colectores sin aguja de tubos arteriales o intravenosos</t>
  </si>
  <si>
    <t>Cierres o broches de extensión de transferencia de tubos intravenosos</t>
  </si>
  <si>
    <t>Kits de administración de tubos intravenosos con catéter</t>
  </si>
  <si>
    <t>Tubos intravenosos de medicación secundaria</t>
  </si>
  <si>
    <t>Sets de extensión arterial o intravenosa</t>
  </si>
  <si>
    <t>Calentadores de resistencia para agujas</t>
  </si>
  <si>
    <t>Bandejas para procedimientos arteriales o intravenosos</t>
  </si>
  <si>
    <t>Bolsas o contenedores de infusión arterial o intravenosa de único puerto</t>
  </si>
  <si>
    <t>Bolsas o contenedores de transferencia de infusión arterial o intravenosa</t>
  </si>
  <si>
    <t>Calentadores de fluido de infusión arterial o intravenosa</t>
  </si>
  <si>
    <t>Bolsas de infusión de presión arterial o intravenosa</t>
  </si>
  <si>
    <t>Ensamblajes de vial de infusión de analgésicos</t>
  </si>
  <si>
    <t>Picos de bolsas o contenedores de transferencia de infusión arterial o intravenosa</t>
  </si>
  <si>
    <t>Sets o kits de infusión de analgésicos</t>
  </si>
  <si>
    <t>Forros para tablas de brazo arterial o intravenoso</t>
  </si>
  <si>
    <t>Tablas de brazo arterial o intravenoso</t>
  </si>
  <si>
    <t>Cintas o vendajes o correas o mangas para posicionamiento de catéter arterial o intravenoso</t>
  </si>
  <si>
    <t>Flujómetros o reguladores intravenosos calibrados por dial</t>
  </si>
  <si>
    <t>Contadores o reguladores de goteo intravenoso</t>
  </si>
  <si>
    <t>Detectores ultrasónicos de flujo de sangre</t>
  </si>
  <si>
    <t>Bombas de infusión intravenosa de uso general</t>
  </si>
  <si>
    <t>Bombas de infusión de jeringa intravenosa</t>
  </si>
  <si>
    <t>Bombas de infusión intravenosa multicanal</t>
  </si>
  <si>
    <t>Bombas de infusión controlada de analgésicos para pacientes</t>
  </si>
  <si>
    <t>Partes o accesorios de bombas intravenosas</t>
  </si>
  <si>
    <t>Analizadores o sensores de bombas de infusión intravenosas</t>
  </si>
  <si>
    <t>Transductores de bombas de infusión intravenosas</t>
  </si>
  <si>
    <t>Kits o accesorios de bombas de infusión</t>
  </si>
  <si>
    <t>Colgadores de equipos de línea arterial o intravenosa</t>
  </si>
  <si>
    <t>Rieles o colgadores montados para sistemas de infusión intravenosa por gravedad</t>
  </si>
  <si>
    <t>Postes de infusión intravenosa para sillas de ruedas</t>
  </si>
  <si>
    <t>Postes o puestos de línea arterial o intravenosa</t>
  </si>
  <si>
    <t>Sets de jeringas de inyección intravenosa sin aguja o cánula de inyección</t>
  </si>
  <si>
    <t>Cánulas o adaptadores o decantadores para el retiro de vial o bolsa sin aguja</t>
  </si>
  <si>
    <t>Kits de administración de transfusión de sangre</t>
  </si>
  <si>
    <t>Filtros o accesorios o pantallas para transfusión de sangre</t>
  </si>
  <si>
    <t>Sistemas de identificación para administración o transfusión de sangre</t>
  </si>
  <si>
    <t>Tubos para administración o transfusión de sangre</t>
  </si>
  <si>
    <t>Pinzas para tubos de administración o transfusión de sangre</t>
  </si>
  <si>
    <t>Sistemas de recolección de desechos para administración o transfusión de sangre</t>
  </si>
  <si>
    <t>Sistemas de calentamiento o transfusión de sangre</t>
  </si>
  <si>
    <t>Bolsas o contenedores para administración o transfusión de sangre</t>
  </si>
  <si>
    <t>Sistemas de conservación para administración o transfusión de sangre</t>
  </si>
  <si>
    <t>Bombas de infusión para alimentación enteral</t>
  </si>
  <si>
    <t>Sets de administración de alimentación enteral</t>
  </si>
  <si>
    <t>Sets o bandejas de irrigación para alimentación enteral</t>
  </si>
  <si>
    <t>Bolsas o contenedores para nutrición enteral</t>
  </si>
  <si>
    <t>Adaptadores o conectores o extensiones para alimentación enteral</t>
  </si>
  <si>
    <t>Dispositivos para asegurar tubos naso entéricos</t>
  </si>
  <si>
    <t>Cepillos para limpiar tubos enterales</t>
  </si>
  <si>
    <t>Válvulas de fijación de alimentación enteral</t>
  </si>
  <si>
    <t>Cámaras de pesaje de nutrición enteral</t>
  </si>
  <si>
    <t>Sets de tubos de bombeo de infusión para alimentación enteral</t>
  </si>
  <si>
    <t>Tubos de gastrostomía para uso general</t>
  </si>
  <si>
    <t>Tubos para gastrostomía endoscópica percutánea</t>
  </si>
  <si>
    <t>Tubos para yeyunostomía</t>
  </si>
  <si>
    <t>Botones de acceso gástrico</t>
  </si>
  <si>
    <t>Sujetadores de tubos de gastrostomía o yeyunostomía</t>
  </si>
  <si>
    <t>Kits de descompresión del colon</t>
  </si>
  <si>
    <t>Sets de catéter y aguja para yeyunostomía</t>
  </si>
  <si>
    <t>Kits de tubos de alimentación para gastrostomía</t>
  </si>
  <si>
    <t>Tubos nasogástricos</t>
  </si>
  <si>
    <t>Tubos nasoyeyunales</t>
  </si>
  <si>
    <t>Tubos de descompresión gástrica</t>
  </si>
  <si>
    <t>Tubos naso entéricos no clasificados en otra parte</t>
  </si>
  <si>
    <t>Filtros nasogástricos</t>
  </si>
  <si>
    <t>Fórmulas de suplementos para adultos de uso general</t>
  </si>
  <si>
    <t>Fórmulas de suplementos pediátricos</t>
  </si>
  <si>
    <t>Fórmulas de suplementos específicos para enfermedades de adultos</t>
  </si>
  <si>
    <t>Fórmulas de suplementos específicos para enfermedades pediátricas</t>
  </si>
  <si>
    <t>Barras nutricionales o pudín u otros suplementos</t>
  </si>
  <si>
    <t>Espesantes de comidas o bebidas nutricionales para uso médico</t>
  </si>
  <si>
    <t>Chupos de teteros</t>
  </si>
  <si>
    <t>Bombas de seno o sus accesorios</t>
  </si>
  <si>
    <t>Conchas o protectores de senos</t>
  </si>
  <si>
    <t>Kits de bombas de senos</t>
  </si>
  <si>
    <t>Pulverizadores de tabletas o accesorios</t>
  </si>
  <si>
    <t>Dispensadores o accesorios de pulverizadores de tabletas</t>
  </si>
  <si>
    <t>Cortadores de tabletas o accesorios</t>
  </si>
  <si>
    <t>Zapatos de yeso</t>
  </si>
  <si>
    <t>Materiales para acolchonar yesos o tablillas</t>
  </si>
  <si>
    <t>Protectores de yesos o tablillas</t>
  </si>
  <si>
    <t>Media o revestimientos para yeso o tablillas</t>
  </si>
  <si>
    <t>Rollos o cintas para enyesar para uso ortopédico</t>
  </si>
  <si>
    <t>Material de yeso para tablillas para uso ortopédico</t>
  </si>
  <si>
    <t>Sistemas de tablillas ortopédicas</t>
  </si>
  <si>
    <t>Componentes de ortesis termoplástica</t>
  </si>
  <si>
    <t>Kits o materiales para tablillas termoplásticas</t>
  </si>
  <si>
    <t>Sets de tablillas de tracción</t>
  </si>
  <si>
    <t>Materiales de unión de yesos o tablillas</t>
  </si>
  <si>
    <t>Estuches para transportar y almacenar tablillas o tablillas pre cortadas o sistemas de tablillas</t>
  </si>
  <si>
    <t>Rollos de instrumentos para sets o accesorios de tablillas</t>
  </si>
  <si>
    <t>Estuches para tablillas o accesorios</t>
  </si>
  <si>
    <t>Carritos para yeso o tablillas</t>
  </si>
  <si>
    <t>Cortadores o sierras para yeso</t>
  </si>
  <si>
    <t>Sistemas de remoción de yeso</t>
  </si>
  <si>
    <t>Vacíos de yeso</t>
  </si>
  <si>
    <t>Bandejas de impresión de yeso</t>
  </si>
  <si>
    <t>Puestos de yeso</t>
  </si>
  <si>
    <t>Fieltros de recubrimiento ortopédico para tobillo o pie</t>
  </si>
  <si>
    <t>Fieltros de recubrimiento ortopédico para cadera</t>
  </si>
  <si>
    <t>Soportes de abrazaderas de rodilla o de abrazaderas de rodilla articuladas</t>
  </si>
  <si>
    <t>Inmovilizadores o vendas artroscópicas para rodilla</t>
  </si>
  <si>
    <t>Fieltros de recubrimiento ortopédico para pierna o accesorios</t>
  </si>
  <si>
    <t>Productos ortóticos o para el cuidado de los pies</t>
  </si>
  <si>
    <t>Abrazaderas para caminar</t>
  </si>
  <si>
    <t>Almohadas para fractura del fémur</t>
  </si>
  <si>
    <t>Fieltros de recubrimiento ortopédico para el brazo</t>
  </si>
  <si>
    <t>Fieltros de recubrimiento ortopédico para la espalda o lumbares o para el sacro</t>
  </si>
  <si>
    <t>Collares cervicales o abrazaderas para el cuello</t>
  </si>
  <si>
    <t>Fieltros de recubrimiento ortopédico para la clavícula</t>
  </si>
  <si>
    <t>Fieltros de recubrimiento ortopédico para el codo</t>
  </si>
  <si>
    <t>Fieltros de recubrimiento ortopédico para el antebrazo o la muñeca o el pulgar</t>
  </si>
  <si>
    <t>Fieltros de recubrimiento ortopédico para la mano o el dedo</t>
  </si>
  <si>
    <t>Fieltros de recubrimiento ortopédico para las costillas o el abdomen</t>
  </si>
  <si>
    <t>Fieltros de recubrimiento ortopédico para los hombros</t>
  </si>
  <si>
    <t>Órtosis ortopédicas espinales</t>
  </si>
  <si>
    <t>Faja para hernias</t>
  </si>
  <si>
    <t>Kits de tablillas estabilizadoras</t>
  </si>
  <si>
    <t>Partes o accesorios de tablillas estabilizadoras</t>
  </si>
  <si>
    <t>Dispositivos prostéticos para las extremidades inferiores</t>
  </si>
  <si>
    <t>Dispositivos prostéticos para las extremidades superiores</t>
  </si>
  <si>
    <t>Dispositivos o accesorios de sujeción prostética</t>
  </si>
  <si>
    <t>Media o forro prostético de muñón</t>
  </si>
  <si>
    <t>Suministros de tracción de brazo</t>
  </si>
  <si>
    <t>Suministros de tracción de mano o dedos</t>
  </si>
  <si>
    <t>Suministros de tracción de cabeza o cuello</t>
  </si>
  <si>
    <t>Suministros de tracción de piernas</t>
  </si>
  <si>
    <t>Carritos móviles de tracción</t>
  </si>
  <si>
    <t>Suministros de tracción de pelvis o espalda</t>
  </si>
  <si>
    <t>Suministros de terapia de tracción de perno</t>
  </si>
  <si>
    <t>Hardware o pesas de tracción ortopédica</t>
  </si>
  <si>
    <t>Fieltros de recubrimiento de tracción ortopédica para uso general</t>
  </si>
  <si>
    <t>Bombas de cicatriz ortopédica</t>
  </si>
  <si>
    <t>Aplicaciones ortopédicas de miembro superior</t>
  </si>
  <si>
    <t>Productos de enseñanza para vestirse</t>
  </si>
  <si>
    <t>Productos para evaluación o pruebas cognitivas o de destreza o de percepción o sensoriales</t>
  </si>
  <si>
    <t>Juegos terapéuticos</t>
  </si>
  <si>
    <t>Tableros perforados o tableros de actividades de uso terapéutico</t>
  </si>
  <si>
    <t>Rompecabezas de uso terapéutico</t>
  </si>
  <si>
    <t>Cajas de decoración de uso terapéutico</t>
  </si>
  <si>
    <t>Vigas de balance o de soporte o mecedoras para rehabilitación o terapia</t>
  </si>
  <si>
    <t>Dispositivos para escalar para rehabilitación o terapia</t>
  </si>
  <si>
    <t>Dispositivos o accesorios de moción pasiva continua cpm</t>
  </si>
  <si>
    <t>Patines de ejercicio de extremidades para rehabilitación o terapia</t>
  </si>
  <si>
    <t>Pedales de ejercicio para rehabilitación o terapia</t>
  </si>
  <si>
    <t>Tablas para ejercicios sin gravedad para rehabilitación o terapia</t>
  </si>
  <si>
    <t>Poleas o accesorios para rehabilitación o terapia</t>
  </si>
  <si>
    <t>Bandas de ejercicio o masilla o tubos o accesorios para rehabilitación o terapia</t>
  </si>
  <si>
    <t>Patinetas o patines de ocho figuras para rehabilitación o terapia</t>
  </si>
  <si>
    <t>Pelotas o accesorios terapéuticos</t>
  </si>
  <si>
    <t>Dispositivos de movimiento vestibular para rehabilitación o terapia</t>
  </si>
  <si>
    <t>Pesas o sets o accesorios para rehabilitación o terapia</t>
  </si>
  <si>
    <t>Bandas caminadoras ejercitadoras para rehabilitación o terapia</t>
  </si>
  <si>
    <t>Bolsas de arena o sets de bolsas de arena para rehabilitación o terapia</t>
  </si>
  <si>
    <t>Cinturones de pesas o kits para rehabilitación o terapia</t>
  </si>
  <si>
    <t>Vibradores eléctricos para rehabilitación o terapia</t>
  </si>
  <si>
    <t>Asientos acolchonados o accesorios terapéuticos</t>
  </si>
  <si>
    <t>Ejercitadoras de muñecas para rehabilitación o terapia</t>
  </si>
  <si>
    <t>Arcilla cerámica terapéutica o accesorios</t>
  </si>
  <si>
    <t>Esterillas o plataformas para rehabilitación o terapia</t>
  </si>
  <si>
    <t>Ejercitadoras de bota para rehabilitación o terapia</t>
  </si>
  <si>
    <t>Ejercitadoras de pulmón para rehabilitación o terapia</t>
  </si>
  <si>
    <t>Aparatos o suministros para terapia ultrasónica</t>
  </si>
  <si>
    <t>Máquinas de pesas para rehabilitación o terapia</t>
  </si>
  <si>
    <t>Cinturones de manera de caminar para rehabilitación o terapia</t>
  </si>
  <si>
    <t>Rampas de entrenamiento para rehabilitación o terapia</t>
  </si>
  <si>
    <t>Escaleras de entrenamiento para rehabilitación o terapia</t>
  </si>
  <si>
    <t>Barras de manera de caminar para rehabilitación o terapia</t>
  </si>
  <si>
    <t>Barras paralelas para rehabilitación o terapia</t>
  </si>
  <si>
    <t>Caminadoras o bicicletas o ejercitadoras de manera de caminar</t>
  </si>
  <si>
    <t>Tableros de salto o accesorios para rehabilitación o terapia</t>
  </si>
  <si>
    <t>Cajas de levantar o accesorios para rehabilitación o terapia</t>
  </si>
  <si>
    <t>Árboles de tubos o accesorios para rehabilitación o terapia</t>
  </si>
  <si>
    <t>Carros de halar o empujar o accesorios para rehabilitación o terapia</t>
  </si>
  <si>
    <t>Mesas o estaciones de trabajo o accesorios para rehabilitación o terapia</t>
  </si>
  <si>
    <t>Tijeras para autopsias</t>
  </si>
  <si>
    <t>Fórceps de disección de uso general para autopsias</t>
  </si>
  <si>
    <t>Sondas de bala para autopsias</t>
  </si>
  <si>
    <t>Jaladores de hilo o aguja para autopsias</t>
  </si>
  <si>
    <t>Cuchillos o cuchillas para autopsias</t>
  </si>
  <si>
    <t>Cinceles u osteotomos para autopsias</t>
  </si>
  <si>
    <t>Hilo post mortem</t>
  </si>
  <si>
    <t>Agujas post mortem</t>
  </si>
  <si>
    <t>Kits de disección para autopsias</t>
  </si>
  <si>
    <t>Ganchos de incisión post mortem</t>
  </si>
  <si>
    <t>Directores de vena para autopsias</t>
  </si>
  <si>
    <t>Sierras para autopsias</t>
  </si>
  <si>
    <t>Cuchillas de sierra o accesorios para autopsias</t>
  </si>
  <si>
    <t>Tablas o almohadillas de disección</t>
  </si>
  <si>
    <t>Estuches para instrumentos o accesorios quirúrgicos post mortem</t>
  </si>
  <si>
    <t>Rollos de instrumentos para instrumentos o accesorios quirúrgicos post mortem</t>
  </si>
  <si>
    <t>Recolectores de polvo de huesos</t>
  </si>
  <si>
    <t>Bolsa para cadáver de uso médico</t>
  </si>
  <si>
    <t>Bolsas de transporte del cadáver</t>
  </si>
  <si>
    <t>Apoya cabezas para autopsias</t>
  </si>
  <si>
    <t>Tablas de cuerpo para autopsias</t>
  </si>
  <si>
    <t>Balanzas colgantes para autopsias</t>
  </si>
  <si>
    <t>Bolsas o contenedores para especímenes para autopsias</t>
  </si>
  <si>
    <t>Kits de enfermedades infecciosas para autopsias</t>
  </si>
  <si>
    <t>Cintas o brazaletes de identificación post mortem</t>
  </si>
  <si>
    <t>Aspiradoras o tubos de vacío para recolección de fluidos para autopsias</t>
  </si>
  <si>
    <t>Termómetros rectales post mortem</t>
  </si>
  <si>
    <t>Dispositivos para enderezar dedos post mortem</t>
  </si>
  <si>
    <t>Kits de construcción de tejidos de cadáveres</t>
  </si>
  <si>
    <t>Estaciones de trabajo para autopsia macroscópica o accesorios</t>
  </si>
  <si>
    <t>Lavaderos o accesorios para autopsias</t>
  </si>
  <si>
    <t>Tablas o accesorios para autopsias</t>
  </si>
  <si>
    <t>Tablas para necropsia o accesorios</t>
  </si>
  <si>
    <t>Tablas o accesorios para disección de animales post mortem</t>
  </si>
  <si>
    <t>Estaciones de trabajo para embalsamar o accesorios</t>
  </si>
  <si>
    <t>Estaciones de trabajo para autopsias de drenaje o accesorios</t>
  </si>
  <si>
    <t>Gabinetes de almacenamiento de cadáveres</t>
  </si>
  <si>
    <t>Transportadores de cadáveres</t>
  </si>
  <si>
    <t>Poleas de elevación de tijeras para cadáveres</t>
  </si>
  <si>
    <t>Gabinetes refrigeradores para las morgues</t>
  </si>
  <si>
    <t>Cuartos refrigeradores para la morgue</t>
  </si>
  <si>
    <t>Congeladores para morgues</t>
  </si>
  <si>
    <t>Carritos de autopsia</t>
  </si>
  <si>
    <t>Bandejas para cadáveres</t>
  </si>
  <si>
    <t>Dispositivos de elevación o transferencia de cadáveres</t>
  </si>
  <si>
    <t>Contenedores para transporte de cuerpos</t>
  </si>
  <si>
    <t>Materiales de huellas dactilares o impresión post mortem</t>
  </si>
  <si>
    <t>Máscaras anti putrefacción</t>
  </si>
  <si>
    <t>Kits o suministros de detección de sangre post mortem</t>
  </si>
  <si>
    <t>Kits de recolección de evidencia biológica</t>
  </si>
  <si>
    <t>Inyectores de cavidad para embalsamar</t>
  </si>
  <si>
    <t>Tubos de drenaje de venas para embalsamar</t>
  </si>
  <si>
    <t>Fluidos para embalsamar o tratamientos químicos</t>
  </si>
  <si>
    <t>Tubos de inyección para embalsamar</t>
  </si>
  <si>
    <t>Lavaderos o accesorios para embalsamar</t>
  </si>
  <si>
    <t>Kits para embalsamar</t>
  </si>
  <si>
    <t>Agujas inyectoras para embalsamar</t>
  </si>
  <si>
    <t>Protectores de ojos</t>
  </si>
  <si>
    <t>Trajes mortuorios</t>
  </si>
  <si>
    <t>Paquetes mortuorios</t>
  </si>
  <si>
    <t>Lienzos mortuorios</t>
  </si>
  <si>
    <t>Aspiradoras mortuorias</t>
  </si>
  <si>
    <t>Compuestos endurecedores mortuorios</t>
  </si>
  <si>
    <t>Monitores de apnea o accesorios</t>
  </si>
  <si>
    <t>Monitores de gas arterial o accesorios</t>
  </si>
  <si>
    <t>Monitores de óxido de carbono exhalado o suministros</t>
  </si>
  <si>
    <t>Estetoscopios esofágicos</t>
  </si>
  <si>
    <t>Kits de monitoreo respiratorio o sus accesorios</t>
  </si>
  <si>
    <t>Monitores de oxígeno o suministros</t>
  </si>
  <si>
    <t>Pletismógrafos de cuerpo</t>
  </si>
  <si>
    <t>Espirómetros o sus accesorios o suministros</t>
  </si>
  <si>
    <t>Pantallas de función pulmonar para junto a la cama</t>
  </si>
  <si>
    <t>Flujómetros de pico</t>
  </si>
  <si>
    <t>Calculadoras de función pulmonar</t>
  </si>
  <si>
    <t>Dispositivos de calibración pulmonar</t>
  </si>
  <si>
    <t>Tubos de función pulmonar o accesorios</t>
  </si>
  <si>
    <t>Productos de prueba de estrés pulmonar</t>
  </si>
  <si>
    <t>Monitores de estudio de sueño o accesorios</t>
  </si>
  <si>
    <t>Monitores transcutáneos o productos relacionados</t>
  </si>
  <si>
    <t>Monitores de ventilación pulmonar</t>
  </si>
  <si>
    <t>Analizadores o monitores de gas pulmonar</t>
  </si>
  <si>
    <t>Monitores de presión pulmonar</t>
  </si>
  <si>
    <t>Monitores de temperatura respiratoria</t>
  </si>
  <si>
    <t>Neumotacos</t>
  </si>
  <si>
    <t>Filtros de monitoreo de función pulmonar</t>
  </si>
  <si>
    <t>Percusores de pecho</t>
  </si>
  <si>
    <t>Estilógrafos grabadores para espirómetros</t>
  </si>
  <si>
    <t>Cilindros de gas o dispositivos relacionados para uso médico</t>
  </si>
  <si>
    <t>Concentradores de oxígeno</t>
  </si>
  <si>
    <t>Mezcladores de aire de oxígeno</t>
  </si>
  <si>
    <t>Temporizadores de oxígeno</t>
  </si>
  <si>
    <t>Conectores o adaptadores de suministro de oxígeno</t>
  </si>
  <si>
    <t>Compresores para terapia respiratoria</t>
  </si>
  <si>
    <t>Sensores de flujo o reguladores o componentes</t>
  </si>
  <si>
    <t>Máscaras de oxígeno o partes para uso médico</t>
  </si>
  <si>
    <t>Cánulas nasales para uso médico</t>
  </si>
  <si>
    <t>Catéteres nasales o kits de cateterización para uso médico</t>
  </si>
  <si>
    <t>Capuchas para la cabeza para uso médico</t>
  </si>
  <si>
    <t>Carpas de aerosol para uso médico</t>
  </si>
  <si>
    <t>Cámaras hiperbáricas para uso médico</t>
  </si>
  <si>
    <t>Incubadoras para uso médico</t>
  </si>
  <si>
    <t>Tubos o conectores de oxígeno para uso médico</t>
  </si>
  <si>
    <t>Estuches para insufladores nasales</t>
  </si>
  <si>
    <t>Inhaladores o sets</t>
  </si>
  <si>
    <t>Accesorios para productos de sistemas de entrega de oxígeno para terapia o sus suministros</t>
  </si>
  <si>
    <t>Insuflador de oxígeno o sus accesorios</t>
  </si>
  <si>
    <t>Convertidores de oxígeno líquido</t>
  </si>
  <si>
    <t>Filtros de concentradores de oxígeno</t>
  </si>
  <si>
    <t>Humidificadores o vaporizadores respiratorios</t>
  </si>
  <si>
    <t>Nebulizadores o accesorios</t>
  </si>
  <si>
    <t>Sets de transferencia para terapia respiratoria</t>
  </si>
  <si>
    <t>Vías aéreas faríngeas</t>
  </si>
  <si>
    <t>Tubos esofágicos</t>
  </si>
  <si>
    <t>Tubos endotraqueales</t>
  </si>
  <si>
    <t>Tubos de traqueotomía</t>
  </si>
  <si>
    <t>Tubos endobronquiales</t>
  </si>
  <si>
    <t>Kits de reparación de tubos endotraqueales o de traqueotomía</t>
  </si>
  <si>
    <t>Productos de aspiradores respiratorios o accesorios</t>
  </si>
  <si>
    <t>Sujetadores de vías aéreas artificiales</t>
  </si>
  <si>
    <t>Accesorios de vías aéreas artificiales</t>
  </si>
  <si>
    <t>Sets endotraqueales o de traqueotomía</t>
  </si>
  <si>
    <t>Kits de manómetros respiratorios</t>
  </si>
  <si>
    <t>Tubos nasofaríngeos</t>
  </si>
  <si>
    <t>Vías aéreas faríngeas o kits de vías aéreas</t>
  </si>
  <si>
    <t>Mordazas de presión de vías aéreas</t>
  </si>
  <si>
    <t>Accesorios de traqueotomía</t>
  </si>
  <si>
    <t>Laringoscopios o accesorios</t>
  </si>
  <si>
    <t>Aerosoles laríngeos</t>
  </si>
  <si>
    <t>Bloques de mordida</t>
  </si>
  <si>
    <t>Estiletes de intubación</t>
  </si>
  <si>
    <t>Fórceps de intubación</t>
  </si>
  <si>
    <t>Introductores</t>
  </si>
  <si>
    <t>Herramientas de doblado</t>
  </si>
  <si>
    <t>Sondas o guías de intubación</t>
  </si>
  <si>
    <t>Detectores de dióxido de carbono para pacientes</t>
  </si>
  <si>
    <t>Bombas de succión</t>
  </si>
  <si>
    <t>Catéteres de succión o sus accesorios</t>
  </si>
  <si>
    <t>Tubos o tuberías de succión</t>
  </si>
  <si>
    <t>Forros o cajitas pequeñas de succión</t>
  </si>
  <si>
    <t>Adaptadores o conectores de succión</t>
  </si>
  <si>
    <t>Kits de succión</t>
  </si>
  <si>
    <t>Quillas laríngeas o accesorios</t>
  </si>
  <si>
    <t>Componentes o accesorios de intubación</t>
  </si>
  <si>
    <t>Pulmón de hierro</t>
  </si>
  <si>
    <t>Productos de coraza de pecho</t>
  </si>
  <si>
    <t>Máquinas respiradoras de presión positiva intermitente ippb</t>
  </si>
  <si>
    <t>Máquinas de presión de aire positivo continuo no invasivo</t>
  </si>
  <si>
    <t>Máquinas de doble nivel no invasivas</t>
  </si>
  <si>
    <t>Ventiladores de transporte</t>
  </si>
  <si>
    <t>Ventiladores para cuidados intensivos de adultos o pediátricos</t>
  </si>
  <si>
    <t>Ventiladores para cuidado intensivo de bebés</t>
  </si>
  <si>
    <t>Ventiladores de alta frecuencia</t>
  </si>
  <si>
    <t>Ventiladores de cuidado en casa</t>
  </si>
  <si>
    <t>Circuitos de ventiladores o de respiración</t>
  </si>
  <si>
    <t>Bolsas de circuito de respiración</t>
  </si>
  <si>
    <t>Productos de hiperventilación</t>
  </si>
  <si>
    <t>Válvulas de presión de exhalación y positiva peep</t>
  </si>
  <si>
    <t>Máscaras o correas de presión de vías aéreas positivas continuas cpap</t>
  </si>
  <si>
    <t>Conectores o adaptadores o válvulas de circuitos</t>
  </si>
  <si>
    <t>Suministros de chequeo de ventiladores</t>
  </si>
  <si>
    <t>Termómetros de ventiladores</t>
  </si>
  <si>
    <t>Trampas de agua para ventiladores</t>
  </si>
  <si>
    <t>Puertos o líneas de muestreo de gas para ventiladores</t>
  </si>
  <si>
    <t>Intercambiadores o filtros de calor o humedad para ventiladores</t>
  </si>
  <si>
    <t>Accesorios para ventiladores</t>
  </si>
  <si>
    <t>Productos de humidificación para ventiladores</t>
  </si>
  <si>
    <t>Productos de retiro del tubo para ventiladores</t>
  </si>
  <si>
    <t>Accesorios o suministros para respiradores</t>
  </si>
  <si>
    <t>Kits de circuitos para ventiladores</t>
  </si>
  <si>
    <t>Accesorios de presión para vías aéreas positivas de doble nivel bi pap</t>
  </si>
  <si>
    <t>Resucitadores manuales</t>
  </si>
  <si>
    <t>Resucitadores neumáticos</t>
  </si>
  <si>
    <t>Máscaras o accesorios de resucitación</t>
  </si>
  <si>
    <t>Componentes o accesorios de resucitación</t>
  </si>
  <si>
    <t>Conectores de resucitación</t>
  </si>
  <si>
    <t>Kits de resucitación</t>
  </si>
  <si>
    <t>Estuches para aparatos o accesorios de resucitación</t>
  </si>
  <si>
    <t>Agujas de toracentesis</t>
  </si>
  <si>
    <t>Bandejas o juegos de toracentesis</t>
  </si>
  <si>
    <t>Catéteres o kits de cateterización de toracentesis o accesorios</t>
  </si>
  <si>
    <t>Unidad de drenaje de la cavidad pleural o accesorios</t>
  </si>
  <si>
    <t>Aparatos de gas de anestesia</t>
  </si>
  <si>
    <t>Unidades de absorción para aparatos de gas de anestesia</t>
  </si>
  <si>
    <t>Inhaladores de anestesia o unidades de inhalación o accesorios</t>
  </si>
  <si>
    <t>Sets o kits de anestesia</t>
  </si>
  <si>
    <t>Tubos para aparatos de gas de anestesia o ensamblajes de tubos o ajustes de tubos o accesorios</t>
  </si>
  <si>
    <t>Filtros de pantalla para aparatos de anestesia</t>
  </si>
  <si>
    <t>Control de temperatura para aparatos de anestesia</t>
  </si>
  <si>
    <t>Bomba intratecal</t>
  </si>
  <si>
    <t>Esterilizadores químicos o de gas</t>
  </si>
  <si>
    <t>Esterilizadores de aire seco o de aire caliente</t>
  </si>
  <si>
    <t>Esterilizadores de filtro</t>
  </si>
  <si>
    <t>Esterilizadores de bolas de vidrio</t>
  </si>
  <si>
    <t>Manijas de elevación para contenedores o bandejas de esterilización</t>
  </si>
  <si>
    <t>Dispositivos o accesorios eléctricos para limpieza de instrumentos</t>
  </si>
  <si>
    <t>Esterilizadores de radiación</t>
  </si>
  <si>
    <t>Autoclaves o esterilizadores de vapor</t>
  </si>
  <si>
    <t>Contenedores o bandejas de esterilización</t>
  </si>
  <si>
    <t>Ganchos o estantes o sujetadores para instrumentos de esterilización</t>
  </si>
  <si>
    <t>Lámparas de esterilización</t>
  </si>
  <si>
    <t>Tapas de esterilización</t>
  </si>
  <si>
    <t>Placas de identificación de esterilización</t>
  </si>
  <si>
    <t>Calentadores sanitarios o accesorios</t>
  </si>
  <si>
    <t>Gabinetes de esterilización</t>
  </si>
  <si>
    <t>Filtros de esterilización</t>
  </si>
  <si>
    <t>Sistemas de recuperación de agua de esterilización</t>
  </si>
  <si>
    <t>Barras para cánulas de esterilización</t>
  </si>
  <si>
    <t>Esterilizadores de agujas</t>
  </si>
  <si>
    <t>Packs de comprobación para esterilizadores de vapor</t>
  </si>
  <si>
    <t>Sets de esterilización</t>
  </si>
  <si>
    <t>Instrumentos de esterilización o insertos de estuches de esterilización</t>
  </si>
  <si>
    <t>Mangas de filtro de esterilización</t>
  </si>
  <si>
    <t>Adaptadores o ensamblajes de adaptadores de esterilización</t>
  </si>
  <si>
    <t>Soluciones de decontaminación</t>
  </si>
  <si>
    <t>Soluciones de glutaraldehida</t>
  </si>
  <si>
    <t>Desinfectante o esterilizador de instrumentos</t>
  </si>
  <si>
    <t>Desinfectantes de superficies para uso médico</t>
  </si>
  <si>
    <t>Compuestos anti fijación para uso médico</t>
  </si>
  <si>
    <t>Fumigadores de gas para uso médico</t>
  </si>
  <si>
    <t>Limpiadores de cámara para autoclaves o esterilizadores</t>
  </si>
  <si>
    <t>Baldes de remojo desinfectantes</t>
  </si>
  <si>
    <t>Kits de cuidado de instrumentos</t>
  </si>
  <si>
    <t>Limpiadores o detergentes para instrumentos</t>
  </si>
  <si>
    <t>Equipo de lavado desinfectante para equipos e instrumentos de uso médico</t>
  </si>
  <si>
    <t>Lubricantes o leche para instrumentos</t>
  </si>
  <si>
    <t>Almohadillas para remover manchas de los instrumentos</t>
  </si>
  <si>
    <t>Limpiadores de carros de esterilización</t>
  </si>
  <si>
    <t>Cepillos de limpieza de esterilización</t>
  </si>
  <si>
    <t>Desodorantes de esterilización</t>
  </si>
  <si>
    <t>Desincrustadores de esterilización</t>
  </si>
  <si>
    <t>Equipo de limpieza ultrasónica</t>
  </si>
  <si>
    <t>Baldes de escurrido de esterilización</t>
  </si>
  <si>
    <t>Tiras de prueba de desinfección</t>
  </si>
  <si>
    <t>Etiquetas de esterilización</t>
  </si>
  <si>
    <t>Kits biológicos de esterilización</t>
  </si>
  <si>
    <t>Controles de esterilización</t>
  </si>
  <si>
    <t>Registros indicadores de esterilización</t>
  </si>
  <si>
    <t>Tiras indicadoras de esterilización</t>
  </si>
  <si>
    <t>Cintas indicadoras de esterilización</t>
  </si>
  <si>
    <t>Papeles u hojas de esterilización</t>
  </si>
  <si>
    <t>Sobres de almacenamiento de registros de esterilización</t>
  </si>
  <si>
    <t>Paquetes de prueba y accesorios de esterilización</t>
  </si>
  <si>
    <t>Sujetadores o carritos para envoltorios o sobres de esterilización</t>
  </si>
  <si>
    <t>Fundas o sobre fundas de esterilización</t>
  </si>
  <si>
    <t>Cubiertas contra el polvo de esterilización</t>
  </si>
  <si>
    <t>Bolsas de esterilización</t>
  </si>
  <si>
    <t>Selladores en caliente de esterilización</t>
  </si>
  <si>
    <t>Bandas de instrumentos de esterilización</t>
  </si>
  <si>
    <t>Protectores de instrumentos de esterilización</t>
  </si>
  <si>
    <t>Recubrimientos de bandejas de instrumentos de esterilización</t>
  </si>
  <si>
    <t>Pistolas o cintas o esferos etiquetadores de esterilización</t>
  </si>
  <si>
    <t>Toallas de esterilización</t>
  </si>
  <si>
    <t>Tunos de esterilización</t>
  </si>
  <si>
    <t>Contenedores desechables de esterilización</t>
  </si>
  <si>
    <t>Rollos de esterilización</t>
  </si>
  <si>
    <t>Talegos de esterilización</t>
  </si>
  <si>
    <t>Molinos para biopsia de hueso para uso quirúrgico o productos relacionados</t>
  </si>
  <si>
    <t>Trepanadores para biopsia de hueso para uso quirúrgico</t>
  </si>
  <si>
    <t>Escalpelos o cuchillos o manijas de cuchillos láser para uso quirúrgico</t>
  </si>
  <si>
    <t>Tornillos o cables o alfileres o instrumentos para cortar alambre para uso quirúrgico</t>
  </si>
  <si>
    <t>Fórceps para cortar hueso para uso quirúrgico</t>
  </si>
  <si>
    <t>Sierras de mano o sierras de alambre o manijas para sierras para huesos para uso quirúrgico</t>
  </si>
  <si>
    <t>Brocas para uso quirúrgico</t>
  </si>
  <si>
    <t>Cinceles o perforadoras para uso quirúrgico</t>
  </si>
  <si>
    <t>Curetas o lanzaderas para uso quirúrgico</t>
  </si>
  <si>
    <t>Bloques o tablas o plataformas de cortado para uso quirúrgico</t>
  </si>
  <si>
    <t>Pinzas para uso quirúrgico</t>
  </si>
  <si>
    <t>Planos para uso quirúrgico</t>
  </si>
  <si>
    <t>Raspadores para uso quirúrgico</t>
  </si>
  <si>
    <t>Tenazas para uso quirúrgico</t>
  </si>
  <si>
    <t>Escalpelos o cuchillos o cuchillas o trepanadores o accesorios para uso quirúrgico</t>
  </si>
  <si>
    <t>Tijeras para uso quirúrgico</t>
  </si>
  <si>
    <t>Pinzas o cables de pinzas para uso quirúrgico</t>
  </si>
  <si>
    <t>Espitas para uso quirúrgico</t>
  </si>
  <si>
    <t>Tomos (pinzas de resección) para uso quirúrgico</t>
  </si>
  <si>
    <t>Trocadores quirúrgicos para uso general o accesorios</t>
  </si>
  <si>
    <t>Removedores de anillos de los dedos</t>
  </si>
  <si>
    <t>Adenotomos</t>
  </si>
  <si>
    <t>Periosteotomos</t>
  </si>
  <si>
    <t>Meniscotomos</t>
  </si>
  <si>
    <t>Instrumentos de incisión del talón de los bebés</t>
  </si>
  <si>
    <t>Brocas de mano o de torsión o kits de brocas o accesorios para uso quirúrgico</t>
  </si>
  <si>
    <t>Escariadores o punzones de mano para uso quirúrgico</t>
  </si>
  <si>
    <t>Perforadoras para uso quirúrgico</t>
  </si>
  <si>
    <t>Punzones o sujeta punzones o accesorios para uso quirúrgico</t>
  </si>
  <si>
    <t>Adaptadores de escariadores para uso quirúrgico</t>
  </si>
  <si>
    <t>Fresas quirúrgicas o sus accesorios</t>
  </si>
  <si>
    <t>Kits de craneotomía</t>
  </si>
  <si>
    <t>Brocas o accesorios para uso quirúrgico</t>
  </si>
  <si>
    <t>Cuchillas de sierra o accesorios para uso quirúrgico</t>
  </si>
  <si>
    <t>Aplicadores de ligantes de bandas o bandas o productos relacionados para uso quirúrgico</t>
  </si>
  <si>
    <t>Pinzas o ganchos o fórceps o accesorios para uso quirúrgico</t>
  </si>
  <si>
    <t>Pinzas o fórceps láser para uso quirúrgico</t>
  </si>
  <si>
    <t>Sujetadores o posicionadores de instrumentos quirúrgicos</t>
  </si>
  <si>
    <t>Sujetadores o posicionadores de tubos para uso quirúrgico</t>
  </si>
  <si>
    <t>Espejos de otolaringología o accesorios para uso quirúrgico</t>
  </si>
  <si>
    <t>Insertores o kits de insertores para uso quirúrgico</t>
  </si>
  <si>
    <t>Extractores para uso quirúrgico</t>
  </si>
  <si>
    <t>Porta tubos o llaves para uso quirúrgico</t>
  </si>
  <si>
    <t>Aproximadores para uso quirúrgico</t>
  </si>
  <si>
    <t>Compresores para uso quirúrgico</t>
  </si>
  <si>
    <t>Depresores para uso quirúrgico</t>
  </si>
  <si>
    <t>Instrumentos para doblar para uso quirúrgico</t>
  </si>
  <si>
    <t>Engarzadores para uso quirúrgico</t>
  </si>
  <si>
    <t>Alicates para uso quirúrgico</t>
  </si>
  <si>
    <t>Tensores para uso quirúrgico</t>
  </si>
  <si>
    <t>Agarres para uso quirúrgico</t>
  </si>
  <si>
    <t>Fórceps o tenazas de alambre para uso quirúrgico</t>
  </si>
  <si>
    <t>Llaves para uso quirúrgico</t>
  </si>
  <si>
    <t>Roscas para uso quirúrgico</t>
  </si>
  <si>
    <t>Controladores o sus partes o accesorios para uso quirúrgico</t>
  </si>
  <si>
    <t>Mangos de hachas para uso quirúrgico</t>
  </si>
  <si>
    <t>Tapones para uso quirúrgico</t>
  </si>
  <si>
    <t>Martillos o martillos quirúrgicos para uso quirúrgico</t>
  </si>
  <si>
    <t>Impactadores o empacadores para uso quirúrgico</t>
  </si>
  <si>
    <t>Prensas para uso quirúrgico</t>
  </si>
  <si>
    <t>Martillos o cabezas de martillo para uso quirúrgico</t>
  </si>
  <si>
    <t>Dilatadores o accesorios para uso quirúrgico</t>
  </si>
  <si>
    <t>Muescas para uso quirúrgico</t>
  </si>
  <si>
    <t>Sondas o directores para uso quirúrgico</t>
  </si>
  <si>
    <t>Disectores para uso quirúrgico</t>
  </si>
  <si>
    <t>Levantadores o niveladores para uso quirúrgico</t>
  </si>
  <si>
    <t>Elevadores para uso quirúrgico</t>
  </si>
  <si>
    <t>Picas para uso quirúrgico</t>
  </si>
  <si>
    <t>Instrumentos de marcación oftálmica</t>
  </si>
  <si>
    <t>Instrumentos de marcación quirúrgica para uso general</t>
  </si>
  <si>
    <t>Instrumentos de cerclaje para uso quirúrgico</t>
  </si>
  <si>
    <t>Sujetadores de aguja láser para uso quirúrgico</t>
  </si>
  <si>
    <t>Sujetadores de agujas quirúrgicas para uso general</t>
  </si>
  <si>
    <t>Suturas quirúrgicas o pasadores de alambre o productos relacionados</t>
  </si>
  <si>
    <t>Sistemas para estirar la piel</t>
  </si>
  <si>
    <t>Dispositivos de costura de bolsa para uso quirúrgico</t>
  </si>
  <si>
    <t>Calibradores o reglas para uso quirúrgico</t>
  </si>
  <si>
    <t>Sondas o varas de medición para uso quirúrgico</t>
  </si>
  <si>
    <t>Instrumentos de medición de ganchos para uso quirúrgico</t>
  </si>
  <si>
    <t>Instrumentos quirúrgicos de determinación de tamaño para uso general</t>
  </si>
  <si>
    <t>Instrumentos de determinación de tamaño de válvula para uso quirúrgico</t>
  </si>
  <si>
    <t>Cintas de medición para uso quirúrgico</t>
  </si>
  <si>
    <t>Retractores láser para uso quirúrgico</t>
  </si>
  <si>
    <t>Ganchos de retracción para uso quirúrgico</t>
  </si>
  <si>
    <t>Retractores de fibra óptica iluminados para uso quirúrgico</t>
  </si>
  <si>
    <t>Mordazas o accesorios para uso quirúrgico</t>
  </si>
  <si>
    <t>Retractores de inclinación para uso quirúrgico</t>
  </si>
  <si>
    <t>Sets de retractores para uso quirúrgico</t>
  </si>
  <si>
    <t>Retractores quirúrgicos para uso general</t>
  </si>
  <si>
    <t>Estabilizadores para uso quirúrgico</t>
  </si>
  <si>
    <t>Protectores de tejidos para uso quirúrgico</t>
  </si>
  <si>
    <t>Retractores ortopédicos</t>
  </si>
  <si>
    <t>Retractores oftálmicos</t>
  </si>
  <si>
    <t>Retractores torácicos o cardiovasculares</t>
  </si>
  <si>
    <t>Retractores de vena</t>
  </si>
  <si>
    <t>Retractores bucales</t>
  </si>
  <si>
    <t>Retractores traqueales</t>
  </si>
  <si>
    <t>Retractores rectales</t>
  </si>
  <si>
    <t>Retractores gastrointestinales</t>
  </si>
  <si>
    <t>Retractores uterinos</t>
  </si>
  <si>
    <t>Retractores abdominales</t>
  </si>
  <si>
    <t>Retractores de columna o nervios</t>
  </si>
  <si>
    <t>Retractores de glándulas</t>
  </si>
  <si>
    <t>Retractores de oído</t>
  </si>
  <si>
    <t>Retractores para cirugía plástica</t>
  </si>
  <si>
    <t>Retractores de nervios</t>
  </si>
  <si>
    <t>Retractores de esternón</t>
  </si>
  <si>
    <t>Retractores para amputación</t>
  </si>
  <si>
    <t>Retractores de tejidos</t>
  </si>
  <si>
    <t>Retractores de piel</t>
  </si>
  <si>
    <t>Retractores para micro cirugía</t>
  </si>
  <si>
    <t>Retractores de pulmón</t>
  </si>
  <si>
    <t>Retractores de párpado</t>
  </si>
  <si>
    <t>Retractores de dedos</t>
  </si>
  <si>
    <t>Anillos de retracción para uso quirúrgico</t>
  </si>
  <si>
    <t>Retractores cervicales</t>
  </si>
  <si>
    <t>Retractores de labios</t>
  </si>
  <si>
    <t>Adaptadores de retractores</t>
  </si>
  <si>
    <t>Cuchillas retractoras ortopédicas</t>
  </si>
  <si>
    <t>Retractores para urología o sus accesorios para uso quirúrgico</t>
  </si>
  <si>
    <t>Accesorios para retractores</t>
  </si>
  <si>
    <t>Destornilladores para miomas para uso quirúrgico</t>
  </si>
  <si>
    <t>Distractores o accesorios para uso quirúrgico</t>
  </si>
  <si>
    <t>Separadores para uso quirúrgico</t>
  </si>
  <si>
    <t>Espéculos para uso quirúrgico</t>
  </si>
  <si>
    <t>Extensores para uso quirúrgico</t>
  </si>
  <si>
    <t>Guías para uso quirúrgico</t>
  </si>
  <si>
    <t>Sujetadores de implantes para uso quirúrgico</t>
  </si>
  <si>
    <t>Empujadores para uso quirúrgico</t>
  </si>
  <si>
    <t>Instrumentos de manipulación para uso quirúrgico</t>
  </si>
  <si>
    <t>Posicionadores de implantes para uso quirúrgico</t>
  </si>
  <si>
    <t>Filiforme para dilatar el uréter o la uretra</t>
  </si>
  <si>
    <t>Piezas de mano de irrigación o succión o cánulas o puntas o productos relacionados para uso quirúrgico</t>
  </si>
  <si>
    <t>Cánulas o puntas de succión o irrigación láser o productos relacionados para uso quirúrgico</t>
  </si>
  <si>
    <t>Dispositivos o curetas de extracción al vacío o productos relacionados para uso quirúrgico</t>
  </si>
  <si>
    <t>Suministros o accesorios de irrigación o aspiración oftálmica</t>
  </si>
  <si>
    <t>Sondas de drenaje de succión para uso quirúrgico</t>
  </si>
  <si>
    <t>Bulbos de succión para uso quirúrgico</t>
  </si>
  <si>
    <t>Reservorios de succión para uso quirúrgico</t>
  </si>
  <si>
    <t>Suministros o accesorios de irrigación o aspiración de oído nariz y garganta ent</t>
  </si>
  <si>
    <t>Sets o accesorios de irrigación para uso quirúrgico</t>
  </si>
  <si>
    <t>Bujías para uso quirúrgico</t>
  </si>
  <si>
    <t>Obturadores para uso quirúrgico</t>
  </si>
  <si>
    <t>Sondas para uso quirúrgico</t>
  </si>
  <si>
    <t>Trituradores para uso quirúrgico</t>
  </si>
  <si>
    <t>Excavadoras para uso quirúrgico</t>
  </si>
  <si>
    <t>Molinos de hueso para uso quirúrgico</t>
  </si>
  <si>
    <t>Pasadores para uso quirúrgico</t>
  </si>
  <si>
    <t>Buscadores para uso quirúrgico</t>
  </si>
  <si>
    <t>Removedores para uso quirúrgico</t>
  </si>
  <si>
    <t>Excavadoras o accesorios quirúrgicos.</t>
  </si>
  <si>
    <t>Anillos de laparoscopia para uso quirúrgico</t>
  </si>
  <si>
    <t>Instrumentos para cubrir heridas para uso quirúrgico</t>
  </si>
  <si>
    <t>Cucharas hondas para uso quirúrgico</t>
  </si>
  <si>
    <t>Espátulas para uso quirúrgico</t>
  </si>
  <si>
    <t>Cucharas para uso quirúrgico</t>
  </si>
  <si>
    <t>Lazos de tracción o bucles de tracción o productos relacionados para uso quirúrgico</t>
  </si>
  <si>
    <t>Dispositivos de tracción del cráneo para uso quirúrgico o productos relacionados</t>
  </si>
  <si>
    <t>Collares de tracción para uso quirúrgico</t>
  </si>
  <si>
    <t>Sets de instrumentos quirúrgicos torácicos o cardiovasculares</t>
  </si>
  <si>
    <t>Sets o sistemas de instrumentos de fijación externa</t>
  </si>
  <si>
    <t>Sets de instrumentos quirúrgicos generales</t>
  </si>
  <si>
    <t>Sets de instrumentos para micro cirugía, cirugía plástica o cirugía delicada</t>
  </si>
  <si>
    <t>Sets de instrumentos neuroquirúrgicos o espinales</t>
  </si>
  <si>
    <t>Sets de instrumentos para cirugía oftálmica</t>
  </si>
  <si>
    <t>Sets de instrumentos para cirugía maxilofacial</t>
  </si>
  <si>
    <t>Sistemas de instrumentos para revisión ortopédica o completa de articulaciones</t>
  </si>
  <si>
    <t>Sistemas de instrumentos para fijación de trauma ortopédico</t>
  </si>
  <si>
    <t>Sets de instrumentos para cirugía otolaringológica</t>
  </si>
  <si>
    <t>Bandejas de procedimientos o instrumentos especiales o a la medida para uso quirúrgico</t>
  </si>
  <si>
    <t>Sets de instrumentos para cirugía urológica</t>
  </si>
  <si>
    <t>Sets de instrumentos para cirugía por laparoscopia</t>
  </si>
  <si>
    <t>Sets de instrumentos para cirugía de traqueotomía</t>
  </si>
  <si>
    <t>Sets de instrumentos para cirugía de craneotomía</t>
  </si>
  <si>
    <t>Sets de instrumentos para cirugía de angiografía</t>
  </si>
  <si>
    <t>Sets de instrumentos para cirugía gastroscópica</t>
  </si>
  <si>
    <t>Sets de instrumentos para cirugía de oído nariz y garganta ent</t>
  </si>
  <si>
    <t>Sets de instrumentos para cirugía ortopédica</t>
  </si>
  <si>
    <t>Sistemas de recuperación y entrega de sangre</t>
  </si>
  <si>
    <t>Conductores o módulos de disparo o accesorios para biopsia de seno mínimamente invasiva</t>
  </si>
  <si>
    <t>Unidades de carga premium para biopsia de seno mínimamente invasiva</t>
  </si>
  <si>
    <t>Guías de aguja para biopsia de seno mínimamente invasiva</t>
  </si>
  <si>
    <t>Instrumentos marcadores para biopsia de seno mínimamente invasiva</t>
  </si>
  <si>
    <t>Unidades de vacío o accesorios para biopsia de seno mínimamente invasiva</t>
  </si>
  <si>
    <t>Aguja de localización de seno</t>
  </si>
  <si>
    <t>Sistemas de cosecha de venas</t>
  </si>
  <si>
    <t>Sistemas de visualización coronaria</t>
  </si>
  <si>
    <t>Conformadores o protectores para cirugía oftálmica</t>
  </si>
  <si>
    <t>Pesas de párpados para cirugía oftálmica</t>
  </si>
  <si>
    <t>Anillos de fijación para cirugía oftálmica</t>
  </si>
  <si>
    <t>Instrumentos de membrana intraocular para cirugía oftálmica</t>
  </si>
  <si>
    <t>Placas de párpado para cirugía oftálmica</t>
  </si>
  <si>
    <t>Rotadores de núcleo para cirugía oftálmica</t>
  </si>
  <si>
    <t>Fresas o manijas o removedores de anillos de óxido para uso oftálmico</t>
  </si>
  <si>
    <t>Puntas de aguja de irrigación o aspiración para uso oftálmico</t>
  </si>
  <si>
    <t>Agujas para cirugía oftálmica</t>
  </si>
  <si>
    <t>Esponjas para cirugía oftálmica</t>
  </si>
  <si>
    <t>Cuchillos o cuchillas o tijeras o accesorios para cirugía oftálmica</t>
  </si>
  <si>
    <t>Protectores de ojos o sus accesorios</t>
  </si>
  <si>
    <t>Kits de vitrectomía oftálmica</t>
  </si>
  <si>
    <t>Sondas de borrado hemostático</t>
  </si>
  <si>
    <t>Pulidores de lentes oftálmicos</t>
  </si>
  <si>
    <t>Sujetadores de ojos o sus accesorios</t>
  </si>
  <si>
    <t>Insertos ópticos</t>
  </si>
  <si>
    <t>Sets de ajuste de insertos ópticos</t>
  </si>
  <si>
    <t>Cucharas o curetas oftálmicas</t>
  </si>
  <si>
    <t>Sujetadores de lentes o accesorios para uso oftálmico</t>
  </si>
  <si>
    <t>Componentes de combado escleral</t>
  </si>
  <si>
    <t>Sets de punctum de tapón para uso oftálmico</t>
  </si>
  <si>
    <t>Suministros para cirugía plástica oftálmica o sus productos relacionados</t>
  </si>
  <si>
    <t>Magnetos de ojos para cirugía oftálmica</t>
  </si>
  <si>
    <t>Sets de instrumentos médicos oftálmicos</t>
  </si>
  <si>
    <t>Dilatadores o sets de lagrimales</t>
  </si>
  <si>
    <t>Bolsas de autotransfusión o transferencia de sangre</t>
  </si>
  <si>
    <t>Kits de contenedores de autotransfusión o kits centrífugos</t>
  </si>
  <si>
    <t>Unidades de autotransfusión</t>
  </si>
  <si>
    <t>Filtros de autotransfusión</t>
  </si>
  <si>
    <t>Reservorios o sus accesorios de autotransfusión</t>
  </si>
  <si>
    <t>Sets o kits de tubos de autotransfusión</t>
  </si>
  <si>
    <t>Válvulas de autotransfusión</t>
  </si>
  <si>
    <t>Máquinas o accesorios de corazón y pulmones</t>
  </si>
  <si>
    <t>Bombas y accesorios de balón intra aórtico</t>
  </si>
  <si>
    <t>Dispositivos o accesorios de succión intra cardíaca</t>
  </si>
  <si>
    <t>Filtros de perfusión o productos relacionados</t>
  </si>
  <si>
    <t>Monitores de parámetros de sangre de perfusión o accesorios o productos relacionados</t>
  </si>
  <si>
    <t>Trampas de burbujas de perfusión</t>
  </si>
  <si>
    <t>Sets de cardioplegia de perfusión</t>
  </si>
  <si>
    <t>Reservorios de cardiotomía de perfusión</t>
  </si>
  <si>
    <t>Sistemas centrífugos de perfusión o accesorios</t>
  </si>
  <si>
    <t>Equipos o accesorios calentadores o enfriadores o duales calentadores o enfriadores de perfusión</t>
  </si>
  <si>
    <t>Hemoconcentradores de perfusión o accesorios</t>
  </si>
  <si>
    <t>Monitores de saturación de oxígeno o hematocritos de perfusión o accesorios</t>
  </si>
  <si>
    <t>Oxigenadores de perfusión o accesorios</t>
  </si>
  <si>
    <t>Cabezas de bombas de perfusión</t>
  </si>
  <si>
    <t>Tubos de empaque de bombas de perfusión</t>
  </si>
  <si>
    <t>Reservorios venosos de perfusión</t>
  </si>
  <si>
    <t>Dispositivos de asistencia ventricular</t>
  </si>
  <si>
    <t>Bombas de perfusión</t>
  </si>
  <si>
    <t>Reservorios cardiovasculares</t>
  </si>
  <si>
    <t>Agujas de monitoreo de temperatura</t>
  </si>
  <si>
    <t>Punzones aórticos</t>
  </si>
  <si>
    <t>Sets de drenaje ventricular</t>
  </si>
  <si>
    <t>Endoscopios rígidos o accesorios o productos relacionados</t>
  </si>
  <si>
    <t>Endoscopios flexibles o accesorios o productos relacionados</t>
  </si>
  <si>
    <t>Cistouretroscopios</t>
  </si>
  <si>
    <t>Resectoscopios</t>
  </si>
  <si>
    <t>Laparascopios o telescopios laparoscópicos</t>
  </si>
  <si>
    <t>Cistoscopios</t>
  </si>
  <si>
    <t>Esfinterómetros endoscópicos</t>
  </si>
  <si>
    <t>Esofagoscopios o sus accesorios</t>
  </si>
  <si>
    <t>Posicionadores o sujetadores de endoscopios o instrumentos</t>
  </si>
  <si>
    <t>Aplicadores o elevadores de endoscopios</t>
  </si>
  <si>
    <t>Agujas de aspiración o biopsia endoscópica</t>
  </si>
  <si>
    <t>Bloques de mordida o correas endoscópicas</t>
  </si>
  <si>
    <t>Cepillos de limpieza endoscópica o productos relacionados</t>
  </si>
  <si>
    <t>Instrumentos de cortar para uso endoscópico</t>
  </si>
  <si>
    <t>Cepillos de citología endoscópica o microbiología</t>
  </si>
  <si>
    <t>Pinzas o disectores o agarraderas o fórceps o ligantes endoscópicos</t>
  </si>
  <si>
    <t>Dilatadores o dispositivos inflables endoscópicos o productos relacionados</t>
  </si>
  <si>
    <t>Electrodos o cables endoscópicos</t>
  </si>
  <si>
    <t>Kits de fijación endoscópica</t>
  </si>
  <si>
    <t>Sistemas o accesorios de manejo de fluido endoscópico</t>
  </si>
  <si>
    <t>Balones hemostáticos o agujas o tubos o accesorios endoscópicos</t>
  </si>
  <si>
    <t>Sets de instrumentos endoscópicos</t>
  </si>
  <si>
    <t>Desplegadores de instrumentos endoscópicos</t>
  </si>
  <si>
    <t>Filtros de insuflación endoscópica</t>
  </si>
  <si>
    <t>Agujas de insuflación endoscópica</t>
  </si>
  <si>
    <t>Tubos de insuflación endoscópica</t>
  </si>
  <si>
    <t>Introductores o alambres guía o alambres de deslizamiento endoscópicos</t>
  </si>
  <si>
    <t>Instrumentos o accesorios láser endoscópicos</t>
  </si>
  <si>
    <t>Sistemas de empujadores de nudos o de entrega endoscópicos</t>
  </si>
  <si>
    <t>Ligantes endoscópicos</t>
  </si>
  <si>
    <t>Manipuladores endoscópicos</t>
  </si>
  <si>
    <t>Instrumentos o accesorios manuales monopolares o bipolares para endoscopia o productos relacionados</t>
  </si>
  <si>
    <t>Agujas o punzones para endoscopia</t>
  </si>
  <si>
    <t>Sobre tubos para endoscopia</t>
  </si>
  <si>
    <t>Paquetes o bandejas o kits de instrumentos para endoscopia</t>
  </si>
  <si>
    <t>Sondas para endoscopia</t>
  </si>
  <si>
    <t>Retractores para endoscopia</t>
  </si>
  <si>
    <t>Pinzas o alambres de pinzas o accesorios para endoscopia</t>
  </si>
  <si>
    <t>Fórceps o dispositivos de recuperación de especímenes para endoscopia</t>
  </si>
  <si>
    <t>Tubos o estiradores endoscopicos</t>
  </si>
  <si>
    <t>Puntas de irrigación o succión o sondas de coagulación o accesorios para endoscopia</t>
  </si>
  <si>
    <t>Dispositivos de sutura para endoscopia</t>
  </si>
  <si>
    <t>Trocar o funda u obturador o cánula para endoscopia</t>
  </si>
  <si>
    <t>Elementos de trabajo o canales de trabajo para endoscopia</t>
  </si>
  <si>
    <t>Dispositivos reductores de empañe para endoscopia o espejos</t>
  </si>
  <si>
    <t>Tapas sellantes para endoscopia</t>
  </si>
  <si>
    <t>Válvulas o accesorios para endoscopia</t>
  </si>
  <si>
    <t>Convertidores para endoscopia</t>
  </si>
  <si>
    <t>Sets de drenaje biliar para endoscopia</t>
  </si>
  <si>
    <t>Sellos de instrumentos para endoscopia</t>
  </si>
  <si>
    <t>Unidades de válvulas para endoscopia</t>
  </si>
  <si>
    <t>Kits de accesorios para endoscopia</t>
  </si>
  <si>
    <t>Esponjas para endoscopia</t>
  </si>
  <si>
    <t>Mordazas para endoscopia</t>
  </si>
  <si>
    <t>Diafragmas para endoscopia</t>
  </si>
  <si>
    <t>Piezas bucales para endoscopia</t>
  </si>
  <si>
    <t>Manijas de guía de alambre para endoscopia</t>
  </si>
  <si>
    <t>Brocas o taladros para endoscopia</t>
  </si>
  <si>
    <t>Sets de instrumentos para uniones pequeñas para endoscopia</t>
  </si>
  <si>
    <t>Recuperadores o sets para endoscopia</t>
  </si>
  <si>
    <t>Extractores para endoscopia</t>
  </si>
  <si>
    <t>Dispositivos o accesorios para remover especímenes o tejidos para endoscopia</t>
  </si>
  <si>
    <t>Ganchos o accesorios para endoscopia</t>
  </si>
  <si>
    <t>Localizadores de guía de alambre para endoscopia</t>
  </si>
  <si>
    <t>Unidades o accesorios de mantenimiento para endoscopia</t>
  </si>
  <si>
    <t>Gabinetes de almacenamiento o accesorios para endoscopia</t>
  </si>
  <si>
    <t>Colgadores de pared o accesorios para endoscopia</t>
  </si>
  <si>
    <t>Carritos de equipos o procedimientos o accesorios para endoscopia</t>
  </si>
  <si>
    <t>Sets de equipos endoscópicos</t>
  </si>
  <si>
    <t>Unidades de sonda de calor o sondas de calor o accesorios para endoscopia</t>
  </si>
  <si>
    <t>Sistemas de imágenes o accesorios para endoscopia</t>
  </si>
  <si>
    <t>Unidades o accesorios de insuflación o distensión para endoscopia</t>
  </si>
  <si>
    <t>Fuentes de luz quirúrgica o accesorios para endoscopia</t>
  </si>
  <si>
    <t>Impresoras o accesorios para endoscopia</t>
  </si>
  <si>
    <t>Video cámaras o grabadoras o adaptadores o accesorios para endoscopia</t>
  </si>
  <si>
    <t>Botellas de agua o accesorios para endoscopia</t>
  </si>
  <si>
    <t>Protectores o cubiertas de puntas de endoscopios</t>
  </si>
  <si>
    <t>Estuches de instrumentos para endoscopia</t>
  </si>
  <si>
    <t>Lentes endoscópicos</t>
  </si>
  <si>
    <t>Puestos de lavamanos para uso quirúrgico</t>
  </si>
  <si>
    <t>Equipos o accesorios para criocirugía</t>
  </si>
  <si>
    <t>Mesas o accesorios para procedimientos de cesáreas o salas de partos o productos relacionados</t>
  </si>
  <si>
    <t>Equipo electro quirúrgico o electro cauterizante</t>
  </si>
  <si>
    <t>Mesas de instrumentos para uso quirúrgico u obstétrico o accesorios o productos relacionados</t>
  </si>
  <si>
    <t>Bandejas mayo para el canto o puestos mayo para uso quirúrgico o sus accesorios</t>
  </si>
  <si>
    <t>Carritos para estuches de salas de cirugía o carritos de procedimiento o gabinetes de pared o accesorios</t>
  </si>
  <si>
    <t>Mesas de fractura de pacientes para salas de cirugía o mesas ortopédicas o accesorios o productos relacionados</t>
  </si>
  <si>
    <t>Baldes para salas de cirugía o accesorios o productos relacionados</t>
  </si>
  <si>
    <t>Iluminación de la sala de operación para campo quirúrgico o accesorios o productos relacionados</t>
  </si>
  <si>
    <t>Dispositivos de posicionamiento de los pacientes para salas de cirugía o accesorios</t>
  </si>
  <si>
    <t>Mesas de procedimientos para salas de cirugía o accesorios o productos relacionados</t>
  </si>
  <si>
    <t>Equipo de irrigación o aspiración oftálmica o accesorios</t>
  </si>
  <si>
    <t>Equipos de facoemulsificación o extrusión o accesorios para cirugía oftálmica</t>
  </si>
  <si>
    <t>Taburetes de cirujanos o accesorios</t>
  </si>
  <si>
    <t>Escalones para salas de cirugía o accesorios</t>
  </si>
  <si>
    <t>Manta quirúrgica o armarios para calentar soluciones o accesorios</t>
  </si>
  <si>
    <t>Equipos de bombas de irrigación para uso quirúrgico o lavado pulsado o accesorios con o sin succión</t>
  </si>
  <si>
    <t>Láseres para uso quirúrgico o accesorios</t>
  </si>
  <si>
    <t>Litotriptores o accesorios para uso quirúrgico</t>
  </si>
  <si>
    <t>Microscopios o lupas o magnificadores o accesorios para uso quirúrgico</t>
  </si>
  <si>
    <t>Torniquetes neumáticos o eléctricos o accesorios para uso quirúrgico</t>
  </si>
  <si>
    <t>Máquinas de succión o extractores al vacío o aspiradores quirúrgicos ultrasónicos o reguladores o accesorios para uso quirúrgico</t>
  </si>
  <si>
    <t>Evacuadores de humo o accesorios para uso quirúrgico</t>
  </si>
  <si>
    <t>Mesas urológicas o accesorios para uso quirúrgico</t>
  </si>
  <si>
    <t>Equipos de cirugía fragmatoma de retina vítrea para cirugía oftálmica</t>
  </si>
  <si>
    <t>Equipos o accesorios de microcirugía</t>
  </si>
  <si>
    <t>Instrumentos quirúrgicos maxilofaciales o accesorios</t>
  </si>
  <si>
    <t>Dispensadores de medicamentos para salas de cirugía o productos relacionados</t>
  </si>
  <si>
    <t>Tubos o accesorios de conexión de instrumentos quirúrgicos</t>
  </si>
  <si>
    <t>Puestos o accesorios de equipos quirúrgicos</t>
  </si>
  <si>
    <t>Estuches o accesorios para equipos quirúrgicos</t>
  </si>
  <si>
    <t>Estantes de tornillos ortopédicos o accesorios</t>
  </si>
  <si>
    <t>Sets o accesorios de suministro quirúrgico general</t>
  </si>
  <si>
    <t>Dispositivos o accesorios de control ortopédico</t>
  </si>
  <si>
    <t>Instrumentos de control para uso quirúrgico</t>
  </si>
  <si>
    <t>Equipos o suministros o accesorios para gastroenterología</t>
  </si>
  <si>
    <t>Dispositivos o accesorios de dilatación urológica para uso quirúrgico</t>
  </si>
  <si>
    <t>Rollos de instrumentos para instrumentos quirúrgicos o accesorios</t>
  </si>
  <si>
    <t>Gabinetes o muebles para instrumentos quirúrgicos</t>
  </si>
  <si>
    <t>Dermotomos o aparatos para dermoabrasión o dermoreticulador para uso quirúrgico o accesorios</t>
  </si>
  <si>
    <t>Sierras eléctricas o de pila o neumáticas o colocadores de tornillos o accesorios para uso quirúrgico</t>
  </si>
  <si>
    <t>Sets o accesorios de equipos eléctricos para uso quirúrgico</t>
  </si>
  <si>
    <t>Escariadores para uso quirúrgico</t>
  </si>
  <si>
    <t>Equipos de afeitado o piezas de mano o cuchillas o accesorios para uso quirúrgico</t>
  </si>
  <si>
    <t>Unidades de cirugía endoscópica</t>
  </si>
  <si>
    <t>Sopladores o vaporizadores o accesorios de uso quirúrgico</t>
  </si>
  <si>
    <t>Cánulas de perfusión de uso quirúrgico</t>
  </si>
  <si>
    <t>Catéteres o conectores o accesorios de uso quirúrgico</t>
  </si>
  <si>
    <t>Almohadillas para nervios frénicos o almohadas cardíacas de uso quirúrgico</t>
  </si>
  <si>
    <t>Torniquetes u oclusores vasculares o ligantes o accesorios de uso quirúrgico</t>
  </si>
  <si>
    <t>Lanzaderas de vasos o cintas de retracción de uso quirúrgico</t>
  </si>
  <si>
    <t>Decapantes de arteria carótida o accesorios de uso quirúrgico</t>
  </si>
  <si>
    <t>Sets de perfusión coronaria</t>
  </si>
  <si>
    <t>Lápices de cauterización operados mediante pilas de uso quirúrgico</t>
  </si>
  <si>
    <t>Esferos para marcar de uso quirúrgico</t>
  </si>
  <si>
    <t>Dispositivos de fijación internos o externos, férulas de fijación intermaxilar o accesorios</t>
  </si>
  <si>
    <t>Estiradores gastrointestinales</t>
  </si>
  <si>
    <t>Introductores o ganchos de guía o guías de alambre o deslizadores de alambre para cirugía no endoscópica o procedimientos de corazón abierto</t>
  </si>
  <si>
    <t>Esponja especial para laparotomía o detectable por rayos x o de uso quirúrgico</t>
  </si>
  <si>
    <t>Máscaras para pacientes de uso quirúrgico</t>
  </si>
  <si>
    <t>Cepillos para manos para cirujanos o soluciones o accesorios</t>
  </si>
  <si>
    <t>Aplicadores de uso quirúrgico</t>
  </si>
  <si>
    <t>Sets o paquetes de cuencas de uso quirúrgico</t>
  </si>
  <si>
    <t>Sujetadores o interruptores de cuchilla de uso quirúrgico</t>
  </si>
  <si>
    <t>Cemento quirúrgico de hueso o sistemas de mezclado o accesorios</t>
  </si>
  <si>
    <t>Cepillos de canal de uso quirúrgico</t>
  </si>
  <si>
    <t>Paquetes para procedimientos especiales o a la medida de uso quirúrgico</t>
  </si>
  <si>
    <t>Fundas para equipos de uso quirúrgico</t>
  </si>
  <si>
    <t>Evacuadores de uso quirúrgico</t>
  </si>
  <si>
    <t>Fundas o manijas para luces de uso quirúrgico</t>
  </si>
  <si>
    <t>Esterillas magnéticas de uso quirúrgico</t>
  </si>
  <si>
    <t>Estimuladores de nervios o accesorios de uso quirúrgico</t>
  </si>
  <si>
    <t>Catéteres endoscópicos o quirúrgicos o kits de cateterización o bolsas de drenaje</t>
  </si>
  <si>
    <t>Lavado de preparación o soluciones de pintura para uso quirúrgico</t>
  </si>
  <si>
    <t>Lavado o kits de preparación del paciente para uso quirúrgico</t>
  </si>
  <si>
    <t>Mostradores de instrumentos afilados o esponjas para uso quirúrgico</t>
  </si>
  <si>
    <t>Kits de afeitado o cuchillas de preparación o corta uñas para uso quirúrgico</t>
  </si>
  <si>
    <t>Palitos o lápices o cristales de nitrato de plata para uso quirúrgico</t>
  </si>
  <si>
    <t>Trampas o contenedores de recolección de especímenes para uso quirúrgico</t>
  </si>
  <si>
    <t>Cepillos para instrumentos estériles o estiletes instrumentales o pañitos limpiadores de instrumentos para uso quirúrgico</t>
  </si>
  <si>
    <t>Tubos o accesorios de irrigación o succión para uso quirúrgico</t>
  </si>
  <si>
    <t>Botes de succión quirúrgicos o accesorios</t>
  </si>
  <si>
    <t>Estiradores quirúrgicos tracheales</t>
  </si>
  <si>
    <t>Cortinas transparentes de incisión o bolsas para instrumentos para uso quirúrgico</t>
  </si>
  <si>
    <t>Estiradores urológicos</t>
  </si>
  <si>
    <t>Catéteres urológicos o accesorios para uso quirúrgico</t>
  </si>
  <si>
    <t>Espirales vaginales o uterinas</t>
  </si>
  <si>
    <t>Protectores o escudos para oídos</t>
  </si>
  <si>
    <t>Anillos de anastomosis</t>
  </si>
  <si>
    <t>Sets de utensilios o gabinetes o accesorios para uso quirúrgico</t>
  </si>
  <si>
    <t>Alisadores de hueso para uso ortopédico</t>
  </si>
  <si>
    <t>Adaptadores de catéteres endoscópicos</t>
  </si>
  <si>
    <t>Sets de recuperación para uso quirúrgico</t>
  </si>
  <si>
    <t>Insertos de bandejas para aparatos quirúrgicos</t>
  </si>
  <si>
    <t>Retenedores de órganos internos</t>
  </si>
  <si>
    <t>Guardas de salpicaduras o accesorios para uso quirúrgico</t>
  </si>
  <si>
    <t>Cargadores de baldes o accesorios para uso quirúrgico</t>
  </si>
  <si>
    <t>Guantes de preparación para uso quirúrgico</t>
  </si>
  <si>
    <t>Tazas de preparación para uso quirúrgico</t>
  </si>
  <si>
    <t>Drenajes o sets o accesorios para uso quirúrgico</t>
  </si>
  <si>
    <t>Protectores de mano para uso quirúrgico</t>
  </si>
  <si>
    <t>Kits de resina para reparación craneal</t>
  </si>
  <si>
    <t>Fieltros para uso quirúrgico</t>
  </si>
  <si>
    <t>Lentes o capuchas de cascos para uso quirúrgico</t>
  </si>
  <si>
    <t>Equipos para secar o empolvar guantes quirúrgicos</t>
  </si>
  <si>
    <t>Dispositivos para decantar fluidos para uso quirúrgico</t>
  </si>
  <si>
    <t>Capas protectoras para implantes ortopédicos</t>
  </si>
  <si>
    <t>Pegamento para tejidos o sistemas o aplicadores o accesorios</t>
  </si>
  <si>
    <t>Catéteres uro dinámicos o accesorios</t>
  </si>
  <si>
    <t>Catéteres uretrales</t>
  </si>
  <si>
    <t>Implantes cardiovasculares</t>
  </si>
  <si>
    <t>Implantes de tejido humano</t>
  </si>
  <si>
    <t>Puertos de infusión implantables o accesorios</t>
  </si>
  <si>
    <t>Implantes neuroquirúrgicos</t>
  </si>
  <si>
    <t>Implantes oftálmicos</t>
  </si>
  <si>
    <t>Implantes maxilofaciales bucales o sets</t>
  </si>
  <si>
    <t>Implantes ortopédicos o alambres quirúrgicos</t>
  </si>
  <si>
    <t>Implantes para otolaringología o sets</t>
  </si>
  <si>
    <t>Implantes plásticos o cosméticos o expansores de tejidos o sets</t>
  </si>
  <si>
    <t>Barreras de adhesión para uso quirúrgico</t>
  </si>
  <si>
    <t>Estimuladores de hueso para uso quirúrgico</t>
  </si>
  <si>
    <t>Derivaciones implantables o extensores de derivaciones para uso quirúrgico</t>
  </si>
  <si>
    <t>Productos de malla o de barreras de tejido para uso quirúrgico</t>
  </si>
  <si>
    <t>Láminas de silicona</t>
  </si>
  <si>
    <t>Implantes de tejidos sintéticos</t>
  </si>
  <si>
    <t>Implantes urológicos o sets</t>
  </si>
  <si>
    <t>Extensores cardiovasculares</t>
  </si>
  <si>
    <t>Protectores de ganchos</t>
  </si>
  <si>
    <t>Modelos humanos anatómicos para educación o entrenamiento médico</t>
  </si>
  <si>
    <t>Maniquíes humanos anatómicos para educación o entrenamiento médico</t>
  </si>
  <si>
    <t>Ayudas de entrenamiento para resucitación cardiopulmonar cpr</t>
  </si>
  <si>
    <t>Kits para educación o entrenamiento médico</t>
  </si>
  <si>
    <t>Portapapeles para enfermeras o médicos</t>
  </si>
  <si>
    <t>Estetoscopios de doble audífono</t>
  </si>
  <si>
    <t>Videos de entrenamiento para la educación del personal médico</t>
  </si>
  <si>
    <t>Videos de operación o de instrucciones para equipos médicos</t>
  </si>
  <si>
    <t>Clips para vendajes o compresas</t>
  </si>
  <si>
    <t>Kits de inicio de vendajes o compresas</t>
  </si>
  <si>
    <t>Enrolladores de vendajes</t>
  </si>
  <si>
    <t>Vendajes o compresas para el cuidado de quemaduras</t>
  </si>
  <si>
    <t>Vendajes o compresas para uso general</t>
  </si>
  <si>
    <t>Vendas o compresas de compresión o presión</t>
  </si>
  <si>
    <t>Esponjas de vendaje</t>
  </si>
  <si>
    <t>Bandejas para compresas</t>
  </si>
  <si>
    <t>Vendaje de lainilla</t>
  </si>
  <si>
    <t>Vendajes de espuma</t>
  </si>
  <si>
    <t>Vendajes de gasa</t>
  </si>
  <si>
    <t>Esponjas de gasa</t>
  </si>
  <si>
    <t>Compresas de gel</t>
  </si>
  <si>
    <t>Vendajes germicidas</t>
  </si>
  <si>
    <t>Vendajes hidrocoloides</t>
  </si>
  <si>
    <t>Vendajes intravenosos</t>
  </si>
  <si>
    <t>Adhesivos líquidos para vendajes o compresas</t>
  </si>
  <si>
    <t>Parches o almohadillas para los ojos para uso médico</t>
  </si>
  <si>
    <t>Tiras no adhesivas para uso médico</t>
  </si>
  <si>
    <t>Cintas no adhesivas para uso médico</t>
  </si>
  <si>
    <t>Compresas de presión negativa</t>
  </si>
  <si>
    <t>Compresas oclusivas</t>
  </si>
  <si>
    <t>Vendajes de pasta</t>
  </si>
  <si>
    <t>Compresas de petrolato</t>
  </si>
  <si>
    <t>Vendas de presión</t>
  </si>
  <si>
    <t>Vendajes de</t>
  </si>
  <si>
    <t>Compresas de película transparente</t>
  </si>
  <si>
    <t>Sistemas de compresas húmedas</t>
  </si>
  <si>
    <t>Cubiertas para compresas</t>
  </si>
  <si>
    <t>Apósitos secos</t>
  </si>
  <si>
    <t>Tijeras para vendajes o sus suministros</t>
  </si>
  <si>
    <t>Kits de hiperalimentación</t>
  </si>
  <si>
    <t>Aplicadores de vendajes</t>
  </si>
  <si>
    <t>Esponjas de gelatina absorbible</t>
  </si>
  <si>
    <t>Cera para huesos</t>
  </si>
  <si>
    <t>Celulosa oxidada</t>
  </si>
  <si>
    <t>Hemostáticos de colágeno micro fibrilar</t>
  </si>
  <si>
    <t>Cintas umbilicales para bebés</t>
  </si>
  <si>
    <t>Cintas médicas o quirúrgicas para pegar la piel</t>
  </si>
  <si>
    <t>Dispensadores de cinta médica o quirúrgica</t>
  </si>
  <si>
    <t>Removedores de cinta médica o quirúrgica</t>
  </si>
  <si>
    <t>Cintas de tejido para uso quirúrgico</t>
  </si>
  <si>
    <t>Cintas adherentes médicas o quirúrgicas para uso general</t>
  </si>
  <si>
    <t>Accesorios de drenaje para uso médico</t>
  </si>
  <si>
    <t>Bolsas o reservorios de drenaje de incisiones para uso médico</t>
  </si>
  <si>
    <t>Drenajes de incisión para uso médico</t>
  </si>
  <si>
    <t>Cierres de mariposa para piel</t>
  </si>
  <si>
    <t>Clips para cierre de piel</t>
  </si>
  <si>
    <t>Tiras de cierre para la piel o para heridas</t>
  </si>
  <si>
    <t>Removedores de pegamento o adhesivo para uso médico</t>
  </si>
  <si>
    <t>Adhesivos o pegamentos de cierre de piel para uso médico</t>
  </si>
  <si>
    <t>Aplicadores de clip para uso interno para uso médico</t>
  </si>
  <si>
    <t>Clips de uso interno para uso médico</t>
  </si>
  <si>
    <t>Removedores de ganchos o clips para uso médico</t>
  </si>
  <si>
    <t>Cosedoras para uso interno</t>
  </si>
  <si>
    <t>Cosedoras para cierre de piel</t>
  </si>
  <si>
    <t>Ganchos para uso interno</t>
  </si>
  <si>
    <t>Ganchos para cierre de piel</t>
  </si>
  <si>
    <t>Kits de cierre de tejidos o bandejas o paquetes o sets</t>
  </si>
  <si>
    <t>Adhesivos para aplicación en ostomía</t>
  </si>
  <si>
    <t>Aplicaciones para ostomía</t>
  </si>
  <si>
    <t>Limpiadores o desodorantes para ostomía</t>
  </si>
  <si>
    <t>Suministros de recolección para ostomía</t>
  </si>
  <si>
    <t>Kits de barreras de piel o cuidado protector para ostomía</t>
  </si>
  <si>
    <t>Insertos para ostomía</t>
  </si>
  <si>
    <t>Obleas para ostomía</t>
  </si>
  <si>
    <t>Bolsas de drenaje para ostomía</t>
  </si>
  <si>
    <t>Anillos de bolsa para ostomía</t>
  </si>
  <si>
    <t>Kits de inicio para ostomía</t>
  </si>
  <si>
    <t>Fundas de bolsa para ostomía</t>
  </si>
  <si>
    <t>Cinturón o accesorios para ostomía</t>
  </si>
  <si>
    <t>Tapones de bolsa para ostomía</t>
  </si>
  <si>
    <t>Kits de ventriculostomía</t>
  </si>
  <si>
    <t>Mangas de irrigación para ostomía</t>
  </si>
  <si>
    <t>Suturas</t>
  </si>
  <si>
    <t>Kits o bandejas o paquetes o sets para sutura</t>
  </si>
  <si>
    <t>Botones o puentes o accesorios relacionados para sutura</t>
  </si>
  <si>
    <t>Botas y dispositivos de captura para sutura</t>
  </si>
  <si>
    <t>Carritos o estantes para sutura</t>
  </si>
  <si>
    <t>Agujas para sutura</t>
  </si>
  <si>
    <t>Kits de remoción o bandejas o paquetes o sets para sutura</t>
  </si>
  <si>
    <t>Removedores de suturas</t>
  </si>
  <si>
    <t>Absorbentes para limpieza de heridas</t>
  </si>
  <si>
    <t>Esponjas de debridación</t>
  </si>
  <si>
    <t>Sistemas de lavado pulsado o accesorios relacionados para el tratamiento de heridas</t>
  </si>
  <si>
    <t>Productos de debridación autolítica para uso médico</t>
  </si>
  <si>
    <t>Productos de debridación enzimática para uso médico</t>
  </si>
  <si>
    <t>Productos de debridación mecánica para uso médico</t>
  </si>
  <si>
    <t>Productos de debridación quirúrgica para uso médico</t>
  </si>
  <si>
    <t>Sistemas de irrigación de heridas</t>
  </si>
  <si>
    <t>Botellas limpiadoras</t>
  </si>
  <si>
    <t>Kits de desinfectantes</t>
  </si>
  <si>
    <t>Bandejas de cuidado de heridas o de limpieza</t>
  </si>
  <si>
    <t>Soluciones de limpieza de heridas</t>
  </si>
  <si>
    <t>Relleno de alginato de calcio para heridas</t>
  </si>
  <si>
    <t>Férulas o stents nasales</t>
  </si>
  <si>
    <t>Tiras de relleno para cuidado de heridas</t>
  </si>
  <si>
    <t>Ligaduras de soporte mamario</t>
  </si>
  <si>
    <t>Ligaduras abdominales</t>
  </si>
  <si>
    <t>Soportes para escroto</t>
  </si>
  <si>
    <t>Teléfonos móviles</t>
  </si>
  <si>
    <t>Busca personas</t>
  </si>
  <si>
    <t>Teléfonos de pago</t>
  </si>
  <si>
    <t>Teléfonos fijos</t>
  </si>
  <si>
    <t>Máquinas contestadoras</t>
  </si>
  <si>
    <t>Teléfonos para propósitos especiales</t>
  </si>
  <si>
    <t>Teléfonos digitales</t>
  </si>
  <si>
    <t>Teléfonos análogos</t>
  </si>
  <si>
    <t>Radios de dos vías</t>
  </si>
  <si>
    <t>Placas frontales de teléfonos móviles</t>
  </si>
  <si>
    <t>Marcadores de teléfonos</t>
  </si>
  <si>
    <t>Cables de extensión para teléfonos</t>
  </si>
  <si>
    <t>Placas frontales de teléfonos</t>
  </si>
  <si>
    <t>Cables para auriculares de teléfonos</t>
  </si>
  <si>
    <t>Auriculares de teléfonos</t>
  </si>
  <si>
    <t>Almohadillas para el oído o el parlante de los auriculares de teléfonos</t>
  </si>
  <si>
    <t>Tubos de voz para los auriculares de teléfonos</t>
  </si>
  <si>
    <t>Teléfonos de diadema</t>
  </si>
  <si>
    <t>Soportes o sujetadores o puestos de comunicación personal</t>
  </si>
  <si>
    <t>Protectores de líneas telefónicas</t>
  </si>
  <si>
    <t>Descansa teléfonos</t>
  </si>
  <si>
    <t>Convertidores de voz para teléfonos</t>
  </si>
  <si>
    <t>Set telefónico manos libres para vehículos</t>
  </si>
  <si>
    <t>Consola central para teléfonos</t>
  </si>
  <si>
    <t>Unidades de grabación de conversaciones</t>
  </si>
  <si>
    <t>Dispositivos de señalización para teléfonos</t>
  </si>
  <si>
    <t>Adaptadores de auriculares</t>
  </si>
  <si>
    <t>Módulos o accesorios de busca personas</t>
  </si>
  <si>
    <t>Teléfono de pago con mecanismos</t>
  </si>
  <si>
    <t>Recipientes de monedas para teléfonos de pago</t>
  </si>
  <si>
    <t>Cajas de monedas para teléfonos de pago</t>
  </si>
  <si>
    <t>Tolvas para teléfonos de pago</t>
  </si>
  <si>
    <t>Puertas de seguridad para las cajas de monedas de teléfonos de pago</t>
  </si>
  <si>
    <t>Protectores de micrófono para teléfonos de pago</t>
  </si>
  <si>
    <t>Pieles o placas frontales para notebook o palm</t>
  </si>
  <si>
    <t>Kits de iniciación para teléfonos móviles</t>
  </si>
  <si>
    <t>Tarjetas aceleradoras de gráficas o video</t>
  </si>
  <si>
    <t>Tarjetas de módulos de memoria</t>
  </si>
  <si>
    <t>Tarjetas de módem</t>
  </si>
  <si>
    <t>Tarjetas de interface de red</t>
  </si>
  <si>
    <t>Tarjetas receptoras de red óptica</t>
  </si>
  <si>
    <t>Tarjetas transmisoras de red óptica</t>
  </si>
  <si>
    <t>Tarjetas periféricas controladoras</t>
  </si>
  <si>
    <t>Tarjetas de puerto en serie</t>
  </si>
  <si>
    <t>Tarjetas de interface de red inalámbrica</t>
  </si>
  <si>
    <t>Tarjetas o puertos de interruptor</t>
  </si>
  <si>
    <t>Tarjetas de interface de telecomunicaciones de modo de transferencia asincrónico atm</t>
  </si>
  <si>
    <t>Tarjetas de aceleración de audio</t>
  </si>
  <si>
    <t>Procesadores de unidad de procesamiento central cpu</t>
  </si>
  <si>
    <t>Placas secundarias</t>
  </si>
  <si>
    <t>Módulo de fibra de compensación de dispersión dcfm</t>
  </si>
  <si>
    <t>Módulos de intercambio de comunicación de datos</t>
  </si>
  <si>
    <t>Placa central de microordenador.</t>
  </si>
  <si>
    <t>Tarjetas de puertos paralelos</t>
  </si>
  <si>
    <t>Tarjetas de captura de video</t>
  </si>
  <si>
    <t>Interfaces de interface digital de instrumentos musicales midi</t>
  </si>
  <si>
    <t>Interfaces de componentes de intercambio codec</t>
  </si>
  <si>
    <t>Puertos seriales infrarrojos</t>
  </si>
  <si>
    <t>Servidores de impresoras</t>
  </si>
  <si>
    <t>Enfriadores de unidades de procesamiento central</t>
  </si>
  <si>
    <t>Procesador central controlador de consola</t>
  </si>
  <si>
    <t>Convertidor de canales</t>
  </si>
  <si>
    <t>Procesador central de interface canal a canal</t>
  </si>
  <si>
    <t>Unidad de control</t>
  </si>
  <si>
    <t>Procesador central de instalación de acoplamientos</t>
  </si>
  <si>
    <t>Convertidor o controlador de bus de interface</t>
  </si>
  <si>
    <t>Tarjetas de fax</t>
  </si>
  <si>
    <t>Tarjetas de audio conferencia</t>
  </si>
  <si>
    <t>Tarjetas de voz</t>
  </si>
  <si>
    <t>Interruptores de interface de bus</t>
  </si>
  <si>
    <t>Dispositivo de sincronización de paquete de datos de red</t>
  </si>
  <si>
    <t>Adaptadores para hardware o telefonía</t>
  </si>
  <si>
    <t>Convertidores de transceptores y medios</t>
  </si>
  <si>
    <t>Carcasas de computadoras</t>
  </si>
  <si>
    <t>Carcasas de equipos de red</t>
  </si>
  <si>
    <t>Componentes de apilamiento de carcasas</t>
  </si>
  <si>
    <t>Bahías o canastas para equipos electrónicos</t>
  </si>
  <si>
    <t>Expansores</t>
  </si>
  <si>
    <t>Marcos de drive removibles</t>
  </si>
  <si>
    <t>Bandejas o ensamblajes para almacenamiento de dispositivos</t>
  </si>
  <si>
    <t>Placas traseras o paneles o ensamblajes</t>
  </si>
  <si>
    <t>Bastidores (dispositivos de montaje) para computadores</t>
  </si>
  <si>
    <t>Placas frontales para computadores</t>
  </si>
  <si>
    <t>Extensores de consola</t>
  </si>
  <si>
    <t>Kits de cubiertas para bahías de drives</t>
  </si>
  <si>
    <t>Torres de arreglo de drives de discos duros</t>
  </si>
  <si>
    <t>Unidades de disco flexible</t>
  </si>
  <si>
    <t>Series de disco duro</t>
  </si>
  <si>
    <t>Unidades de disco duro</t>
  </si>
  <si>
    <t>Series de cintas</t>
  </si>
  <si>
    <t>Unidades de cintas</t>
  </si>
  <si>
    <t>Disco compacto cd de sólo lectura</t>
  </si>
  <si>
    <t>Disco compacto cd de lectura y escritura</t>
  </si>
  <si>
    <t>Disco versátil digital dvd de sólo lectura</t>
  </si>
  <si>
    <t>Disco versátil digital dvd de lectura y escritura</t>
  </si>
  <si>
    <t>Unidades de magneto óptico mo</t>
  </si>
  <si>
    <t>Unidades de medios removibles de alta capacidad</t>
  </si>
  <si>
    <t>Equipos electrónicos de duplicación de medios o información</t>
  </si>
  <si>
    <t>Unidades de lectura y escritura de arquitectura de interconexión de componentes periféricos</t>
  </si>
  <si>
    <t>Cambiadores de discos ópticos</t>
  </si>
  <si>
    <t>Bibliotecas de unidades de cinta</t>
  </si>
  <si>
    <t>Discos compactos cd</t>
  </si>
  <si>
    <t>Cintas en blanco</t>
  </si>
  <si>
    <t>Discos versátiles digitales dvd</t>
  </si>
  <si>
    <t>Discos flexibles</t>
  </si>
  <si>
    <t>Tarjeta flash de almacenamiento de memoria</t>
  </si>
  <si>
    <t>Estuches para discos compactos</t>
  </si>
  <si>
    <t>Estuches para discos flexibles</t>
  </si>
  <si>
    <t>Sujetadores de almacenadores de multimedia</t>
  </si>
  <si>
    <t>Almacenadores para video cintas de escáner de hélice vertical vhs o accesorios</t>
  </si>
  <si>
    <t>Gabinetes para medios múltiples</t>
  </si>
  <si>
    <t>Partes de piezas de teléfono</t>
  </si>
  <si>
    <t>Generadores de timbres de teléfono</t>
  </si>
  <si>
    <t>Timbres externos o sus partes</t>
  </si>
  <si>
    <t>Teclas o teclados</t>
  </si>
  <si>
    <t>Componentes de dispositivo de entrada o unidad de almacenamiento</t>
  </si>
  <si>
    <t>Brazos y ensamblaje de cabezal</t>
  </si>
  <si>
    <t>Ensamblajes de plomo</t>
  </si>
  <si>
    <t>Ensamblajes de apilamiento de cabezales</t>
  </si>
  <si>
    <t>Tope de protección anti choque</t>
  </si>
  <si>
    <t>Platos o discos</t>
  </si>
  <si>
    <t>Ensamblajes de cabezal de lectura y escritura</t>
  </si>
  <si>
    <t>Unidades de disco de motor</t>
  </si>
  <si>
    <t>Ensamblajes de regleta</t>
  </si>
  <si>
    <t>Servidores de computador</t>
  </si>
  <si>
    <t>Servidores de computador de gama alta</t>
  </si>
  <si>
    <t>Computadores notebook</t>
  </si>
  <si>
    <t>Asistentes personales digitales pda u organizadores</t>
  </si>
  <si>
    <t>Terminal de punto de venta pos</t>
  </si>
  <si>
    <t>Computadores de cliente ligero</t>
  </si>
  <si>
    <t>Computadores de escritorio</t>
  </si>
  <si>
    <t>Computadores personales</t>
  </si>
  <si>
    <t>Computadores de tableta</t>
  </si>
  <si>
    <t>Consola central o terminales básicos (no inteligentes)</t>
  </si>
  <si>
    <t>Dispositivos de computación de vestir</t>
  </si>
  <si>
    <t>Computadores centrales</t>
  </si>
  <si>
    <t>Cajas de interruptores de computador</t>
  </si>
  <si>
    <t>Estaciones de acoplamiento</t>
  </si>
  <si>
    <t>Replicadores de puertos</t>
  </si>
  <si>
    <t>Cajas de interruptores periféricos</t>
  </si>
  <si>
    <t>Actualizaciones de procesadores de señales</t>
  </si>
  <si>
    <t>Kits de multimedia</t>
  </si>
  <si>
    <t>Parlantes de computador</t>
  </si>
  <si>
    <t>Equipo codificador y decodificador</t>
  </si>
  <si>
    <t>Concentrador de bus serial universal o conectores</t>
  </si>
  <si>
    <t>Equipo de lectura de código de barras</t>
  </si>
  <si>
    <t>Lectores y codificadores de banda magnética</t>
  </si>
  <si>
    <t>Equipo de reconocimiento de billetes</t>
  </si>
  <si>
    <t>Almohadillas o joy sticks de juegos</t>
  </si>
  <si>
    <t>Teclados</t>
  </si>
  <si>
    <t>Lápiz (stylus) para computador de luz</t>
  </si>
  <si>
    <t>Mouse o bola de seguimiento para computador</t>
  </si>
  <si>
    <t>Lápiz (stylus) de presión</t>
  </si>
  <si>
    <t>Dispositivos de identificación de radio frecuencia</t>
  </si>
  <si>
    <t>Escáneres</t>
  </si>
  <si>
    <t>Tabletas de gráficos</t>
  </si>
  <si>
    <t>Almohadillas (pads) táctil (touch)</t>
  </si>
  <si>
    <t>Equipos de identificación biométrica</t>
  </si>
  <si>
    <t>Terminales portátiles de ingreso de información</t>
  </si>
  <si>
    <t>Sistemas de reconocimiento de caracteres ópticos</t>
  </si>
  <si>
    <t>Sistemas de visión basados en cámaras para recolección automática de información</t>
  </si>
  <si>
    <t>Micrófonos de voz para computadores</t>
  </si>
  <si>
    <t>Terminales de pago para puntos de venta</t>
  </si>
  <si>
    <t>Lectores de tarjetas perforadas</t>
  </si>
  <si>
    <t>Forros de dispositivos de ingreso de datos al computador</t>
  </si>
  <si>
    <t>Almohadillas (pads) para mouse</t>
  </si>
  <si>
    <t>Pieles (películas transparentes) para teclados</t>
  </si>
  <si>
    <t>Cajones o estantes para tableros</t>
  </si>
  <si>
    <t>Dispositivos para almacenamiento de kits de servicio</t>
  </si>
  <si>
    <t>Monitores para tubos de rayo catódico crt</t>
  </si>
  <si>
    <t>Paneles o monitores de pantalla de cristal líquido lcd</t>
  </si>
  <si>
    <t>Monitores de pantalla táctil (touch)</t>
  </si>
  <si>
    <t>Paneles de pantalla de plasma pdp</t>
  </si>
  <si>
    <t>Pantallas emisoras de luz orgánica</t>
  </si>
  <si>
    <t>Protectores de brillo para pantallas de computador</t>
  </si>
  <si>
    <t>Brazos o soportes para monitores</t>
  </si>
  <si>
    <t>Impresoras de banda</t>
  </si>
  <si>
    <t>Impresoras de matriz de puntos</t>
  </si>
  <si>
    <t>Impresoras de sublimación de teñido</t>
  </si>
  <si>
    <t>Impresoras de inyección de tinta</t>
  </si>
  <si>
    <t>Impresoras láser</t>
  </si>
  <si>
    <t>Impresoras de matriz de líneas</t>
  </si>
  <si>
    <t>Impresoras de plotter</t>
  </si>
  <si>
    <t>Impresoras de cinta térmica</t>
  </si>
  <si>
    <t>Impresoras de etiquetas para bolsas</t>
  </si>
  <si>
    <t>Impresoras de múltiples funciones</t>
  </si>
  <si>
    <t>Impresoras de tiquetes aéreos o pases de abordaje atb</t>
  </si>
  <si>
    <t>Impresoras de recibos para puntos de venta pos</t>
  </si>
  <si>
    <t>Impresoras de discos compactos cd o de etiquetado</t>
  </si>
  <si>
    <t>Impresoras de imágenes digitales</t>
  </si>
  <si>
    <t>Sistemas de atención automatizada</t>
  </si>
  <si>
    <t>Distribuidor automático de llamadas acd</t>
  </si>
  <si>
    <t>Alto parlantes para telecomunicaciones</t>
  </si>
  <si>
    <t>Central telefónica interna pbx</t>
  </si>
  <si>
    <t>Identificador de llamadas telefónicas autónoma</t>
  </si>
  <si>
    <t>Consola de teleconferencias</t>
  </si>
  <si>
    <t>Auto marcadores</t>
  </si>
  <si>
    <t>Campos de lámpara de teléfono ocupado</t>
  </si>
  <si>
    <t>Sistemas de contabilización de llamadas telefónicas</t>
  </si>
  <si>
    <t>Desviador o retransmisor de llamadas telefónicas</t>
  </si>
  <si>
    <t>Secuenciadores de llamadas telefónicas</t>
  </si>
  <si>
    <t>Unidades de respaldo de marcación telefónica</t>
  </si>
  <si>
    <t>Dispositivos para compartir líneas telefónicas</t>
  </si>
  <si>
    <t>Monitores de estado de líneas telefónicas</t>
  </si>
  <si>
    <t>Unidades de observación de servicio de equipos de telefonía</t>
  </si>
  <si>
    <t>Dispositivos para restringir llamadas para equipos de telefonía</t>
  </si>
  <si>
    <t>Sistemas de correo de voz</t>
  </si>
  <si>
    <t>Equipos interactivos de reconocimiento de voz</t>
  </si>
  <si>
    <t>Unidades de acceso remoto de telecomunicaciones</t>
  </si>
  <si>
    <t>Equipos de teleconferencia</t>
  </si>
  <si>
    <t>Grabadora de música o mensaje en espera</t>
  </si>
  <si>
    <t>Adaptador de música en espera</t>
  </si>
  <si>
    <t>Sistemas de intercomunicación</t>
  </si>
  <si>
    <t>Sistemas de entrada de teléfono</t>
  </si>
  <si>
    <t>Separador de sistema de antiguo teléfono simple de empresa cautiva pots de circuito de subscriptor digital dsl</t>
  </si>
  <si>
    <t>Estante para separador de empresa cautiva de circuito de subscriptor digital dsl</t>
  </si>
  <si>
    <t>Separador de sistema de antiguo teléfono simple pots de equipo de premisa de cliente cpe de circuito de subscriptor digital dsl</t>
  </si>
  <si>
    <t>Equipo central de televisión</t>
  </si>
  <si>
    <t>Equipo de acceso de televisión</t>
  </si>
  <si>
    <t>Antenas de televisión</t>
  </si>
  <si>
    <t>Equipo central de radio</t>
  </si>
  <si>
    <t>Equipo de radio acceso</t>
  </si>
  <si>
    <t>Antenas de radio</t>
  </si>
  <si>
    <t>Equipo central de microondas</t>
  </si>
  <si>
    <t>Equipo de acceso de microondas</t>
  </si>
  <si>
    <t>Antenas de microondas</t>
  </si>
  <si>
    <t>Equipo central de satélite</t>
  </si>
  <si>
    <t>Equipo de acceso de satélite</t>
  </si>
  <si>
    <t>Antenas de satélite</t>
  </si>
  <si>
    <t>Equipo central de onda corta</t>
  </si>
  <si>
    <t>Equipo de acceso de onda corta</t>
  </si>
  <si>
    <t>Antenas de onda corta</t>
  </si>
  <si>
    <t>Equipo central de buscapersonas</t>
  </si>
  <si>
    <t>Equipo de acceso de buscapersonas</t>
  </si>
  <si>
    <t>Antenas de radar</t>
  </si>
  <si>
    <t>Antenas de aeronaves</t>
  </si>
  <si>
    <t>Antenas de automotores</t>
  </si>
  <si>
    <t>Equipo de comunicación de información de radio frecuencia</t>
  </si>
  <si>
    <t>Amplificadores ópticos</t>
  </si>
  <si>
    <t>Filtros de redes o comunicaciones ópticas</t>
  </si>
  <si>
    <t>Adaptadores ópticos</t>
  </si>
  <si>
    <t>Láseres de red óptica</t>
  </si>
  <si>
    <t>Equipo de red de modo de transferencia asincrónica atm</t>
  </si>
  <si>
    <t>Equipos de red de red óptica sincrónica sonet</t>
  </si>
  <si>
    <t>Filtros multiplexados de división de longitud de onda densa de telecomunicaciones dwdm</t>
  </si>
  <si>
    <t>Equipos de telecomunicaciones jerárquicas digitales sincrónicas sdh</t>
  </si>
  <si>
    <t>Equipo de seguridad de red cortafuegos (firewall)</t>
  </si>
  <si>
    <t>Equipo de seguridad de redes vpn</t>
  </si>
  <si>
    <t>Equipos de seguridad de evaluación de vulnerabilidad</t>
  </si>
  <si>
    <t>Equipo de centro distribuidor de cables</t>
  </si>
  <si>
    <t>Equipo de red de entrega de contenido</t>
  </si>
  <si>
    <t>Puerta de acceso de redes</t>
  </si>
  <si>
    <t>Kit de inicio de nodo de servicio de internet</t>
  </si>
  <si>
    <t>Equipo de motor de caché</t>
  </si>
  <si>
    <t>Repetidores de red</t>
  </si>
  <si>
    <t>Enrutadores (routers) de red</t>
  </si>
  <si>
    <t>Concentradores o hubs de servicio de red</t>
  </si>
  <si>
    <t>Unidades de servicio de canales o información de red</t>
  </si>
  <si>
    <t>Interruptores de red</t>
  </si>
  <si>
    <t>Interruptor de área de almacenamiento de red san</t>
  </si>
  <si>
    <t>Equipo de video de red</t>
  </si>
  <si>
    <t>Interruptor multi servicios</t>
  </si>
  <si>
    <t>Interruptor de contenido</t>
  </si>
  <si>
    <t>Dispositivo para balancear la carga del servidor</t>
  </si>
  <si>
    <t>Equipos de conexión cruzada digital dcx</t>
  </si>
  <si>
    <t>Equipos de conexión cruzada óptica</t>
  </si>
  <si>
    <t>Servidores de acceso</t>
  </si>
  <si>
    <t>Módems de cable</t>
  </si>
  <si>
    <t>Dispositivos de acceso de redes digitales de servicios integrados isdn</t>
  </si>
  <si>
    <t>Módems</t>
  </si>
  <si>
    <t>Bancos de módems</t>
  </si>
  <si>
    <t>Unidades de acceso multi estaciones</t>
  </si>
  <si>
    <t>Estaciones base de fidelidad inalámbricas</t>
  </si>
  <si>
    <t>Agregadores de banda ancha</t>
  </si>
  <si>
    <t>Teclas de telégrafo</t>
  </si>
  <si>
    <t>Electro magnetos de telégrafo</t>
  </si>
  <si>
    <t>Receptor acústico de telégrafo</t>
  </si>
  <si>
    <t>Equipo de conexión cruzada digital dcx de banda estrecha o de banda ancha</t>
  </si>
  <si>
    <t>Equipo de circuito de conmutador</t>
  </si>
  <si>
    <t>Cargador de circuito digital dlc</t>
  </si>
  <si>
    <t>Equipo de central telefónica privada pbx</t>
  </si>
  <si>
    <t>Bloques de conexiones</t>
  </si>
  <si>
    <t>Unidades de alarma de equipos de telefonía</t>
  </si>
  <si>
    <t>Kits de partes de conmutadores telefónicos</t>
  </si>
  <si>
    <t>Kits de instalación o modificación de equipos de telecomunicaciones</t>
  </si>
  <si>
    <t>Unidades de terminales de telecomunicaciones</t>
  </si>
  <si>
    <t>Operadores de introducción de datos de telefonía</t>
  </si>
  <si>
    <t>Repetidores de telecomunicaciones</t>
  </si>
  <si>
    <t>Estructura de terminal de distribución de teléfono</t>
  </si>
  <si>
    <t>Paneles de conexión de puertos</t>
  </si>
  <si>
    <t>Equipo electrónico para cancelar eco de voz</t>
  </si>
  <si>
    <t>Panel de conexiones</t>
  </si>
  <si>
    <t>Multiplexor de división de tiempo tdm</t>
  </si>
  <si>
    <t>Multiplexor de división de onda wdm</t>
  </si>
  <si>
    <t>Enrolladores de cables aéreos</t>
  </si>
  <si>
    <t>Kits de modificación de teléfonos</t>
  </si>
  <si>
    <t>Acondicionadores de línea</t>
  </si>
  <si>
    <t>Secadores de aire para cables de telefonía</t>
  </si>
  <si>
    <t>Dispositivos de entrada de teletipos</t>
  </si>
  <si>
    <t>Equipos y componentes de red básica móvil gsm 2g</t>
  </si>
  <si>
    <t>Equipos y componentes de red de acceso inalámbrica gsm 2g</t>
  </si>
  <si>
    <t>Equipos y componentes de red básica móvil gprs 2.5g</t>
  </si>
  <si>
    <t>Equipos y componentes de red de acceso inalámbrica gprs 2.5g</t>
  </si>
  <si>
    <t>Equipos y componentes de red básica móvil umts 3g</t>
  </si>
  <si>
    <t>Equipos y componentes de red de acceso inalámbrica 3g umts</t>
  </si>
  <si>
    <t>Equipos y componentes de red básica móvil wlan</t>
  </si>
  <si>
    <t>Equipos y componentes de acceso inalámbrico wlan</t>
  </si>
  <si>
    <t>Equipo de interrupción ssp in</t>
  </si>
  <si>
    <t>Equipo básico móvil in</t>
  </si>
  <si>
    <t>Equipos y componentes de red básica móvil oss</t>
  </si>
  <si>
    <t>Equipos y componentes de red de acceso inalámbrica oss</t>
  </si>
  <si>
    <t>Antenas lan umt gsm</t>
  </si>
  <si>
    <t>Portal de mensajes de voz</t>
  </si>
  <si>
    <t>Centro de servicio de mensajes cortos</t>
  </si>
  <si>
    <t>Centros de servicio multimedia</t>
  </si>
  <si>
    <t>Plataforma de mensajes unificados</t>
  </si>
  <si>
    <t>Plataforma de mensajes instantáneos</t>
  </si>
  <si>
    <t>Puerta de enlace de internet inalámbrico</t>
  </si>
  <si>
    <t>Sistema de flujo de video</t>
  </si>
  <si>
    <t>Plataforma de juegos móvil o de mensajes</t>
  </si>
  <si>
    <t>Plataforma de servicios de mensajes basados en locación</t>
  </si>
  <si>
    <t>Sistemas de mensajes de micro pagos</t>
  </si>
  <si>
    <t>Controladores de buscapersonas</t>
  </si>
  <si>
    <t>Terminales de buscapersonas</t>
  </si>
  <si>
    <t>Software de mesa de ayuda o centro de llamadas (call center)</t>
  </si>
  <si>
    <t>Software de adquisiciones</t>
  </si>
  <si>
    <t>Software de recursos humanos</t>
  </si>
  <si>
    <t>Software de logística de planeación de requerimiento de materiales y cadena de suministros</t>
  </si>
  <si>
    <t>Software de manejo de proyectos</t>
  </si>
  <si>
    <t>Software de manejo de inventarios</t>
  </si>
  <si>
    <t>Software de barras de códigos</t>
  </si>
  <si>
    <t>Software para hacer etiquetas</t>
  </si>
  <si>
    <t>Software de sistemas expertos</t>
  </si>
  <si>
    <t>Software de manejo de licencias</t>
  </si>
  <si>
    <t>Software para oficinas</t>
  </si>
  <si>
    <t>Software de contabilidad</t>
  </si>
  <si>
    <t>Software de planeación de recursos del negocio erp</t>
  </si>
  <si>
    <t>Software de preparación tributaria</t>
  </si>
  <si>
    <t>Software de análisis financiero</t>
  </si>
  <si>
    <t>Software de contabilidad de tiempo</t>
  </si>
  <si>
    <t>Juegos de acción</t>
  </si>
  <si>
    <t>Juegos de aventuras</t>
  </si>
  <si>
    <t>Juegos de deportes</t>
  </si>
  <si>
    <t>Software familiar</t>
  </si>
  <si>
    <t>Software de edición de música o sonido</t>
  </si>
  <si>
    <t>Software de diseño de patrones</t>
  </si>
  <si>
    <t>Software de imágenes gráficas o de fotografía</t>
  </si>
  <si>
    <t>Software de creación y edición de video</t>
  </si>
  <si>
    <t>Software de procesamiento de palabras</t>
  </si>
  <si>
    <t>Software de gráficas</t>
  </si>
  <si>
    <t>Software de presentación</t>
  </si>
  <si>
    <t>Software de creación y edición de páginas web</t>
  </si>
  <si>
    <t>Software de calendario y programación de citas</t>
  </si>
  <si>
    <t>Software de hoja de cálculo</t>
  </si>
  <si>
    <t>Software de lector de caracteres ópticos ocr o de escáner</t>
  </si>
  <si>
    <t>Software de autoedición</t>
  </si>
  <si>
    <t>Software de flujo de trabajo de contenido</t>
  </si>
  <si>
    <t>Software de manejo de documentos</t>
  </si>
  <si>
    <t>Software de versiones de archivo</t>
  </si>
  <si>
    <t>Software de categorización o clasificación</t>
  </si>
  <si>
    <t>Software de agrupamiento de recursos</t>
  </si>
  <si>
    <t>Software de manejo de relaciones con el cliente crm</t>
  </si>
  <si>
    <t>Software de sistemas de manejo de base datos</t>
  </si>
  <si>
    <t>Software de reportes de bases de datos</t>
  </si>
  <si>
    <t>Software de interface y preguntas de usuario de base de datos</t>
  </si>
  <si>
    <t>Software de extracción de datos</t>
  </si>
  <si>
    <t>Software de recuperación o búsqueda de información</t>
  </si>
  <si>
    <t>Software de manejo de metadata</t>
  </si>
  <si>
    <t>Software de manejo de base de datos orientada al objeto</t>
  </si>
  <si>
    <t>Software de servidor de portales</t>
  </si>
  <si>
    <t>Software de servidor de transacciones</t>
  </si>
  <si>
    <t>Software de manejo de configuraciones</t>
  </si>
  <si>
    <t>Software de entorno de desarrollo</t>
  </si>
  <si>
    <t>Software de integración de aplicaciones de empresas</t>
  </si>
  <si>
    <t>Software de desarrollo de interface de usuario gráfica</t>
  </si>
  <si>
    <t>Software de desarrollo orientado a objetos o componentes</t>
  </si>
  <si>
    <t>Software de pruebas de programas</t>
  </si>
  <si>
    <t>Software de arquitectura de sistemas y análisis de requerimientos</t>
  </si>
  <si>
    <t>Software de desarrollo de plataformas web</t>
  </si>
  <si>
    <t>Software para compilar y descompilar</t>
  </si>
  <si>
    <t>Software de idiomas extranjeros (traductores)</t>
  </si>
  <si>
    <t>Software de entrenamiento basado en computadores</t>
  </si>
  <si>
    <t>Correctores de ortografía</t>
  </si>
  <si>
    <t>Software de navegación de rutas</t>
  </si>
  <si>
    <t>Software de soporte de aviación en tierra</t>
  </si>
  <si>
    <t>Software de pruebas de aviación</t>
  </si>
  <si>
    <t>Software de manejo de instalaciones</t>
  </si>
  <si>
    <t>Software de diseño asistido de computador cad</t>
  </si>
  <si>
    <t>Software analítico o científico</t>
  </si>
  <si>
    <t>Software de cumplimiento (compliance)</t>
  </si>
  <si>
    <t>Software de control de vuelos</t>
  </si>
  <si>
    <t>Software de control industrial</t>
  </si>
  <si>
    <t>Software de bibliotecas</t>
  </si>
  <si>
    <t>Software médico</t>
  </si>
  <si>
    <t>Software de puntos de venta pos</t>
  </si>
  <si>
    <t>Software de fabricación asistida por computador cam</t>
  </si>
  <si>
    <t>Software de servidor de aplicaciones</t>
  </si>
  <si>
    <t>Software de comunicaciones de escritorio</t>
  </si>
  <si>
    <t>Software de respuesta de voz interactiva</t>
  </si>
  <si>
    <t>Software de servicios de directorio por internet</t>
  </si>
  <si>
    <t>Software de navegador de internet</t>
  </si>
  <si>
    <t>Software de monitoreo de red</t>
  </si>
  <si>
    <t>Software de optimización del sistema operativo de red</t>
  </si>
  <si>
    <t>Software de manejo de red óptica</t>
  </si>
  <si>
    <t>Software de administración</t>
  </si>
  <si>
    <t>Software de acceso</t>
  </si>
  <si>
    <t>Software de servidor de comunicaciones</t>
  </si>
  <si>
    <t>Software de centro de contactos</t>
  </si>
  <si>
    <t>Software de fax</t>
  </si>
  <si>
    <t>Software de lan</t>
  </si>
  <si>
    <t>Software de multiplexor</t>
  </si>
  <si>
    <t>Software de almacenamiento de red</t>
  </si>
  <si>
    <t>Software de interruptor o enrutador</t>
  </si>
  <si>
    <t>Software y firmware de interruptor wan</t>
  </si>
  <si>
    <t>Software inalámbrico</t>
  </si>
  <si>
    <t>Software de emulación de terminal de conectividad de red</t>
  </si>
  <si>
    <t>Software de puerta de acceso</t>
  </si>
  <si>
    <t>Software de puente</t>
  </si>
  <si>
    <t>Software de módem</t>
  </si>
  <si>
    <t>Software de interconectividad de plataformas</t>
  </si>
  <si>
    <t>Software de sistema de archivo</t>
  </si>
  <si>
    <t>Software de sistema de operación de red</t>
  </si>
  <si>
    <t>Software de sistema operativo</t>
  </si>
  <si>
    <t>Software de servidor de autenticación</t>
  </si>
  <si>
    <t>Software de manejo de seguridad de red o de redes privadas virtuales vpn</t>
  </si>
  <si>
    <t>Software de equipos de seguridad de red y de redes privadas virtuales vpn</t>
  </si>
  <si>
    <t>Software de seguridad de transacciones y de protección contra virus</t>
  </si>
  <si>
    <t>Software de servidor de discos compactos cd</t>
  </si>
  <si>
    <t>Software de conversión de información</t>
  </si>
  <si>
    <t>Software de compresión de información</t>
  </si>
  <si>
    <t>Software discos compactos cd o dvd o tarjetas de sonido</t>
  </si>
  <si>
    <t>Software de controladores o sistemas de dispositivos</t>
  </si>
  <si>
    <t>Software de controladores de ethernet</t>
  </si>
  <si>
    <t>Software de controladores de tarjetas de gráficos</t>
  </si>
  <si>
    <t>Software de controladores de impresoras</t>
  </si>
  <si>
    <t>Software de protectores de pantalla</t>
  </si>
  <si>
    <t>Software de reconocimiento de voz</t>
  </si>
  <si>
    <t>Software de carga de almacenamiento de medios</t>
  </si>
  <si>
    <t>Software de respaldo o archivo</t>
  </si>
  <si>
    <t>Software de correo electrónico</t>
  </si>
  <si>
    <t>Software de video conferencias</t>
  </si>
  <si>
    <t>Software de conferencias de red</t>
  </si>
  <si>
    <t>Software de mensajería instantánea</t>
  </si>
  <si>
    <t>Software de música ambiental o publicidad para mensajería</t>
  </si>
  <si>
    <t>Software de creación de mapas</t>
  </si>
  <si>
    <t>Software estándar específico para operadores de móviles</t>
  </si>
  <si>
    <t>Software de aplicación específica para operadores de móviles</t>
  </si>
  <si>
    <t>Software de servicios de mensajería para móviles</t>
  </si>
  <si>
    <t>Software de servicios de internet para móviles</t>
  </si>
  <si>
    <t>Software de servicios basados en ubicación para móviles</t>
  </si>
  <si>
    <t>Fotocopiadoras</t>
  </si>
  <si>
    <t>Aparatos de fax</t>
  </si>
  <si>
    <t>Máquinas multifuncionales</t>
  </si>
  <si>
    <t>Emisores (senders) digitales</t>
  </si>
  <si>
    <t>Duplicadores digitales</t>
  </si>
  <si>
    <t>Máquinas de interruptor de fax</t>
  </si>
  <si>
    <t>Máquinas cortadoras de papel o accesorios</t>
  </si>
  <si>
    <t>Máquinas perforadoras o para unir papel</t>
  </si>
  <si>
    <t>Máquinas trituradoras de papel o accesorios</t>
  </si>
  <si>
    <t>Tablas de protección de base</t>
  </si>
  <si>
    <t>Máquinas para emparejar papel</t>
  </si>
  <si>
    <t>Máquinas para clasificar papel</t>
  </si>
  <si>
    <t>Opciones de color o actualizaciones</t>
  </si>
  <si>
    <t>Bandejas de impresión a doble cara</t>
  </si>
  <si>
    <t>Unidades de impresión a doble cara</t>
  </si>
  <si>
    <t>Terminales de facsímil</t>
  </si>
  <si>
    <t>Bandejas o alimentadores de máquinas de oficina</t>
  </si>
  <si>
    <t>Unidades de fotoconductores o imágenes</t>
  </si>
  <si>
    <t>Unidades de grapadoras</t>
  </si>
  <si>
    <t>Filtros de ozono</t>
  </si>
  <si>
    <t>Ensamblajes de réplica</t>
  </si>
  <si>
    <t>Ensamblajes magnéticos de recogida</t>
  </si>
  <si>
    <t>Compresor de ensamblaje</t>
  </si>
  <si>
    <t>Apiladores de buzón de correo</t>
  </si>
  <si>
    <t>Contadores de copias</t>
  </si>
  <si>
    <t>Unidades de facsímil para máquinas de oficina</t>
  </si>
  <si>
    <t>Cubiertas de platinas</t>
  </si>
  <si>
    <t>Unidades de perforación de orificios</t>
  </si>
  <si>
    <t>Adaptadores infrarrojos</t>
  </si>
  <si>
    <t>Accesorios de copiado o escaneado</t>
  </si>
  <si>
    <t>Fuentes de lenguaje</t>
  </si>
  <si>
    <t>Husos de medios</t>
  </si>
  <si>
    <t>Actualizaciones de energía de buzón de correo multi recipientes</t>
  </si>
  <si>
    <t>Buzones de correo multi recipientes</t>
  </si>
  <si>
    <t>Actualizaciones de multi funciones</t>
  </si>
  <si>
    <t>Gabinetes de impresora</t>
  </si>
  <si>
    <t>Actualizaciones de emulación de impresoras</t>
  </si>
  <si>
    <t>Puestos para impresoras</t>
  </si>
  <si>
    <t>Alimentadores de rollos</t>
  </si>
  <si>
    <t>Apiladores de salida</t>
  </si>
  <si>
    <t>Calculadoras o accesorios</t>
  </si>
  <si>
    <t>Máquinas sumadoras</t>
  </si>
  <si>
    <t>Máquinas contabilizadoras</t>
  </si>
  <si>
    <t>Cajas registradoras</t>
  </si>
  <si>
    <t>Cintas para calculadoras</t>
  </si>
  <si>
    <t>Cintas para cajas registradoras</t>
  </si>
  <si>
    <t>Máquinas de endoso de cheques</t>
  </si>
  <si>
    <t>Máquinas para escribir cheques</t>
  </si>
  <si>
    <t>Película de laminación</t>
  </si>
  <si>
    <t>Bolsas de laminadores</t>
  </si>
  <si>
    <t>Láminas de transferencia</t>
  </si>
  <si>
    <t>Láminas creativas</t>
  </si>
  <si>
    <t>Máquinas de franqueo o estampillado</t>
  </si>
  <si>
    <t>Máquinas para abrir correspondencia</t>
  </si>
  <si>
    <t>Máquinas para sellar correspondencia</t>
  </si>
  <si>
    <t>Máquinas para cancelar estampillas</t>
  </si>
  <si>
    <t>Máquinas para direcciones</t>
  </si>
  <si>
    <t>Dobladores de cartas</t>
  </si>
  <si>
    <t>Colocadores de estampillas</t>
  </si>
  <si>
    <t>Accesorios para máquinas de correo</t>
  </si>
  <si>
    <t>Endosador</t>
  </si>
  <si>
    <t>Alimentadores de documentos para escáneres</t>
  </si>
  <si>
    <t>Adaptadores de transparencia para escáneres</t>
  </si>
  <si>
    <t>Máquinas de agrupación</t>
  </si>
  <si>
    <t>Máquinas para envolver paquetes</t>
  </si>
  <si>
    <t>Prensas de sellamiento</t>
  </si>
  <si>
    <t>Máquinas selladoras</t>
  </si>
  <si>
    <t>Tensionadores o selladoras para zunchado</t>
  </si>
  <si>
    <t>Máquinas para amarrar</t>
  </si>
  <si>
    <t>Intercaladores</t>
  </si>
  <si>
    <t>Máquinas para fechar o numerar</t>
  </si>
  <si>
    <t>Máquinas de prensa de identificación id</t>
  </si>
  <si>
    <t>Máquinas para aplicar de etiquetas</t>
  </si>
  <si>
    <t>Máquinas para hacer etiquetas</t>
  </si>
  <si>
    <t>Equipos para rotulado</t>
  </si>
  <si>
    <t>Grabadora de relieve para cinta</t>
  </si>
  <si>
    <t>Sistemas de etiquetado automático</t>
  </si>
  <si>
    <t>Sistemas de etiquetado semiautomáticos</t>
  </si>
  <si>
    <t>Dispensadores de etiquetas</t>
  </si>
  <si>
    <t>Cartuchos de etiquetas adhesivas</t>
  </si>
  <si>
    <t>Máquinas contadoras de dinero</t>
  </si>
  <si>
    <t>Sorteadoras</t>
  </si>
  <si>
    <t>Máquinas para envolver monedas</t>
  </si>
  <si>
    <t>Máquinas de escribir</t>
  </si>
  <si>
    <t>Ruedas de margarita para impresoras</t>
  </si>
  <si>
    <t>Máquinas de estenotipio</t>
  </si>
  <si>
    <t>Máquinas para dictado</t>
  </si>
  <si>
    <t>Cinta de máquinas de escribir</t>
  </si>
  <si>
    <t>Procesadores de palabras</t>
  </si>
  <si>
    <t>Elementos de impresión para máquinas de escribir</t>
  </si>
  <si>
    <t>Kits de accesorios o suministros para máquinas de escribir</t>
  </si>
  <si>
    <t>Kits de inicio para máquinas de escribir</t>
  </si>
  <si>
    <t>Laminadoras</t>
  </si>
  <si>
    <t>Kits de viaje para máquinas de oficina</t>
  </si>
  <si>
    <t>Accesorios de almacenamiento para máquinas de almacenamiento</t>
  </si>
  <si>
    <t>Limpiadoras de cinta</t>
  </si>
  <si>
    <t>Aerosol de aire comprimido</t>
  </si>
  <si>
    <t>Pequeñas bolsas de papel de sales absorbentes húmedas</t>
  </si>
  <si>
    <t>Kits de limpieza de computadores o equipos de oficina</t>
  </si>
  <si>
    <t>Forros para equipos para protegerlos del polvo</t>
  </si>
  <si>
    <t>Limpiadores de discos compactos o removedores de rayones</t>
  </si>
  <si>
    <t>Limpiadores de unidades de discos compactos</t>
  </si>
  <si>
    <t>Laminadora</t>
  </si>
  <si>
    <t>Pañitos limpiadores para máquinas de oficina</t>
  </si>
  <si>
    <t>Soluciones limpiadoras para equipos de oficina</t>
  </si>
  <si>
    <t>Destructor de discos compactos</t>
  </si>
  <si>
    <t>Almohadillas o filtros limpiadores de fusores</t>
  </si>
  <si>
    <t>Aceite de fusores</t>
  </si>
  <si>
    <t>Limpiador de fusores</t>
  </si>
  <si>
    <t>Fusores</t>
  </si>
  <si>
    <t>Lámparas o ensamblajes de fusores</t>
  </si>
  <si>
    <t>Correas de impresoras, fax o fotocopiadoras</t>
  </si>
  <si>
    <t>Tóner para impresoras o fax</t>
  </si>
  <si>
    <t>Rollos de transferencia</t>
  </si>
  <si>
    <t>Cartuchos de tinta</t>
  </si>
  <si>
    <t>Barras de tinta</t>
  </si>
  <si>
    <t>Suministros de limpieza de impresoras o faxes o fotocopiadoras</t>
  </si>
  <si>
    <t>Reveladores para impresoras o fotocopiadoras</t>
  </si>
  <si>
    <t>Tambores para impresoras o faxes o fotocopiadoras</t>
  </si>
  <si>
    <t>Cabezales de impresión</t>
  </si>
  <si>
    <t>Rollos de tinta</t>
  </si>
  <si>
    <t>Cinta de impresora</t>
  </si>
  <si>
    <t>Kits de correctores de fase o inyección de tinta</t>
  </si>
  <si>
    <t>Kits de recubrimiento de inyección de tinta</t>
  </si>
  <si>
    <t>Kit para impresora</t>
  </si>
  <si>
    <t>Cintas de fax</t>
  </si>
  <si>
    <t>Película de transparencia</t>
  </si>
  <si>
    <t>Papel de transferencia en caliente para copiadoras</t>
  </si>
  <si>
    <t>Recolectores de tóner</t>
  </si>
  <si>
    <t>Guías de rollo para impresoras, faxes o fotocopiadoras</t>
  </si>
  <si>
    <t>Bandas de impresión</t>
  </si>
  <si>
    <t>Máquina de tarjetas de tiempo</t>
  </si>
  <si>
    <t>Máquinas estampadoras de tiempo</t>
  </si>
  <si>
    <t>Cinta de repuesto para máquinas de tarjetas de tiempo</t>
  </si>
  <si>
    <t>Estantes para tarjetas de tiempo</t>
  </si>
  <si>
    <t>Tarjetas u hojas de tiempo</t>
  </si>
  <si>
    <t>Tapas de encuadernación</t>
  </si>
  <si>
    <t>Lomos o cierres de encuadernación</t>
  </si>
  <si>
    <t>Alambres o espirales de encuadernación</t>
  </si>
  <si>
    <t>Peinillas o tiras de encuadernación</t>
  </si>
  <si>
    <t>Cinta de encuadernación</t>
  </si>
  <si>
    <t>Kits de encuadernación</t>
  </si>
  <si>
    <t>Trituradores de casetes o cintas</t>
  </si>
  <si>
    <t>Sujetadores o dispensadores de mensajes</t>
  </si>
  <si>
    <t>Organizadores de cajones de escritorio</t>
  </si>
  <si>
    <t>Organizadores o bandejas para el escritorio</t>
  </si>
  <si>
    <t>Sujetadores o dispensadores de papeles o tacos</t>
  </si>
  <si>
    <t>Sujeta libros</t>
  </si>
  <si>
    <t>Sujetadores de esferos o lápices</t>
  </si>
  <si>
    <t>Organizadores o accesorios de colgar</t>
  </si>
  <si>
    <t>Sistemas de despliegue o sus accesorios</t>
  </si>
  <si>
    <t>Estante de literatura</t>
  </si>
  <si>
    <t>Soportes para diarios o calendarios</t>
  </si>
  <si>
    <t>Estantes u organizadores para estampillas</t>
  </si>
  <si>
    <t>Cajas u organizadores de almacenamiento de archivos</t>
  </si>
  <si>
    <t>Organizadores personales</t>
  </si>
  <si>
    <t>Puestos de estudio</t>
  </si>
  <si>
    <t>Sujetadores de tarjetas de presentación</t>
  </si>
  <si>
    <t>Repisas de distribución de documentos</t>
  </si>
  <si>
    <t>Almohadillas o protectores de superficie</t>
  </si>
  <si>
    <t>Sujetadores de copias</t>
  </si>
  <si>
    <t>Bolsas para billetes o billeteras</t>
  </si>
  <si>
    <t>Sorteadores de monedas</t>
  </si>
  <si>
    <t>Envoltorios para monedas o cintas para billetes</t>
  </si>
  <si>
    <t>Cajas para efectivo o tiquetes</t>
  </si>
  <si>
    <t>Bandejas de cajas de efectivo</t>
  </si>
  <si>
    <t>Archivos de cheques</t>
  </si>
  <si>
    <t>Bancos de monedas</t>
  </si>
  <si>
    <t>Detectores de billetes falsos o suministros</t>
  </si>
  <si>
    <t>Bandejas de monedas</t>
  </si>
  <si>
    <t>Clips para billetes</t>
  </si>
  <si>
    <t>Sellos para bolsas de monedas</t>
  </si>
  <si>
    <t>Sujetadores de tarjetas de crédito</t>
  </si>
  <si>
    <t>Estantes de correas de billetes</t>
  </si>
  <si>
    <t>Bolsas de depósito</t>
  </si>
  <si>
    <t>Separadores de cheques</t>
  </si>
  <si>
    <t>Ayudas para esténciles o textos</t>
  </si>
  <si>
    <t>Película de dibujo</t>
  </si>
  <si>
    <t>Compases</t>
  </si>
  <si>
    <t>Papeles de dibujo</t>
  </si>
  <si>
    <t>Curvas</t>
  </si>
  <si>
    <t>Transportadores</t>
  </si>
  <si>
    <t>Reglas t</t>
  </si>
  <si>
    <t>Plantillas</t>
  </si>
  <si>
    <t>Triángulos</t>
  </si>
  <si>
    <t>Kits o sets de dibujo</t>
  </si>
  <si>
    <t>Puntos o cintas de dibujo</t>
  </si>
  <si>
    <t>Forros de protección para superficies de trabajo</t>
  </si>
  <si>
    <t>Forros para mesas de dibujo</t>
  </si>
  <si>
    <t>Tableros de planeación o accesorios</t>
  </si>
  <si>
    <t>Tableros electrónicos de copia o accesorios</t>
  </si>
  <si>
    <t>Caballetes o accesorios</t>
  </si>
  <si>
    <t>Tableros de cartas o accesorios</t>
  </si>
  <si>
    <t>Tableros de borrado en seco o accesorios</t>
  </si>
  <si>
    <t>Tableros de tiza o accesorios</t>
  </si>
  <si>
    <t>Tableros de noticias o accesorios</t>
  </si>
  <si>
    <t>Tableros magnéticos o accesorios</t>
  </si>
  <si>
    <t>Kits o accesorios para limpieza de tableros</t>
  </si>
  <si>
    <t>Rieles o sujetadores para colgar tableros</t>
  </si>
  <si>
    <t>Tableros blancos interactivos o accesorios</t>
  </si>
  <si>
    <t>Libretas de direcciones o repuestos</t>
  </si>
  <si>
    <t>Calendarios</t>
  </si>
  <si>
    <t>Planeadores de reuniones</t>
  </si>
  <si>
    <t>Libretas de citas o repuestos</t>
  </si>
  <si>
    <t>Diarios o repuestos</t>
  </si>
  <si>
    <t>Cajas de sugerencias</t>
  </si>
  <si>
    <t>Planeadores de pared o repuestos</t>
  </si>
  <si>
    <t>Tubos de sobres</t>
  </si>
  <si>
    <t>Sobres</t>
  </si>
  <si>
    <t>Sobres de ventana</t>
  </si>
  <si>
    <t>Sobres especiales</t>
  </si>
  <si>
    <t>Sobres estándar</t>
  </si>
  <si>
    <t>Sobres de catálogos o de gancho</t>
  </si>
  <si>
    <t>Repositorios para mensajes</t>
  </si>
  <si>
    <t>Bolsas para correo</t>
  </si>
  <si>
    <t>Sellos para correo</t>
  </si>
  <si>
    <t>Cajas para correo</t>
  </si>
  <si>
    <t>Tapas de tubos para correo</t>
  </si>
  <si>
    <t>Estampillas</t>
  </si>
  <si>
    <t>Dispensadores de cinta</t>
  </si>
  <si>
    <t>Punzones para papel u ojales</t>
  </si>
  <si>
    <t>Cortadoras de papel o repuestos</t>
  </si>
  <si>
    <t>Removedores de grapas (saca ganchos)</t>
  </si>
  <si>
    <t>Campanas de llamada</t>
  </si>
  <si>
    <t>Abridor manual de cartas</t>
  </si>
  <si>
    <t>Tijeras</t>
  </si>
  <si>
    <t>Tajalápices manuales</t>
  </si>
  <si>
    <t>Protector de plástico para dedos</t>
  </si>
  <si>
    <t>Almohadillas para escritorio o sus accesorios</t>
  </si>
  <si>
    <t>Abridor de cartas mecánico</t>
  </si>
  <si>
    <t>Herramientas de grabado en relieve</t>
  </si>
  <si>
    <t>Pisa papeles</t>
  </si>
  <si>
    <t>Removedor de adhesivo</t>
  </si>
  <si>
    <t>Marcadores de libros</t>
  </si>
  <si>
    <t>Contenedores o dispensadores de clips</t>
  </si>
  <si>
    <t>Kit de cosedora</t>
  </si>
  <si>
    <t>Dispensadores de goma o repuestos</t>
  </si>
  <si>
    <t>Afilador de tijeras</t>
  </si>
  <si>
    <t>Dispensadores de estampillas postales</t>
  </si>
  <si>
    <t>Rollos adhesivos</t>
  </si>
  <si>
    <t>Husos para cinta adhesiva</t>
  </si>
  <si>
    <t>Bolígrafos</t>
  </si>
  <si>
    <t>Sets de esferos o lápices</t>
  </si>
  <si>
    <t>Estilógrafos</t>
  </si>
  <si>
    <t>Esferos de punta redonda</t>
  </si>
  <si>
    <t>Lápices mecánicos</t>
  </si>
  <si>
    <t>Lápices de madera</t>
  </si>
  <si>
    <t>Lápices de colores</t>
  </si>
  <si>
    <t>Marcadores</t>
  </si>
  <si>
    <t>Crayolas</t>
  </si>
  <si>
    <t>Tiza para escribir o accesorios</t>
  </si>
  <si>
    <t>Rotuladores</t>
  </si>
  <si>
    <t>Repuestos de marcadores</t>
  </si>
  <si>
    <t>Plumas de estilógrafos</t>
  </si>
  <si>
    <t>Asideras para lápices o esferos</t>
  </si>
  <si>
    <t>Combinaciones de esfero y lápiz</t>
  </si>
  <si>
    <t>Resaltadores</t>
  </si>
  <si>
    <t>Combinación de esfero y resaltador</t>
  </si>
  <si>
    <t>Sets de esferos asegurados</t>
  </si>
  <si>
    <t>Película o cinta de corrección</t>
  </si>
  <si>
    <t>Fluido de corrección</t>
  </si>
  <si>
    <t>Borradores</t>
  </si>
  <si>
    <t>Esferos de corrección</t>
  </si>
  <si>
    <t>Repuestos para esferos de corrección</t>
  </si>
  <si>
    <t>Repuestos para borradores</t>
  </si>
  <si>
    <t>Borradores eléctricos</t>
  </si>
  <si>
    <t>Repuestos de minas</t>
  </si>
  <si>
    <t>Repuestos de tinta</t>
  </si>
  <si>
    <t>Almohadillas de tinta o estampillas</t>
  </si>
  <si>
    <t>Archivos para tarjetas de índex</t>
  </si>
  <si>
    <t>Protectores de hojas</t>
  </si>
  <si>
    <t>Carpetas</t>
  </si>
  <si>
    <t>Cubiertas para revistas o libros</t>
  </si>
  <si>
    <t>Índices de fichas</t>
  </si>
  <si>
    <t>Archivos para tarjetas rotativas o de presentación</t>
  </si>
  <si>
    <t>Separadores</t>
  </si>
  <si>
    <t>Folders</t>
  </si>
  <si>
    <t>Portapapeles</t>
  </si>
  <si>
    <t>Cubiertas para informes</t>
  </si>
  <si>
    <t>Levantadores de hojas</t>
  </si>
  <si>
    <t>Respaldos para archivos</t>
  </si>
  <si>
    <t>Sujetador de documentos</t>
  </si>
  <si>
    <t>Folders de colgar o accesorios</t>
  </si>
  <si>
    <t>Insertos o pestañas para archivos</t>
  </si>
  <si>
    <t>Bolsillos para archivos o accesorios</t>
  </si>
  <si>
    <t>Bolsillos para tarjetas</t>
  </si>
  <si>
    <t>Álbumes de estampillas</t>
  </si>
  <si>
    <t>Accesorios de carpetas de folders</t>
  </si>
  <si>
    <t>Tabletas gráficas para arquitectura</t>
  </si>
  <si>
    <t>Manijas de carpetas</t>
  </si>
  <si>
    <t>Bolsillos de carpetas o accesorios</t>
  </si>
  <si>
    <t>Garras para papel</t>
  </si>
  <si>
    <t>Folders de archivo expandibles</t>
  </si>
  <si>
    <t>Canales para montar carpetas</t>
  </si>
  <si>
    <t>Cauchos</t>
  </si>
  <si>
    <t>Sujetadores de cierre</t>
  </si>
  <si>
    <t>Clips para papel</t>
  </si>
  <si>
    <t>Clips para carpetas o bulldog</t>
  </si>
  <si>
    <t>Alfileres o taches</t>
  </si>
  <si>
    <t>Sujetador de aro y bucle</t>
  </si>
  <si>
    <t>Monturas adhesivas</t>
  </si>
  <si>
    <t>Refuerzos para orificios</t>
  </si>
  <si>
    <t>Sujetadores de cabeza redonda</t>
  </si>
  <si>
    <t>Sujetadores de etiquetas</t>
  </si>
  <si>
    <t>Postes roscados</t>
  </si>
  <si>
    <t>Esquinas adhesivas</t>
  </si>
  <si>
    <t>Clips de bolsas</t>
  </si>
  <si>
    <t>Anillos para libros</t>
  </si>
  <si>
    <t>Sujetadores de pinza</t>
  </si>
  <si>
    <t>Sujetadores auto adhesivos</t>
  </si>
  <si>
    <t>Postes de carpetas</t>
  </si>
  <si>
    <t>Clips de pared o tablero</t>
  </si>
  <si>
    <t>Impresoras heliográficas</t>
  </si>
  <si>
    <t>Prensas de impresión de offset</t>
  </si>
  <si>
    <t>Equipos de impresión tipográfica</t>
  </si>
  <si>
    <t>Equipos litográficos</t>
  </si>
  <si>
    <t>Máquinas impresoras de fotograbados</t>
  </si>
  <si>
    <t>Máquinas de serigrafía</t>
  </si>
  <si>
    <t>Prensas impresoras</t>
  </si>
  <si>
    <t>Máquinas perforadoras</t>
  </si>
  <si>
    <t>Impresora rotativa ultravioleta uv</t>
  </si>
  <si>
    <t>Impresora flexo gráfica</t>
  </si>
  <si>
    <t>Impresora de inyección de tinta para aplicaciones de impresión comercial</t>
  </si>
  <si>
    <t>Impresora de transferencia térmica para aplicaciones de impresión comercial</t>
  </si>
  <si>
    <t>Impresora de estampado en caliente</t>
  </si>
  <si>
    <t>Impresora de almohadillas</t>
  </si>
  <si>
    <t>Impresora básica</t>
  </si>
  <si>
    <t>Equipos de cuarto oscuro de offset</t>
  </si>
  <si>
    <t>Consumibles de impresión de offset</t>
  </si>
  <si>
    <t>Procesadores de platinas de impresión de offset</t>
  </si>
  <si>
    <t>Procesadores de película de offset</t>
  </si>
  <si>
    <t>Lámparas de arco de serigrafía</t>
  </si>
  <si>
    <t>Pantallas de serigrafía</t>
  </si>
  <si>
    <t>Bastidores de impresión de serigrafía</t>
  </si>
  <si>
    <t>Armazones de impresión al vacío de serigrafía</t>
  </si>
  <si>
    <t>Escobillas de serigrafía</t>
  </si>
  <si>
    <t>Ensambladoras de impresión</t>
  </si>
  <si>
    <t>Guillotinas de impresión</t>
  </si>
  <si>
    <t>Intercaladores o desintercaladores de impresión</t>
  </si>
  <si>
    <t>Cortadoras de impresión</t>
  </si>
  <si>
    <t>Bordeadoras de impresión</t>
  </si>
  <si>
    <t>Punzones de impresión</t>
  </si>
  <si>
    <t>Platinas de impresión</t>
  </si>
  <si>
    <t>Leznas de impresión</t>
  </si>
  <si>
    <t>Máquinas para arrugas de los libros</t>
  </si>
  <si>
    <t>Máquinas cortadoras de libros</t>
  </si>
  <si>
    <t>Máquinas perforadoras de libros</t>
  </si>
  <si>
    <t>Máquinas cosedoras de libros</t>
  </si>
  <si>
    <t>Máquinas de emparejamiento de libros</t>
  </si>
  <si>
    <t>Máquinas recogedoras de libros</t>
  </si>
  <si>
    <t>Máquinas dobladoras de libros</t>
  </si>
  <si>
    <t>Máquinas de encuadernado térmico de libros</t>
  </si>
  <si>
    <t>Máquinas de anillado de libros</t>
  </si>
  <si>
    <t>Clisadores</t>
  </si>
  <si>
    <t>Máquinas de perforación de papel</t>
  </si>
  <si>
    <t>Alargadores</t>
  </si>
  <si>
    <t>Tableros de dibujo o retoque</t>
  </si>
  <si>
    <t>Máquinas de composición de intertipos</t>
  </si>
  <si>
    <t>Máquinas de composición de linotipos</t>
  </si>
  <si>
    <t>Materiales de fotocomposición</t>
  </si>
  <si>
    <t>Máquinas de composición de monotipos</t>
  </si>
  <si>
    <t>Máquinas de configuración de fototipos</t>
  </si>
  <si>
    <t>Atriles autónomos</t>
  </si>
  <si>
    <t>Atriles de mesa</t>
  </si>
  <si>
    <t>Mazos o bloques de sonido</t>
  </si>
  <si>
    <t>Componentes de luz o energía o datos para atriles</t>
  </si>
  <si>
    <t>Señaladores</t>
  </si>
  <si>
    <t>Lámparas de proyección</t>
  </si>
  <si>
    <t>Pantallas o desplegadores para proyección</t>
  </si>
  <si>
    <t>Proyectores de filminas</t>
  </si>
  <si>
    <t>Equipos de transparencias o suministros</t>
  </si>
  <si>
    <t>Paneles de proyección de despliegue de cristal líquido</t>
  </si>
  <si>
    <t>Proyectores de techo</t>
  </si>
  <si>
    <t>Proyectores de películas</t>
  </si>
  <si>
    <t>Proyectores multimedia</t>
  </si>
  <si>
    <t>Epidiascopios</t>
  </si>
  <si>
    <t>Controles de disolución</t>
  </si>
  <si>
    <t>Proyectores de tubo de rayo catódico</t>
  </si>
  <si>
    <t>Proyectores de despliegue de cristal líquido</t>
  </si>
  <si>
    <t>Lentes de proyección</t>
  </si>
  <si>
    <t>Proyectores de video</t>
  </si>
  <si>
    <t>Proyector de techo o carritos de video</t>
  </si>
  <si>
    <t>Cajas de luces de presentaciones</t>
  </si>
  <si>
    <t>Copiadora de películas de filminas</t>
  </si>
  <si>
    <t>Dispositivos de audición asistida</t>
  </si>
  <si>
    <t>Cajas de conectores de audio</t>
  </si>
  <si>
    <t>Centros de escucha</t>
  </si>
  <si>
    <t>Consolas de mezclado de audio</t>
  </si>
  <si>
    <t>Sistemas de comunicación pública</t>
  </si>
  <si>
    <t>Sistemas de control de medios</t>
  </si>
  <si>
    <t>Soportes para televisiones</t>
  </si>
  <si>
    <t>Convertidores de barrido (scan)</t>
  </si>
  <si>
    <t>Duplicadores de línea</t>
  </si>
  <si>
    <t>Editores de video</t>
  </si>
  <si>
    <t>Sistemas de aprendizaje a distancia</t>
  </si>
  <si>
    <t>Interfaces</t>
  </si>
  <si>
    <t>Controles de iluminación</t>
  </si>
  <si>
    <t>Accesorios de soporte de televisiones</t>
  </si>
  <si>
    <t>Presentadores visuales</t>
  </si>
  <si>
    <t>Sistemas de audio conferencias</t>
  </si>
  <si>
    <t>Sistemas de video conferencias</t>
  </si>
  <si>
    <t>Dispositivos para ver micro fichas o micro cintas</t>
  </si>
  <si>
    <t>Impresoras lectoras de micro fichas</t>
  </si>
  <si>
    <t>Componentes o accesorios de micro fichas o micro cintas</t>
  </si>
  <si>
    <t>Componentes o accesorios de impresoras lectoras de micro fichas</t>
  </si>
  <si>
    <t>Cámaras fijas</t>
  </si>
  <si>
    <t>Cámaras de impresión instantánea</t>
  </si>
  <si>
    <t>Cámaras desechables</t>
  </si>
  <si>
    <t>Cámaras digitales</t>
  </si>
  <si>
    <t>Cámaras cinematográficas</t>
  </si>
  <si>
    <t>Cámaras de video conferencia</t>
  </si>
  <si>
    <t>Cámaras aéreas</t>
  </si>
  <si>
    <t>Cámaras de alta velocidad</t>
  </si>
  <si>
    <t>Cámaras para debajo del agua</t>
  </si>
  <si>
    <t>Cámaras de offset</t>
  </si>
  <si>
    <t>Cámara fotocopiadora</t>
  </si>
  <si>
    <t>Cámaras grabadoras o video cámaras manuales</t>
  </si>
  <si>
    <t>Cámaras grabadoras o video cámaras digitales</t>
  </si>
  <si>
    <t>Cámaras para documentos</t>
  </si>
  <si>
    <t>Kits de cámaras</t>
  </si>
  <si>
    <t>Cámaras de baja luz</t>
  </si>
  <si>
    <t>Cámaras de web</t>
  </si>
  <si>
    <t>Flashes o iluminación para cámaras</t>
  </si>
  <si>
    <t>Trípodes para cámaras</t>
  </si>
  <si>
    <t>Lentes para cámaras</t>
  </si>
  <si>
    <t>Oclusores para cámaras</t>
  </si>
  <si>
    <t>Marcos de pantalla</t>
  </si>
  <si>
    <t>Arneses para cámaras</t>
  </si>
  <si>
    <t>Bloques o sujetadores para cámaras</t>
  </si>
  <si>
    <t>Ensamblajes para cámaras</t>
  </si>
  <si>
    <t>Abrazaderas para cámaras</t>
  </si>
  <si>
    <t>Cables para cámaras</t>
  </si>
  <si>
    <t>Cubiertas para lentes</t>
  </si>
  <si>
    <t>Mesas para cámaras</t>
  </si>
  <si>
    <t>Contenedores o forros para cámaras</t>
  </si>
  <si>
    <t>Kits de reacondicionamiento</t>
  </si>
  <si>
    <t>Anillos para cámaras</t>
  </si>
  <si>
    <t>Cabezales panorámicos</t>
  </si>
  <si>
    <t>Bolsas para cámaras</t>
  </si>
  <si>
    <t>Adaptadores de lentes para cámaras</t>
  </si>
  <si>
    <t>Billeteras para “picture card”</t>
  </si>
  <si>
    <t>Adaptadores de electricidad para cámaras</t>
  </si>
  <si>
    <t>Adaptadores para “picture card”</t>
  </si>
  <si>
    <t>Limpiadores para lentes de cámara</t>
  </si>
  <si>
    <t>Controladores de cámara</t>
  </si>
  <si>
    <t>Secadores de película</t>
  </si>
  <si>
    <t>Lavadores de película</t>
  </si>
  <si>
    <t>Cortadores de película</t>
  </si>
  <si>
    <t>Editores de película</t>
  </si>
  <si>
    <t>Alargadores fotográficos</t>
  </si>
  <si>
    <t>Cortadoras o bordeadoras de fotografías</t>
  </si>
  <si>
    <t>Cámaras de micro filmado</t>
  </si>
  <si>
    <t>Duplicadores de micro filmado</t>
  </si>
  <si>
    <t>Filtros de cubierta de micro filmado</t>
  </si>
  <si>
    <t>Procesadores de micro filmado</t>
  </si>
  <si>
    <t>Componentes o accesorios de cámara de micro filmado</t>
  </si>
  <si>
    <t>Componentes o accesorios de duplicador de micro filmado</t>
  </si>
  <si>
    <t>Componentes o accesorios de filtro de cubierta de micro filmado</t>
  </si>
  <si>
    <t>Componentes o accesorios de procesadores de micro filmado</t>
  </si>
  <si>
    <t>Suministros de película de micro filmado</t>
  </si>
  <si>
    <t>Componentes o accesorios diversos de micro filmado</t>
  </si>
  <si>
    <t>Película de color</t>
  </si>
  <si>
    <t>Película de blanco y negro</t>
  </si>
  <si>
    <t>Película de fotografía instantánea</t>
  </si>
  <si>
    <t>Película de rayos x</t>
  </si>
  <si>
    <t>Película de cámara de películas animadas</t>
  </si>
  <si>
    <t>Cintas de video en blanco</t>
  </si>
  <si>
    <t>Bandejas u organizadores para filminas</t>
  </si>
  <si>
    <t>Solución reveladora</t>
  </si>
  <si>
    <t>Fijadores</t>
  </si>
  <si>
    <t>Bandejas de revelado</t>
  </si>
  <si>
    <t>Tanques de revelado</t>
  </si>
  <si>
    <t>Pinzas de revelado</t>
  </si>
  <si>
    <t>Ametralladoras</t>
  </si>
  <si>
    <t>Escopetas para la policía p seguridad</t>
  </si>
  <si>
    <t>Rifles militares</t>
  </si>
  <si>
    <t>Pistolas</t>
  </si>
  <si>
    <t>Rifles de aire o pistolas de aire</t>
  </si>
  <si>
    <t>Partes de revólveres o pistolas</t>
  </si>
  <si>
    <t>Municiones de defensa u orden público</t>
  </si>
  <si>
    <t>Sistemas de manipulación de municiones de tanque</t>
  </si>
  <si>
    <t>Sistemas de manipulación de municiones de aeronaves</t>
  </si>
  <si>
    <t>Estuches para revólveres</t>
  </si>
  <si>
    <t>Granadas</t>
  </si>
  <si>
    <t>Minas</t>
  </si>
  <si>
    <t>Bombas de mortero</t>
  </si>
  <si>
    <t>Sistemas de cañón de cadena</t>
  </si>
  <si>
    <t>Sistemas de ametralladora gatling</t>
  </si>
  <si>
    <t>Enfriadores infrarrojos ir</t>
  </si>
  <si>
    <t>Detectores infrarrojos ir</t>
  </si>
  <si>
    <t>Torpedos</t>
  </si>
  <si>
    <t>Misiles aire a aire</t>
  </si>
  <si>
    <t>Misiles antiaéreos</t>
  </si>
  <si>
    <t>Misiles antimisiles</t>
  </si>
  <si>
    <t>Misiles anti barcos</t>
  </si>
  <si>
    <t>Misiles antitanques</t>
  </si>
  <si>
    <t>Misiles balísticos</t>
  </si>
  <si>
    <t>Misiles de crucero</t>
  </si>
  <si>
    <t>Misiles superficie a aire</t>
  </si>
  <si>
    <t>Misiles antibalísticos</t>
  </si>
  <si>
    <t>Misiles superficie a superficie</t>
  </si>
  <si>
    <t>Misiles aire a superficie</t>
  </si>
  <si>
    <t>Misiles de entrenamiento</t>
  </si>
  <si>
    <t>Dispositivos electrónicos de seguridad o armado</t>
  </si>
  <si>
    <t>Elevadores de misiles sólidos</t>
  </si>
  <si>
    <t>Ojivas de misiles</t>
  </si>
  <si>
    <t>Jaladores del pasador de seguridad</t>
  </si>
  <si>
    <t>Ensamblajes de control de reacción de inyección</t>
  </si>
  <si>
    <t>Cohetes multi etapas</t>
  </si>
  <si>
    <t>Cohetes reutilizables</t>
  </si>
  <si>
    <t>Cohetes de una sola etapa</t>
  </si>
  <si>
    <t>Cohetes líquidos</t>
  </si>
  <si>
    <t>Cohetes sólidos</t>
  </si>
  <si>
    <t>Elevadores reutilizables</t>
  </si>
  <si>
    <t>Elevadores sólidos</t>
  </si>
  <si>
    <t>Elevadores multi etapa</t>
  </si>
  <si>
    <t>Elevadores líquidos</t>
  </si>
  <si>
    <t>Lanzadores de misiles</t>
  </si>
  <si>
    <t>Lanzadores de cohetes</t>
  </si>
  <si>
    <t>Barricadas</t>
  </si>
  <si>
    <t>Cascos anti motines</t>
  </si>
  <si>
    <t>Escudos anti motines</t>
  </si>
  <si>
    <t>Armadura para el cuerpo</t>
  </si>
  <si>
    <t>Barreras</t>
  </si>
  <si>
    <t>Bastones anti motines</t>
  </si>
  <si>
    <t>Sistema de control de filas</t>
  </si>
  <si>
    <t>Esposas</t>
  </si>
  <si>
    <t>Cachiporras</t>
  </si>
  <si>
    <t>Analizadores de alcohol</t>
  </si>
  <si>
    <t>Detectores de armas o explosivos y suministros</t>
  </si>
  <si>
    <t>Kits de pruebas de narcóticos</t>
  </si>
  <si>
    <t>Cabos de amarre de seguridad</t>
  </si>
  <si>
    <t>Aplicadores o cepillos de huellas dactilares</t>
  </si>
  <si>
    <t>Tinta de huellas dactilares</t>
  </si>
  <si>
    <t>Removedores de tinta de huellas dactilares</t>
  </si>
  <si>
    <t>Rodillos de tinta para huellas dactilares o de palma de la mano</t>
  </si>
  <si>
    <t>Kit de impresión latente de huellas dactilares</t>
  </si>
  <si>
    <t>Levantadores de huellas dactilares</t>
  </si>
  <si>
    <t>Magnificadores para uso forense</t>
  </si>
  <si>
    <t>Esferos de marcado de huellas dactilares</t>
  </si>
  <si>
    <t>Polvos de huellas dactilares</t>
  </si>
  <si>
    <t>Levantadores de huellas plantares</t>
  </si>
  <si>
    <t>Estaciones de trabajo químico para uso forense</t>
  </si>
  <si>
    <t>Químicos de impresiones latentes para uso forense</t>
  </si>
  <si>
    <t>Gabinetes de secado de evidencia</t>
  </si>
  <si>
    <t>Equipo de huellas dactilares</t>
  </si>
  <si>
    <t>Sistemas de señalización para aeropuertos</t>
  </si>
  <si>
    <t>Sistemas de señalización para ferrocarriles</t>
  </si>
  <si>
    <t>Sistemas de señalización marinos</t>
  </si>
  <si>
    <t>Señales de tráfico</t>
  </si>
  <si>
    <t>Medidores de estacionamiento</t>
  </si>
  <si>
    <t>Máquinas para derretir nieve o hielo</t>
  </si>
  <si>
    <t>Cintas o cadenas de barrera</t>
  </si>
  <si>
    <t>Conos o delineadores de tráfico</t>
  </si>
  <si>
    <t>Paradas de velocidad</t>
  </si>
  <si>
    <t>Sistemas de barrera para puertas</t>
  </si>
  <si>
    <t>Líneas de flotadores</t>
  </si>
  <si>
    <t>Salvavidas</t>
  </si>
  <si>
    <t>Alarmas de piscina</t>
  </si>
  <si>
    <t>Chalecos o protectores salvavidas</t>
  </si>
  <si>
    <t>Candados</t>
  </si>
  <si>
    <t>Candados de cable</t>
  </si>
  <si>
    <t>Sets de candados</t>
  </si>
  <si>
    <t>Candados de botón para oprimir</t>
  </si>
  <si>
    <t>Llaves</t>
  </si>
  <si>
    <t>Cajas fuertes</t>
  </si>
  <si>
    <t>Barras de seguridad</t>
  </si>
  <si>
    <t>Candados de números</t>
  </si>
  <si>
    <t>Gabinetes u organizadores con llave</t>
  </si>
  <si>
    <t>Candados de tiempo</t>
  </si>
  <si>
    <t>Dispositivos de bloqueo</t>
  </si>
  <si>
    <t>Candados de instrumentos</t>
  </si>
  <si>
    <t>Levas de bloqueo</t>
  </si>
  <si>
    <t>Cadenas de seguridad o accesorios</t>
  </si>
  <si>
    <t>Cadenas de llaves o estuches de llaves</t>
  </si>
  <si>
    <t>Guardas para puertas</t>
  </si>
  <si>
    <t>Señales de chapa</t>
  </si>
  <si>
    <t>Alarmas de seguridad</t>
  </si>
  <si>
    <t>Temporizadores de reloj</t>
  </si>
  <si>
    <t>Sistemas de alarma</t>
  </si>
  <si>
    <t>Timbres de puerta</t>
  </si>
  <si>
    <t>Sirenas</t>
  </si>
  <si>
    <t>Timbres de zumbido</t>
  </si>
  <si>
    <t>Detectores de movimiento</t>
  </si>
  <si>
    <t>Espejos convexos de seguridad</t>
  </si>
  <si>
    <t>Cámaras de seguridad</t>
  </si>
  <si>
    <t>Sistemas de identificación de video</t>
  </si>
  <si>
    <t>Monitores de video</t>
  </si>
  <si>
    <t>Detectores de gas</t>
  </si>
  <si>
    <t>Cámaras de optimización de luz o dispositivos de visión</t>
  </si>
  <si>
    <t>Detectores de radar</t>
  </si>
  <si>
    <t>Ojos (mirillas) para puertas</t>
  </si>
  <si>
    <t>Campanas para puertas</t>
  </si>
  <si>
    <t>Sistemas de seguridad o de control de acceso</t>
  </si>
  <si>
    <t>Cortinas de luz de seguridad</t>
  </si>
  <si>
    <t>Grabadoras de video o audio de vigilancia</t>
  </si>
  <si>
    <t>Delantales protectores</t>
  </si>
  <si>
    <t>Chalecos anti balas</t>
  </si>
  <si>
    <t>Overoles de protección</t>
  </si>
  <si>
    <t>Guantes de protección</t>
  </si>
  <si>
    <t>Rodilleras de protección</t>
  </si>
  <si>
    <t>Ponchos de protección</t>
  </si>
  <si>
    <t>Chalecos de seguridad</t>
  </si>
  <si>
    <t>Ropa para demorar el fuego</t>
  </si>
  <si>
    <t>Ropa de protección contra materiales peligrosos</t>
  </si>
  <si>
    <t>Ropa para cuartos de limpieza</t>
  </si>
  <si>
    <t>Protectores de codos</t>
  </si>
  <si>
    <t>Mangas de seguridad</t>
  </si>
  <si>
    <t>Vestidos de aislamiento o de flotación</t>
  </si>
  <si>
    <t>Ropa resistente al calor</t>
  </si>
  <si>
    <t>Protectores de piernas</t>
  </si>
  <si>
    <t>Capuchas de seguridad</t>
  </si>
  <si>
    <t>Ropa impermeable protectora o ropa para ambiente húmedo</t>
  </si>
  <si>
    <t>Camisas protectoras</t>
  </si>
  <si>
    <t>Pantalones protectores</t>
  </si>
  <si>
    <t>Vestido protector</t>
  </si>
  <si>
    <t>Ropa aislante para entornos fríos</t>
  </si>
  <si>
    <t>Forros protectores de dedos</t>
  </si>
  <si>
    <t>Ropa reflectora o accesorios</t>
  </si>
  <si>
    <t>Batas de laboratorio</t>
  </si>
  <si>
    <t>Batas protectoras</t>
  </si>
  <si>
    <t>Muñequeras protectoras</t>
  </si>
  <si>
    <t>Medias o medias largas protectoras</t>
  </si>
  <si>
    <t>Calzado para demorar el fuego</t>
  </si>
  <si>
    <t>Calzado protector contra materiales peligrosos</t>
  </si>
  <si>
    <t>Calzado para cuartos de limpieza</t>
  </si>
  <si>
    <t>Botas de seguridad</t>
  </si>
  <si>
    <t>Zapatos de seguridad</t>
  </si>
  <si>
    <t>Forros para calzado</t>
  </si>
  <si>
    <t>Cascos</t>
  </si>
  <si>
    <t>Escudos faciales</t>
  </si>
  <si>
    <t>Máscaras de soldadura</t>
  </si>
  <si>
    <t>Cascos de seguridad</t>
  </si>
  <si>
    <t>Cascos para motociclistas</t>
  </si>
  <si>
    <t>Partes de cascos o accesorios</t>
  </si>
  <si>
    <t>Partes de escudos faciales o accesorios</t>
  </si>
  <si>
    <t>Sujetadores o estuches de anteojos</t>
  </si>
  <si>
    <t>Anteojos de seguridad</t>
  </si>
  <si>
    <t>Gafas protectoras</t>
  </si>
  <si>
    <t>Filtros de despliegue de video</t>
  </si>
  <si>
    <t>Limpiadores de lentes</t>
  </si>
  <si>
    <t>Cubiertas protectoras para gafas de seguridad</t>
  </si>
  <si>
    <t>Ligas para protectores de ojos</t>
  </si>
  <si>
    <t>Lavadores de ojos o estaciones para lavado de ojos</t>
  </si>
  <si>
    <t>Lentes protectores</t>
  </si>
  <si>
    <t>Tapones de oídos</t>
  </si>
  <si>
    <t>Tapa oídos</t>
  </si>
  <si>
    <t>Partes de repuesto o accesorios para tapa oídos</t>
  </si>
  <si>
    <t>Máscaras o accesorios</t>
  </si>
  <si>
    <t>Respiradores</t>
  </si>
  <si>
    <t>Máscaras de gas</t>
  </si>
  <si>
    <t>Aparatos respiratorios auto contenidos que suministran aire para respirar o accesorios</t>
  </si>
  <si>
    <t>Filtros o accesorios para máscaras o respiradores</t>
  </si>
  <si>
    <t>Películas protectoras</t>
  </si>
  <si>
    <t>Sistema de respirador accionado purificador de aire papr o accesorios</t>
  </si>
  <si>
    <t>Muñequeras antiestáticas</t>
  </si>
  <si>
    <t>Correas de conexión a tierra para el talón</t>
  </si>
  <si>
    <t>Hardware de conexión a tierra</t>
  </si>
  <si>
    <t>Esterillas de piso antiestáticas</t>
  </si>
  <si>
    <t>Esterillas de mesa de trabajo antiestáticas</t>
  </si>
  <si>
    <t>Cinturones antiestáticos</t>
  </si>
  <si>
    <t>Kits de mantenimiento antiestáticos</t>
  </si>
  <si>
    <t>Correas antiestáticas para los dedos de los pies</t>
  </si>
  <si>
    <t>Cinturones de soporte de la espalda</t>
  </si>
  <si>
    <t>Soportes para codos</t>
  </si>
  <si>
    <t>Descansos de soporte para la espalda</t>
  </si>
  <si>
    <t>Férulas para la muñeca</t>
  </si>
  <si>
    <t>Descansos para los pies</t>
  </si>
  <si>
    <t>Descansos para las muñecas</t>
  </si>
  <si>
    <t>Soportes para las pantorrillas</t>
  </si>
  <si>
    <t>Plantillas para zapatos</t>
  </si>
  <si>
    <t>Soportes para las rodillas</t>
  </si>
  <si>
    <t>Salvavidas o equipo salvavidas</t>
  </si>
  <si>
    <t>Acollador de protección contra caídas</t>
  </si>
  <si>
    <t>Rebobinadores de arneses de seguridad</t>
  </si>
  <si>
    <t>Conector de anclaje</t>
  </si>
  <si>
    <t>Acollador de auto retracción</t>
  </si>
  <si>
    <t>Arneses o cinturones de seguridad</t>
  </si>
  <si>
    <t>Ducha de descontaminación</t>
  </si>
  <si>
    <t>Unidades de lavado de seguridad</t>
  </si>
  <si>
    <t>Repelentes para ataques caninos</t>
  </si>
  <si>
    <t>Detectores de humo</t>
  </si>
  <si>
    <t>Detectores de calor</t>
  </si>
  <si>
    <t>Recubrimientos o plastilinas o sellantes resistentes al calor</t>
  </si>
  <si>
    <t>Detectores de llama</t>
  </si>
  <si>
    <t>Sistemas de alarma contra incendios</t>
  </si>
  <si>
    <t>Extintores</t>
  </si>
  <si>
    <t>Sistemas de rociado para incendio</t>
  </si>
  <si>
    <t>Mangueras o boquillas para incendios</t>
  </si>
  <si>
    <t>Cobijas para incendios</t>
  </si>
  <si>
    <t>Herramientas manuales de supresión de incendios</t>
  </si>
  <si>
    <t>Espuma de supresión de incendios o compuestos similares</t>
  </si>
  <si>
    <t>Aparatos respiratorios para incendios</t>
  </si>
  <si>
    <t>Sistema de supresión de incendios</t>
  </si>
  <si>
    <t>Equipos de escape de incendios</t>
  </si>
  <si>
    <t>Cabezales de rociadores de incendios</t>
  </si>
  <si>
    <t>Equipo de carbón activado</t>
  </si>
  <si>
    <t>Equipo de remoción de amoniaco</t>
  </si>
  <si>
    <t>Equipo de filtración de carbón</t>
  </si>
  <si>
    <t>Equipo de remoción de bacterias</t>
  </si>
  <si>
    <t>Equipo de manejo de cloro</t>
  </si>
  <si>
    <t>Equipo de control de corrosión</t>
  </si>
  <si>
    <t>Cámaras de sílice</t>
  </si>
  <si>
    <t>Equipos de desalinización</t>
  </si>
  <si>
    <t>Equipos de fluorización</t>
  </si>
  <si>
    <t>Equipos de remoción de hierro</t>
  </si>
  <si>
    <t>Equipos de intercambio de hierro</t>
  </si>
  <si>
    <t>Mezcladores o agitadores</t>
  </si>
  <si>
    <t>Generadores de oxígeno</t>
  </si>
  <si>
    <t>Equipos de purificación de agua</t>
  </si>
  <si>
    <t>Medidores de turbiedad</t>
  </si>
  <si>
    <t>Equipos de desinfección ultravioleta</t>
  </si>
  <si>
    <t>Acondicionadores de agua</t>
  </si>
  <si>
    <t>Accesorios para suavizar el agua</t>
  </si>
  <si>
    <t>Equipos de ultra filtrado</t>
  </si>
  <si>
    <t>Sistemas empacados de tratamiento de agua</t>
  </si>
  <si>
    <t>Tanques de recolección</t>
  </si>
  <si>
    <t>Equipos de compostaje de barro o algas</t>
  </si>
  <si>
    <t>Equipo de desagüe</t>
  </si>
  <si>
    <t>Máquinas de peletización de lodo</t>
  </si>
  <si>
    <t>Trituradores de lodo</t>
  </si>
  <si>
    <t>Secadores para tratamiento de agua</t>
  </si>
  <si>
    <t>Incineradores</t>
  </si>
  <si>
    <t>Equipo de control de olores</t>
  </si>
  <si>
    <t>Tanques sépticos</t>
  </si>
  <si>
    <t>Tanques de asentamiento</t>
  </si>
  <si>
    <t>Estaciones de elevación</t>
  </si>
  <si>
    <t>Distribuidores de aguas residuales</t>
  </si>
  <si>
    <t>Equipo de disposición de lodo</t>
  </si>
  <si>
    <t>Recolectores de lodo</t>
  </si>
  <si>
    <t>Equipo acondicionador de lodo</t>
  </si>
  <si>
    <t>Tanques digestores de lodo o aguas residuales</t>
  </si>
  <si>
    <t>Equipo de remoción de lodo o aguas residuales</t>
  </si>
  <si>
    <t>Alguicidas</t>
  </si>
  <si>
    <t>Anti incrustante</t>
  </si>
  <si>
    <t>Limpiadores anti calcáreos</t>
  </si>
  <si>
    <t>Químicos de alimentación de calderas</t>
  </si>
  <si>
    <t>Químicos de remoción bacteriana</t>
  </si>
  <si>
    <t>Químicos de control de corrosión</t>
  </si>
  <si>
    <t>Químicos de control de olor</t>
  </si>
  <si>
    <t>Floculantes</t>
  </si>
  <si>
    <t>Microbicidas</t>
  </si>
  <si>
    <t>Compuestos para suavizar el agua</t>
  </si>
  <si>
    <t>Demulsificantes</t>
  </si>
  <si>
    <t>Polielectrolitos</t>
  </si>
  <si>
    <t>Soluciones de neutralización</t>
  </si>
  <si>
    <t>Máquinas lavadoras o secadoras combinadas tipo lavandería</t>
  </si>
  <si>
    <t>Máquinas lavadoras tipo lavandería</t>
  </si>
  <si>
    <t>Secadoras de ropa</t>
  </si>
  <si>
    <t>Puestos para equipos de lavandería</t>
  </si>
  <si>
    <t>Máquinas para planchar o prensas</t>
  </si>
  <si>
    <t>Máquinas para doblar</t>
  </si>
  <si>
    <t>Máquinas de vapor para planchar</t>
  </si>
  <si>
    <t>Máquinas de lavado en seco</t>
  </si>
  <si>
    <t>Carritos de portero</t>
  </si>
  <si>
    <t>Accesorios de carrito de portero</t>
  </si>
  <si>
    <t>Aspiradoras</t>
  </si>
  <si>
    <t>Brilladoras de pisos</t>
  </si>
  <si>
    <t>Aspiradoras de combinación secas o húmedas</t>
  </si>
  <si>
    <t>Depuradores para pisos</t>
  </si>
  <si>
    <t>Barredoras de alfombras</t>
  </si>
  <si>
    <t>Suministros o accesorios de aspiradoras</t>
  </si>
  <si>
    <t>Almohadillas de máquinas de piso</t>
  </si>
  <si>
    <t>Equipo de limpieza de alfombras</t>
  </si>
  <si>
    <t>Máquina para lavar pisos</t>
  </si>
  <si>
    <t>Raspadores de pisos</t>
  </si>
  <si>
    <t>Barredoras para pisos</t>
  </si>
  <si>
    <t>Accesorios para brilladoras de pisos</t>
  </si>
  <si>
    <t>Bolsas de basura</t>
  </si>
  <si>
    <t>Contenedores de desperdicios o revestimientos rígidos</t>
  </si>
  <si>
    <t>Urnas de incineración o accesorios</t>
  </si>
  <si>
    <t>Tapas de contenedores de basura</t>
  </si>
  <si>
    <t>Bolsas de arena para urnas de incineración</t>
  </si>
  <si>
    <t>Ceniceros</t>
  </si>
  <si>
    <t>Bolsas para mareo</t>
  </si>
  <si>
    <t>Bolsas higiénicas</t>
  </si>
  <si>
    <t>Plumeros para limpiar el polvo</t>
  </si>
  <si>
    <t>Removedores de pelusa</t>
  </si>
  <si>
    <t>Esponjas o esponjillas</t>
  </si>
  <si>
    <t>Baldes para limpieza</t>
  </si>
  <si>
    <t>Limpiadores de presión o de vapor</t>
  </si>
  <si>
    <t>Escurridor de trapero</t>
  </si>
  <si>
    <t>Émbolo del lavaplatos o inodoro</t>
  </si>
  <si>
    <t>Equipo de limpieza de drenajes o tubos</t>
  </si>
  <si>
    <t>Sartenes desengrasantes</t>
  </si>
  <si>
    <t>Dispensador de trapos para limpiar</t>
  </si>
  <si>
    <t>Máquinas para limpiar ductos</t>
  </si>
  <si>
    <t>Raspadores de limpieza</t>
  </si>
  <si>
    <t>Cuchillas de repuesto para raspadores</t>
  </si>
  <si>
    <t>Cartucheras para esponjas o esponjillas</t>
  </si>
  <si>
    <t>Accesorios para esponjas o esponjillas</t>
  </si>
  <si>
    <t>Accesorios para limpiadores de vapor o presión</t>
  </si>
  <si>
    <t>Trapos</t>
  </si>
  <si>
    <t>Pañitos o toallas para limpiar</t>
  </si>
  <si>
    <t>Gamuzas o cueros para lavar</t>
  </si>
  <si>
    <t>Cepillos o recogedores para polvo</t>
  </si>
  <si>
    <t>Almohadillas para restregar</t>
  </si>
  <si>
    <t>Esponjas</t>
  </si>
  <si>
    <t>Escobas</t>
  </si>
  <si>
    <t>Cepillos de limpieza</t>
  </si>
  <si>
    <t>Cepillos de baño</t>
  </si>
  <si>
    <t>Manijas de escobas o traperos</t>
  </si>
  <si>
    <t>Aplicador de terminado para pisos</t>
  </si>
  <si>
    <t>Recogedor de basura</t>
  </si>
  <si>
    <t>Cauchos de repuesto</t>
  </si>
  <si>
    <t>Sujetador de traperos o escobas</t>
  </si>
  <si>
    <t>Pinzas para equipos de limpieza</t>
  </si>
  <si>
    <t>Cabezas de escoba</t>
  </si>
  <si>
    <t>Sujetadores de pañitos de limpieza</t>
  </si>
  <si>
    <t>Traperos para polvo</t>
  </si>
  <si>
    <t>Traperos húmedos</t>
  </si>
  <si>
    <t>Cabezas de traperos</t>
  </si>
  <si>
    <t>Dispensadores de toallas de papel</t>
  </si>
  <si>
    <t>Dispensadores de productos sanitarios</t>
  </si>
  <si>
    <t>Receptáculos para residuos sanitarios</t>
  </si>
  <si>
    <t>Dispensadores institucionales de jabón o loción</t>
  </si>
  <si>
    <t>Accesorios para urinales o inodoros</t>
  </si>
  <si>
    <t>Dispensadores de ambientadores</t>
  </si>
  <si>
    <t>Secadores de manos institucionales</t>
  </si>
  <si>
    <t>Dispensador de papel de seda del cuarto de baño</t>
  </si>
  <si>
    <t>Dispensadores de pañuelos faciales</t>
  </si>
  <si>
    <t>Dispensadores de papel higiénico</t>
  </si>
  <si>
    <t>Dispensadores de limpiador</t>
  </si>
  <si>
    <t>Limpiadores de pisos</t>
  </si>
  <si>
    <t>Terminados o ceras para pisos</t>
  </si>
  <si>
    <t>Desinfectantes para uso doméstico</t>
  </si>
  <si>
    <t>Limpiadores de amoniaco</t>
  </si>
  <si>
    <t>Limpiadores de propósito general</t>
  </si>
  <si>
    <t>Pulidores o ceras para muebles</t>
  </si>
  <si>
    <t>Blanqueadores</t>
  </si>
  <si>
    <t>Germicida seco</t>
  </si>
  <si>
    <t>Productos para limpiar o brillar zapatos</t>
  </si>
  <si>
    <t>Productos para el lavaplatos</t>
  </si>
  <si>
    <t>Productos de lavandería</t>
  </si>
  <si>
    <t>Refrescador de aire</t>
  </si>
  <si>
    <t>Limpiador de pantallas</t>
  </si>
  <si>
    <t>Limpiadores o pulidores de metales</t>
  </si>
  <si>
    <t>Limpiador de drenajes</t>
  </si>
  <si>
    <t>Desodorantes</t>
  </si>
  <si>
    <t>Protectores de uso doméstico o para automotores</t>
  </si>
  <si>
    <t>Antiséptico de aire</t>
  </si>
  <si>
    <t>Limpiadores cáusticos</t>
  </si>
  <si>
    <t>Limpiadores derivados del petróleo</t>
  </si>
  <si>
    <t>Compuestos desengrasantes</t>
  </si>
  <si>
    <t>Compuestos para remover carbón</t>
  </si>
  <si>
    <t>Descongelantes o deshieladores</t>
  </si>
  <si>
    <t>Limpiadores de vidrio o ventanas</t>
  </si>
  <si>
    <t>Limpiadores de superficie de contacto</t>
  </si>
  <si>
    <t>Limpiadores de alfombras o tapizados</t>
  </si>
  <si>
    <t>Limpiadores o removedores de manchas</t>
  </si>
  <si>
    <t>Limpiadores de automotores</t>
  </si>
  <si>
    <t>Limpiadores de baños</t>
  </si>
  <si>
    <t>Limpiadores de muebles</t>
  </si>
  <si>
    <t>Ácido muriático</t>
  </si>
  <si>
    <t>Productos anti polvo</t>
  </si>
  <si>
    <t>Antisépticos para uso en alimentos</t>
  </si>
  <si>
    <t>Soluciones para limpiar joyas</t>
  </si>
  <si>
    <t>Almohadillas absorbentes</t>
  </si>
  <si>
    <t>Absorbentes granulares</t>
  </si>
  <si>
    <t>Compuesto taponador</t>
  </si>
  <si>
    <t>Medias absorbentes</t>
  </si>
  <si>
    <t>Kits para derrames</t>
  </si>
  <si>
    <t>Bandejas absorbentes</t>
  </si>
  <si>
    <t>Escobas absorbentes</t>
  </si>
  <si>
    <t>Almohadas absorbentes</t>
  </si>
  <si>
    <t>Almohadillas o rollos absorbentes</t>
  </si>
  <si>
    <t>Kits de limpieza industrial</t>
  </si>
  <si>
    <t>Kits de limpieza para uso general</t>
  </si>
  <si>
    <t>Baños maría para uso comercial</t>
  </si>
  <si>
    <t>Hornos de barbecue para uso comercial</t>
  </si>
  <si>
    <t>Asadores de uso comercial</t>
  </si>
  <si>
    <t>Parrillas de carbón para uso comercial</t>
  </si>
  <si>
    <t>Cafeteras o máquinas para hacer té helado de uso comercial</t>
  </si>
  <si>
    <t>Calentadoras de café para uso comercial</t>
  </si>
  <si>
    <t>Hornos de convección para uso comercial</t>
  </si>
  <si>
    <t>Tostadoras sinfín para uso comercial</t>
  </si>
  <si>
    <t>Freidoras para uso comercial</t>
  </si>
  <si>
    <t>Calentadoras de comida para uso comercial</t>
  </si>
  <si>
    <t>Planchas para uso comercial</t>
  </si>
  <si>
    <t>Parrillas metálicas para uso comercial</t>
  </si>
  <si>
    <t>Lámparas de calor para uso comercial</t>
  </si>
  <si>
    <t>Ollas de vapor de alta presión para uso comercial</t>
  </si>
  <si>
    <t>Parrillas para perros calientes para uso comercial</t>
  </si>
  <si>
    <t>Hornos microondas para uso comercial</t>
  </si>
  <si>
    <t>Hornos para uso comercial</t>
  </si>
  <si>
    <t>Ollas para cocinar pasta para uso comercial</t>
  </si>
  <si>
    <t>Hornos de pizza para uso comercial</t>
  </si>
  <si>
    <t>Máquinas de maíz pira para uso comercial</t>
  </si>
  <si>
    <t>Planchas de estufa para uso comercial</t>
  </si>
  <si>
    <t>Asadores para uso comercial</t>
  </si>
  <si>
    <t>Ahumadores u hornos para ahumar para uso comercial</t>
  </si>
  <si>
    <t>Ollas de vapor para uso comercial</t>
  </si>
  <si>
    <t>Tostadoras para uso comercial</t>
  </si>
  <si>
    <t>Hierros para waffles para uso comercial</t>
  </si>
  <si>
    <t>Barbecues</t>
  </si>
  <si>
    <t>Máquinas de crepes para uso comercial</t>
  </si>
  <si>
    <t>Ollas de presión o freidoras de presión</t>
  </si>
  <si>
    <t>Ollas arroceras para uso comercial</t>
  </si>
  <si>
    <t>Ollas o calderas para salmón para uso comercial</t>
  </si>
  <si>
    <t>Máquinas o accesorios para algodón dulce para uso comercial</t>
  </si>
  <si>
    <t>Mezcladores para uso comercial</t>
  </si>
  <si>
    <t>Abrelatas eléctricos para uso comercial</t>
  </si>
  <si>
    <t>Cortadores o cortadores en cubos o en dados para uso comercial</t>
  </si>
  <si>
    <t>Moledoras de café para uso comercial</t>
  </si>
  <si>
    <t>Moledoras de alimentos para uso comercial</t>
  </si>
  <si>
    <t>Rallos para uso comercial</t>
  </si>
  <si>
    <t>Exprimidores de jugo para uso comercial</t>
  </si>
  <si>
    <t>Licuadoras para uso comercial</t>
  </si>
  <si>
    <t>Máquinas de pasta para uso comercial</t>
  </si>
  <si>
    <t>Peladores para uso comercial</t>
  </si>
  <si>
    <t>Escalas para uso comercial</t>
  </si>
  <si>
    <t>Procesadores de alimentos para uso comercial</t>
  </si>
  <si>
    <t>Máquinas de amasar para uso comercial</t>
  </si>
  <si>
    <t>Sets o bolsas para hielo para uso comercial</t>
  </si>
  <si>
    <t>Lavadoras de platos para uso comercial</t>
  </si>
  <si>
    <t>Tajadores de alimentos para uso comercial</t>
  </si>
  <si>
    <t>Espátulas plásticas para uso comercial</t>
  </si>
  <si>
    <t>Dispensador de bebidas carbonatadas</t>
  </si>
  <si>
    <t>Dispensador de bebidas no carbonatadas</t>
  </si>
  <si>
    <t>Dispensadores de leche</t>
  </si>
  <si>
    <t>Bombas de melaza (syrup)</t>
  </si>
  <si>
    <t>Máquinas de cappuccino o expreso</t>
  </si>
  <si>
    <t>Máquinas de leche malteada</t>
  </si>
  <si>
    <t>Máquinas de helados suaves</t>
  </si>
  <si>
    <t>Máquinas de granizados</t>
  </si>
  <si>
    <t>Dispensadores de hielo</t>
  </si>
  <si>
    <t>Fuentes o contenedores de burbujeo de bebidas</t>
  </si>
  <si>
    <t>Dispensadores de agua embotellada o accesorios</t>
  </si>
  <si>
    <t>Dispensadores de tazas</t>
  </si>
  <si>
    <t>Mezcladores de cócteles o accesorios</t>
  </si>
  <si>
    <t>Dispensadores de agua caliente</t>
  </si>
  <si>
    <t>Máquina ralladora de hielo</t>
  </si>
  <si>
    <t>Cubiertos para uso comercial</t>
  </si>
  <si>
    <t>Moldes para uso comercial</t>
  </si>
  <si>
    <t>Cucharones para uso comercial</t>
  </si>
  <si>
    <t>Tazas medidoras para uso comercial</t>
  </si>
  <si>
    <t>Tazones para mezclar para uso comercial</t>
  </si>
  <si>
    <t>Latas de ponqués o pies para uso comercial</t>
  </si>
  <si>
    <t>Latas de pizza para uso comercial</t>
  </si>
  <si>
    <t>Sartenes de salsa o para sofreír para uso comercial</t>
  </si>
  <si>
    <t>Ollas para salsas o cocción para uso comercial</t>
  </si>
  <si>
    <t>Tapas para sartenes u ollas para uso comercial</t>
  </si>
  <si>
    <t>Rodillos de amasar para uso comercial</t>
  </si>
  <si>
    <t>Coladeras para uso comercial</t>
  </si>
  <si>
    <t>Batidoras manuales para uso comercial</t>
  </si>
  <si>
    <t>Woks para uso comercial</t>
  </si>
  <si>
    <t>Cucharas de servir para uso comercial</t>
  </si>
  <si>
    <t>Bolsa para cubiertos para uso comercial</t>
  </si>
  <si>
    <t>Equipos o moldes para decorar ponqués</t>
  </si>
  <si>
    <t>Vajilla fina para servicio de comidas</t>
  </si>
  <si>
    <t>Cubertería para servicio de comidas</t>
  </si>
  <si>
    <t>Vasos para servicio de comidas</t>
  </si>
  <si>
    <t>Copas para servicio de comidas</t>
  </si>
  <si>
    <t>Tazas o tazones (mugs) para servicio de comidas</t>
  </si>
  <si>
    <t>Canastas para servir para servicio de comidas</t>
  </si>
  <si>
    <t>Jarras para servicio de comidas</t>
  </si>
  <si>
    <t>Ollas para servicio de comidas</t>
  </si>
  <si>
    <t>Teteras o cafeteras para servicio de comidas</t>
  </si>
  <si>
    <t>Vasijas de barro para servicio de comidas</t>
  </si>
  <si>
    <t>Baldes de hielo o baldes para enfriar el vino para servicio de comidas</t>
  </si>
  <si>
    <t>Dispensadores de condimentos para servicio de comidas</t>
  </si>
  <si>
    <t>Tazones de ponche para servicio de comidas</t>
  </si>
  <si>
    <t>Botellones de vino para servicio de comidas</t>
  </si>
  <si>
    <t>Bandejas para servicio de comidas</t>
  </si>
  <si>
    <t>Dispensadores de servilletas para servicio de comidas</t>
  </si>
  <si>
    <t>Aparatos de fondue para servicio de comidas</t>
  </si>
  <si>
    <t>Rollos para cubrir la mesa para servicio de comidas</t>
  </si>
  <si>
    <t>Vasos o tazas o tazones (mugs) o tapas de contenedores para servicio de comidas</t>
  </si>
  <si>
    <t>Dispensadores de pitillos</t>
  </si>
  <si>
    <t>Sillas para restaurantes</t>
  </si>
  <si>
    <t>Cabinas para restaurantes</t>
  </si>
  <si>
    <t>Barras de ensalada</t>
  </si>
  <si>
    <t>Superficies de mesa</t>
  </si>
  <si>
    <t>Taburetes de bar</t>
  </si>
  <si>
    <t>Bares permanentes</t>
  </si>
  <si>
    <t>Bares portátiles</t>
  </si>
  <si>
    <t>Mostradores</t>
  </si>
  <si>
    <t>Mostradores para mantener caliente la comida</t>
  </si>
  <si>
    <t>Mostradores refrigerados</t>
  </si>
  <si>
    <t>Mostradores para helados</t>
  </si>
  <si>
    <t>Equipos para enfriar vasos</t>
  </si>
  <si>
    <t>Contenedores fríos</t>
  </si>
  <si>
    <t>Guantes para abastecimiento de comidas por encargo (catering) o dispensadores de guantes</t>
  </si>
  <si>
    <t>Máquinas dispensadoras de porciones únicas con tazas</t>
  </si>
  <si>
    <t>Maquinas dispensadoras de cantidades grandes</t>
  </si>
  <si>
    <t>Máquinas expendedoras de botellas o latas</t>
  </si>
  <si>
    <t>Máquinas de bolas de dulce o novedades para niños</t>
  </si>
  <si>
    <t>Máquinas exhibidoras de snacks o productos en paquetes pequeños</t>
  </si>
  <si>
    <t>Máquinas expendedoras de comidas a la carta</t>
  </si>
  <si>
    <t>Máquinas de confitería helada</t>
  </si>
  <si>
    <t>Dispensadores de ítems de acomodación personal</t>
  </si>
  <si>
    <t>Máquinas de cigarrillos</t>
  </si>
  <si>
    <t>Dispensadores de medicamentos</t>
  </si>
  <si>
    <t>Máquinas expendedoras de papas a la francesa</t>
  </si>
  <si>
    <t>Máquinas expendedoras de maíz pira</t>
  </si>
  <si>
    <t>Máquinas expendedoras de boletas</t>
  </si>
  <si>
    <t>Máquinas expendedoras de pólizas de seguros</t>
  </si>
  <si>
    <t>Máquinas de estampillas</t>
  </si>
  <si>
    <t>Máquinas de cajero automático atm</t>
  </si>
  <si>
    <t>Máquinas para cambiar billetes en monedas</t>
  </si>
  <si>
    <t>Máquinas para cambiar moneda extranjera</t>
  </si>
  <si>
    <t>Equipos de transferencia electrónica de fondos para puntos de venta</t>
  </si>
  <si>
    <t>Accesorios para máquinas de cajero automático</t>
  </si>
  <si>
    <t>Máquinas de póker o tragamonedas</t>
  </si>
  <si>
    <t>Ruedas de ruleta</t>
  </si>
  <si>
    <t>Mesas de naipes</t>
  </si>
  <si>
    <t>Sistemas de manejo de mesas de juego</t>
  </si>
  <si>
    <t>Juegos de apuestas en red</t>
  </si>
  <si>
    <t>Antigüedades</t>
  </si>
  <si>
    <t>Recuerdos (souvenirs)</t>
  </si>
  <si>
    <t>Colecciones de monedas</t>
  </si>
  <si>
    <t>Colecciones de estampillas</t>
  </si>
  <si>
    <t>Alfombras antiguas</t>
  </si>
  <si>
    <t>Artículos excavados</t>
  </si>
  <si>
    <t>Colecciones de historietas cómicas</t>
  </si>
  <si>
    <t>Instrumentos musicales antiguos</t>
  </si>
  <si>
    <t>Ornamentos o decoraciones</t>
  </si>
  <si>
    <t>Amuletos</t>
  </si>
  <si>
    <t>Hologramas</t>
  </si>
  <si>
    <t>Cristales de vidrio</t>
  </si>
  <si>
    <t>Medallas</t>
  </si>
  <si>
    <t>Trofeos</t>
  </si>
  <si>
    <t>Placas</t>
  </si>
  <si>
    <t>Certificados</t>
  </si>
  <si>
    <t>Premios de fotografía</t>
  </si>
  <si>
    <t>Certificado de logro</t>
  </si>
  <si>
    <t>Coronas</t>
  </si>
  <si>
    <t>Almohadas para dormir para acampar</t>
  </si>
  <si>
    <t>Carpas</t>
  </si>
  <si>
    <t>Sleeping bags (bolsas para dormir)</t>
  </si>
  <si>
    <t>Cajas de hielo</t>
  </si>
  <si>
    <t>Kit de reparación de carpas</t>
  </si>
  <si>
    <t>Colchones neumáticos</t>
  </si>
  <si>
    <t>Mosquiteros</t>
  </si>
  <si>
    <t>Estufas para acampar o para exteriores</t>
  </si>
  <si>
    <t>Enfriadores de bebidas</t>
  </si>
  <si>
    <t>Asientos o taburetes para acampar</t>
  </si>
  <si>
    <t>Mesas para acampar</t>
  </si>
  <si>
    <t>Catres para acampar</t>
  </si>
  <si>
    <t>Cañas de pescar</t>
  </si>
  <si>
    <t>Hilo de pesca</t>
  </si>
  <si>
    <t>Carreteles de pesca</t>
  </si>
  <si>
    <t>Cebos para pesca</t>
  </si>
  <si>
    <t>Carnadas</t>
  </si>
  <si>
    <t>Pesas para pesca</t>
  </si>
  <si>
    <t>Llamadas de animales</t>
  </si>
  <si>
    <t>Señuelos para deportes</t>
  </si>
  <si>
    <t>Trampas para deportes</t>
  </si>
  <si>
    <t>Escopetas para deportes</t>
  </si>
  <si>
    <t>Rifles para deportes</t>
  </si>
  <si>
    <t>Munición para deportes</t>
  </si>
  <si>
    <t>Cañones de escopetas</t>
  </si>
  <si>
    <t>Compensadores de flotación</t>
  </si>
  <si>
    <t>Tanques de buceo</t>
  </si>
  <si>
    <t>Reguladores para buceo</t>
  </si>
  <si>
    <t>Instrumentos de buceo o accesorios</t>
  </si>
  <si>
    <t>Máscaras o aletas o esnórqueles</t>
  </si>
  <si>
    <t>Trajes isotérmicos</t>
  </si>
  <si>
    <t>Trajes secos</t>
  </si>
  <si>
    <t>Tablas de esquí acuático o tablas para arrodillarse o boogieboards</t>
  </si>
  <si>
    <t>Esquís acuáticos o accesorios</t>
  </si>
  <si>
    <t>Equipos de windsurfing</t>
  </si>
  <si>
    <t>Tablas de surf</t>
  </si>
  <si>
    <t>Anteojos de natación o aletas de natación</t>
  </si>
  <si>
    <t>Equipo de paravelismo</t>
  </si>
  <si>
    <t>Botas de esquí</t>
  </si>
  <si>
    <t>Esquís</t>
  </si>
  <si>
    <t>Varillas de esquí</t>
  </si>
  <si>
    <t>Amarres</t>
  </si>
  <si>
    <t>Tablas de esquí en nieve</t>
  </si>
  <si>
    <t>Discos de hockey</t>
  </si>
  <si>
    <t>Patines de hielo</t>
  </si>
  <si>
    <t>Palos de hockey</t>
  </si>
  <si>
    <t>Toboganes de bloqueo para futbol</t>
  </si>
  <si>
    <t>Guantes de beisbol</t>
  </si>
  <si>
    <t>Pelotas de beisbol</t>
  </si>
  <si>
    <t>Balones de futbol</t>
  </si>
  <si>
    <t>Balones de soccer</t>
  </si>
  <si>
    <t>Bates de beisbol</t>
  </si>
  <si>
    <t>Bases de beisbol</t>
  </si>
  <si>
    <t>Máquinas para lanzar (pitching)</t>
  </si>
  <si>
    <t>Balones de softbol</t>
  </si>
  <si>
    <t>Muñecos para jugadas de futbol</t>
  </si>
  <si>
    <t>Palos de lacrosse</t>
  </si>
  <si>
    <t>Pelotas de lacrosse</t>
  </si>
  <si>
    <t>Palos de hockey de campo</t>
  </si>
  <si>
    <t>Bolas de hockey de campo</t>
  </si>
  <si>
    <t>Pelotas de equipos de balonmano</t>
  </si>
  <si>
    <t>Sets escolares de equipos de balonmano</t>
  </si>
  <si>
    <t>Equipo protector para beisbol o softbol</t>
  </si>
  <si>
    <t>Ayudas para batear en beisbol</t>
  </si>
  <si>
    <t>Defensas traseras o cercas para beisbol</t>
  </si>
  <si>
    <t>Bates de softbol</t>
  </si>
  <si>
    <t>Guantes de softbol</t>
  </si>
  <si>
    <t>Tees de patada para futbol</t>
  </si>
  <si>
    <t>Equipo de futbol de bandera</t>
  </si>
  <si>
    <t>Equipo de marcado de campo para soccer</t>
  </si>
  <si>
    <t>Equipo protector para soccer</t>
  </si>
  <si>
    <t>Ayudas de entrenamiento para soccer</t>
  </si>
  <si>
    <t>Raquetas de racquetball</t>
  </si>
  <si>
    <t>Raquetas de bádminton</t>
  </si>
  <si>
    <t>Pelotas de básquetbol</t>
  </si>
  <si>
    <t>Pelotas de tenis</t>
  </si>
  <si>
    <t>Pelotas de racquet</t>
  </si>
  <si>
    <t>Pelotas de squash</t>
  </si>
  <si>
    <t>Raquetas de tenis</t>
  </si>
  <si>
    <t>Balones de voleibol</t>
  </si>
  <si>
    <t>Gallitos de bádminton</t>
  </si>
  <si>
    <t>Raquetas de squash</t>
  </si>
  <si>
    <t>Ayudas de entrenamiento para tenis</t>
  </si>
  <si>
    <t>Equipo de cancha de tenis</t>
  </si>
  <si>
    <t>Almacenamiento para balones o redes de voleibol</t>
  </si>
  <si>
    <t>Estándares gimnásticos para voleibol</t>
  </si>
  <si>
    <t>Sistemas de juego completo para basquetbol</t>
  </si>
  <si>
    <t>Equipo protector para hockey de piso</t>
  </si>
  <si>
    <t>Postes para red</t>
  </si>
  <si>
    <t>Espiros</t>
  </si>
  <si>
    <t>Cuerdas para raquetas</t>
  </si>
  <si>
    <t>Agarres (“grips”) para raquetas</t>
  </si>
  <si>
    <t>Jabalinas</t>
  </si>
  <si>
    <t>Barras para saltar</t>
  </si>
  <si>
    <t>Balas de lanzamiento</t>
  </si>
  <si>
    <t>Garrochas</t>
  </si>
  <si>
    <t>Obstáculos</t>
  </si>
  <si>
    <t>Bastones</t>
  </si>
  <si>
    <t>Barras o postes gimnásticos</t>
  </si>
  <si>
    <t>Cuerdas o anillos o accesorios para trepar gimnásticos</t>
  </si>
  <si>
    <t>Equipo de garrocha para uso gimnástico</t>
  </si>
  <si>
    <t>Trampolines para uso gimnástico</t>
  </si>
  <si>
    <t>Equipo de equilibrio</t>
  </si>
  <si>
    <t>Rings para boxeo</t>
  </si>
  <si>
    <t>Sacos de boxeo</t>
  </si>
  <si>
    <t>Guantes de boxeo</t>
  </si>
  <si>
    <t>Mesas de billar</t>
  </si>
  <si>
    <t>Tacos de pool</t>
  </si>
  <si>
    <t>Juegos de tejo</t>
  </si>
  <si>
    <t>Juegos de pinball</t>
  </si>
  <si>
    <t>Bolas de billar</t>
  </si>
  <si>
    <t>Mesas para hockey aéreo o accesorios</t>
  </si>
  <si>
    <t>Mesas de tenis (ping pong)</t>
  </si>
  <si>
    <t>Raquetas de ping pong</t>
  </si>
  <si>
    <t>Bolas de ping pong</t>
  </si>
  <si>
    <t>Mesas de foosball</t>
  </si>
  <si>
    <t>Bolas de foosball</t>
  </si>
  <si>
    <t>Jugadores de repuesto para foosball</t>
  </si>
  <si>
    <t>Puntas de tacos de billar</t>
  </si>
  <si>
    <t>Tiza de billar</t>
  </si>
  <si>
    <t>Estantes de billar</t>
  </si>
  <si>
    <t>Objetivos para tiro con arco</t>
  </si>
  <si>
    <t>Arcos</t>
  </si>
  <si>
    <t>Flechas</t>
  </si>
  <si>
    <t>Dardos</t>
  </si>
  <si>
    <t>Tableros de dardos</t>
  </si>
  <si>
    <t>Equipo de tiro al plato</t>
  </si>
  <si>
    <t>Objetivos para lanzar</t>
  </si>
  <si>
    <t>Cuerdas para arcos</t>
  </si>
  <si>
    <t>Guantes para tiro con arco</t>
  </si>
  <si>
    <t>Protectores de brazos para tiro con arco</t>
  </si>
  <si>
    <t>Puestos de objetivos para tiro con arco</t>
  </si>
  <si>
    <t>Defensas traseras para tiro con arco</t>
  </si>
  <si>
    <t>Trotadoras</t>
  </si>
  <si>
    <t>Escaladores de escaleras</t>
  </si>
  <si>
    <t>Bicicletas estáticas</t>
  </si>
  <si>
    <t>Máquinas de remos</t>
  </si>
  <si>
    <t>Lazos para saltar</t>
  </si>
  <si>
    <t>Trampolines para ejercicios</t>
  </si>
  <si>
    <t>Pelotas para ejercicios</t>
  </si>
  <si>
    <t>Equipos de paso para aeróbicos (“step”)</t>
  </si>
  <si>
    <t>Bicicletas elípticas</t>
  </si>
  <si>
    <t>Pesas</t>
  </si>
  <si>
    <t>Pesas de 280 libras</t>
  </si>
  <si>
    <t>Máquinas de resistencia para la parte inferior del cuerpo</t>
  </si>
  <si>
    <t>Bancos o estantes para pesas</t>
  </si>
  <si>
    <t>Máquinas de resistencia para la parte superior del cuerpo</t>
  </si>
  <si>
    <t>Pesas de estado físico</t>
  </si>
  <si>
    <t>Máquinas de pilates</t>
  </si>
  <si>
    <t>Máquina para dar fuerza de agarre</t>
  </si>
  <si>
    <t>Bandas de resistencia</t>
  </si>
  <si>
    <t>Tubos de resistencia</t>
  </si>
  <si>
    <t>Multi gimnasios</t>
  </si>
  <si>
    <t>Talegas de golf</t>
  </si>
  <si>
    <t>Bolas de golf</t>
  </si>
  <si>
    <t>Tacos de golf</t>
  </si>
  <si>
    <t>Tees de golf</t>
  </si>
  <si>
    <t>Forros para las cabezas de los tacos de golf</t>
  </si>
  <si>
    <t>Guantes de golf</t>
  </si>
  <si>
    <t>Divot fijador</t>
  </si>
  <si>
    <t>Golfscopios</t>
  </si>
  <si>
    <t>Compañero de putting para golf</t>
  </si>
  <si>
    <t>Equipo de bolos</t>
  </si>
  <si>
    <t>Suministros de bolos</t>
  </si>
  <si>
    <t>Accesorios de bolos</t>
  </si>
  <si>
    <t>Equipo de paracaidismo</t>
  </si>
  <si>
    <t>Aros de hula o equipos de hula</t>
  </si>
  <si>
    <t>Equipos de orientación</t>
  </si>
  <si>
    <t>Materiales o marcadores de identificación de equipos</t>
  </si>
  <si>
    <t>Cuerdas</t>
  </si>
  <si>
    <t>Almacenamiento de equipos de educación física</t>
  </si>
  <si>
    <t>Herramientas de evaluación para educación física</t>
  </si>
  <si>
    <t>Tableros de anotaciones para deportes</t>
  </si>
  <si>
    <t>Porterías</t>
  </si>
  <si>
    <t>Equipos de seguridad deportiva excepto para la cabeza</t>
  </si>
  <si>
    <t>Artículos de seguridad para la cabeza para uso deportivo</t>
  </si>
  <si>
    <t>Mallas o redes para deportes</t>
  </si>
  <si>
    <t>Almohadillas o acolchado para deportes</t>
  </si>
  <si>
    <t>Tableros de basquetbol</t>
  </si>
  <si>
    <t>Aros de basquetbol</t>
  </si>
  <si>
    <t>Patines o cuchillas de patines</t>
  </si>
  <si>
    <t>Gorras deportivas</t>
  </si>
  <si>
    <t>Bolsas para equipos deportivos</t>
  </si>
  <si>
    <t>Columpios para patios de recreo</t>
  </si>
  <si>
    <t>Aparatos de trepar para patios de recreo</t>
  </si>
  <si>
    <t>Carruseles para patios de recreo</t>
  </si>
  <si>
    <t>Rodaderos para patios de recreo</t>
  </si>
  <si>
    <t>Balanzas para patios de recreo</t>
  </si>
  <si>
    <t>Túneles para patios de recreo</t>
  </si>
  <si>
    <t>Cajas de arena para patios de recreo</t>
  </si>
  <si>
    <t>Graderías para patios de recreo</t>
  </si>
  <si>
    <t>Equipo para escalar muros</t>
  </si>
  <si>
    <t>Equipos para escalar lazos</t>
  </si>
  <si>
    <t>Sets de croquet</t>
  </si>
  <si>
    <t>Equipos de bolos de jardín</t>
  </si>
  <si>
    <t>Equipos de pistas para lanzar herraduras</t>
  </si>
  <si>
    <t>Dardos de jardín</t>
  </si>
  <si>
    <t>Trampolines</t>
  </si>
  <si>
    <t>Rodaderos de piscina</t>
  </si>
  <si>
    <t>Soplador de spa</t>
  </si>
  <si>
    <t>Kit o soluciones de prueba de agua</t>
  </si>
  <si>
    <t>Limpiador automático de piscinas</t>
  </si>
  <si>
    <t>Cobija solar</t>
  </si>
  <si>
    <t>Caldera para piscinas o spa</t>
  </si>
  <si>
    <t>Generador de ozono</t>
  </si>
  <si>
    <t>Rieles para cortinas solares</t>
  </si>
  <si>
    <t>Verduras frescas</t>
  </si>
  <si>
    <t>Verduras congeladas</t>
  </si>
  <si>
    <t>Verduras estables sin refrigerar</t>
  </si>
  <si>
    <t>Setas u hongos</t>
  </si>
  <si>
    <t>Harina vegetal</t>
  </si>
  <si>
    <t>Judías secas</t>
  </si>
  <si>
    <t>Judías en conserva o en lata</t>
  </si>
  <si>
    <t>Verduras deshidratadas</t>
  </si>
  <si>
    <t>Fruta fresca</t>
  </si>
  <si>
    <t>Fruta congelada</t>
  </si>
  <si>
    <t>Fruta estable sin refrigerar</t>
  </si>
  <si>
    <t>Nueces y semillas enteras</t>
  </si>
  <si>
    <t>Nueces y semillas sin cascara</t>
  </si>
  <si>
    <t>Carne de ave o carne fresca</t>
  </si>
  <si>
    <t>Carne de ave o carne congelada</t>
  </si>
  <si>
    <t>Carne de ave o carne en conserva</t>
  </si>
  <si>
    <t>Carnes procesadas y preparadas fresco</t>
  </si>
  <si>
    <t>Carnes procesadas y preparadas congelado</t>
  </si>
  <si>
    <t>Carnes procesadas y preparadas estable sin refrigerar</t>
  </si>
  <si>
    <t>Pescado congelado</t>
  </si>
  <si>
    <t>Pescado almacenado en repisa</t>
  </si>
  <si>
    <t>Pescado fresco</t>
  </si>
  <si>
    <t>Mariscos frescos</t>
  </si>
  <si>
    <t>Mariscos congelados</t>
  </si>
  <si>
    <t>Mariscos almacenados en repisa</t>
  </si>
  <si>
    <t>Invertebrados acuáticos frescos</t>
  </si>
  <si>
    <t>Invertebrados acuáticos congelados</t>
  </si>
  <si>
    <t>Invertebrados acuáticos almacenado en repisa</t>
  </si>
  <si>
    <t>Plantas acuáticas frescas</t>
  </si>
  <si>
    <t>Plantas acuáticas congeladas</t>
  </si>
  <si>
    <t>Plantas acuáticas almacenadas en repisa</t>
  </si>
  <si>
    <t>Huevos frescos</t>
  </si>
  <si>
    <t>Sustitutos de huevo</t>
  </si>
  <si>
    <t>Claras y yemas de huevo</t>
  </si>
  <si>
    <t>Huevos preparados</t>
  </si>
  <si>
    <t>Huevos congelados</t>
  </si>
  <si>
    <t>Huevos batidos</t>
  </si>
  <si>
    <t>Productos de leche o mantequilla frescos</t>
  </si>
  <si>
    <t>Productos de leche o mantequilla de estante</t>
  </si>
  <si>
    <t>Productos de leche o mantequilla congelados</t>
  </si>
  <si>
    <t>Queso natural</t>
  </si>
  <si>
    <t>Queso procesado</t>
  </si>
  <si>
    <t>Imitación de queso</t>
  </si>
  <si>
    <t>Aceites vegetales o  de planta comestibles</t>
  </si>
  <si>
    <t>Grasas saturadas de vegetales o plantas comestibles</t>
  </si>
  <si>
    <t>Aceites animal comestibles</t>
  </si>
  <si>
    <t>Grasa saturada animal comestibles</t>
  </si>
  <si>
    <t>Azucares naturales o productos endulzantes</t>
  </si>
  <si>
    <t>Endulzantes artificiales</t>
  </si>
  <si>
    <t>Chocolate o sustituto de chocolate</t>
  </si>
  <si>
    <t>Almíbar</t>
  </si>
  <si>
    <t>Chocolate o sustituto de chocolate, confite</t>
  </si>
  <si>
    <t>Azúcar o sustituto de azúcar, confite</t>
  </si>
  <si>
    <t>Goma de mascar</t>
  </si>
  <si>
    <t>Hierbas frescas</t>
  </si>
  <si>
    <t>Hierbas secas</t>
  </si>
  <si>
    <t>Especies o extractos</t>
  </si>
  <si>
    <t>Sal de mesa</t>
  </si>
  <si>
    <t>Mezcla para adobar</t>
  </si>
  <si>
    <t>Vinagres</t>
  </si>
  <si>
    <t>Vinos para cocinar</t>
  </si>
  <si>
    <t>Salsas o condimentos o cremas de untar o marinados</t>
  </si>
  <si>
    <t>Salsas para cocinar</t>
  </si>
  <si>
    <t>Salsas para ensaladas o dips</t>
  </si>
  <si>
    <t>Cremas de untar saladas o patés</t>
  </si>
  <si>
    <t>Encurtidos</t>
  </si>
  <si>
    <t>Condimento</t>
  </si>
  <si>
    <t>Aceitunas</t>
  </si>
  <si>
    <t>Conserva</t>
  </si>
  <si>
    <t>Mezclas para hornear</t>
  </si>
  <si>
    <t>Suministros para hornear</t>
  </si>
  <si>
    <t>Pan fresco</t>
  </si>
  <si>
    <t>Pan congelado</t>
  </si>
  <si>
    <t>Galletas sencillas de sal</t>
  </si>
  <si>
    <t>Pan seco o cascaras de pan o pan tostado (crotones)</t>
  </si>
  <si>
    <t>Galletas de dulce</t>
  </si>
  <si>
    <t>Pan de repisa</t>
  </si>
  <si>
    <t>Maza congelada para galletas</t>
  </si>
  <si>
    <t>Maza congelada para pan</t>
  </si>
  <si>
    <t>Galletas de soda</t>
  </si>
  <si>
    <t>Ponqués pasteles o biscochos frescos</t>
  </si>
  <si>
    <t>Ponqués pasteles o biscochos congelados</t>
  </si>
  <si>
    <t>Maza para pastelería congelada</t>
  </si>
  <si>
    <t>Maza para galletas de soda congelada</t>
  </si>
  <si>
    <t>Sopas o sudados preparados fresco</t>
  </si>
  <si>
    <t>Sopas o sudados preparados congelados</t>
  </si>
  <si>
    <t>Sopas o sudados preparados de repisa</t>
  </si>
  <si>
    <t>Papas fritas de talego o mezclas</t>
  </si>
  <si>
    <t>Nueces o fruta disecada</t>
  </si>
  <si>
    <t>Carne seca o procesada</t>
  </si>
  <si>
    <t>Maíz pira</t>
  </si>
  <si>
    <t>Postres preparados</t>
  </si>
  <si>
    <t>Complementos de postres</t>
  </si>
  <si>
    <t>Helado de sabor o helado o postre de helado o yogurt congelado</t>
  </si>
  <si>
    <t>Conos o copas de helado comestibles</t>
  </si>
  <si>
    <t>Mermeladas o preservativos de fruta</t>
  </si>
  <si>
    <t>Mantequilla de nueces o mixto</t>
  </si>
  <si>
    <t>Miel</t>
  </si>
  <si>
    <t>Cristales de gelatina o mermelada</t>
  </si>
  <si>
    <t>Emparedados frescos</t>
  </si>
  <si>
    <t>Emparedados congelados</t>
  </si>
  <si>
    <t>Rellenos frescos para emparedados</t>
  </si>
  <si>
    <t>Rellenos congelados para emparedados</t>
  </si>
  <si>
    <t>Papas preparadas frescas o arroz o pasta o relleno</t>
  </si>
  <si>
    <t>Papas preparadas y congeladas o arroz o pasta o relleno</t>
  </si>
  <si>
    <t>Papas preparadas de repisa o arroz o pasta o relleno</t>
  </si>
  <si>
    <t>Comidas combinadas frescas</t>
  </si>
  <si>
    <t>Comidas combinadas congeladas</t>
  </si>
  <si>
    <t>Comidas combinadas de repisa</t>
  </si>
  <si>
    <t>Pasteles de sal frescos</t>
  </si>
  <si>
    <t>Pasteles de sal congelados</t>
  </si>
  <si>
    <t>Pasteles de sal de repisa</t>
  </si>
  <si>
    <t>Pasta sencilla o fideos</t>
  </si>
  <si>
    <t>Pasta o fideos de repisa</t>
  </si>
  <si>
    <t>Comida para infante</t>
  </si>
  <si>
    <t>Bebidas para infantes</t>
  </si>
  <si>
    <t>Pasa bocas mezcla instantáneas</t>
  </si>
  <si>
    <t>Mezcla  de postres</t>
  </si>
  <si>
    <t>Mezcla de salsa</t>
  </si>
  <si>
    <t>Base para sopas</t>
  </si>
  <si>
    <t>Mezcla para rebosar o de pan</t>
  </si>
  <si>
    <t>Ensalada fresca preparada</t>
  </si>
  <si>
    <t>Ensalada preparada congelada</t>
  </si>
  <si>
    <t>Ensalada fresca de repisa</t>
  </si>
  <si>
    <t>Café</t>
  </si>
  <si>
    <t>Sustituto de café</t>
  </si>
  <si>
    <t>Bebida de café</t>
  </si>
  <si>
    <t>Café instantáneo</t>
  </si>
  <si>
    <t>Té de hoja</t>
  </si>
  <si>
    <t>Té instantáneo</t>
  </si>
  <si>
    <t>Bebidas de té</t>
  </si>
  <si>
    <t>Bolsas de té</t>
  </si>
  <si>
    <t>Cremas no lácteas</t>
  </si>
  <si>
    <t>Cerveza</t>
  </si>
  <si>
    <t>Cidra</t>
  </si>
  <si>
    <t>Vino</t>
  </si>
  <si>
    <t>Vino fortificado</t>
  </si>
  <si>
    <t>Vino espumoso</t>
  </si>
  <si>
    <t>Licor destilado</t>
  </si>
  <si>
    <t>Cocteles de alcohol o bebidas mixtas</t>
  </si>
  <si>
    <t>Agua</t>
  </si>
  <si>
    <t>Hielo</t>
  </si>
  <si>
    <t>Jugos congelados</t>
  </si>
  <si>
    <t>Jugos de repisa</t>
  </si>
  <si>
    <t>Jugo fresco</t>
  </si>
  <si>
    <t>Refrescos</t>
  </si>
  <si>
    <t>Bebida de chocolate o malta u otros</t>
  </si>
  <si>
    <t>Cocteles libre de alcohol o mezcla de bebidas</t>
  </si>
  <si>
    <t>Bebidas deportivas o de energía</t>
  </si>
  <si>
    <t>Agua mineral</t>
  </si>
  <si>
    <t>Bebida mixta de polvo</t>
  </si>
  <si>
    <t>Cigarrillos o cigarros</t>
  </si>
  <si>
    <t>Tabaco para pipa o tabaco de hoja</t>
  </si>
  <si>
    <t>Tabaco para mascar</t>
  </si>
  <si>
    <t>Cigarrillos herbales</t>
  </si>
  <si>
    <t>Rapé</t>
  </si>
  <si>
    <t>Papel para cigarrillos o filtros</t>
  </si>
  <si>
    <t>Encendedores o mecha</t>
  </si>
  <si>
    <t>Pipas para fumar</t>
  </si>
  <si>
    <t>Limpiadores de tabaco para pipas</t>
  </si>
  <si>
    <t>Juego de fumador</t>
  </si>
  <si>
    <t>Encendedores para cigarrillos</t>
  </si>
  <si>
    <t>Granos</t>
  </si>
  <si>
    <t>Harina</t>
  </si>
  <si>
    <t>Grano de cereal</t>
  </si>
  <si>
    <t>Grano de harina</t>
  </si>
  <si>
    <t>Listo para comer o cereal caliente</t>
  </si>
  <si>
    <t>Barras de desayuno o de salud</t>
  </si>
  <si>
    <t>Cloranfenicol</t>
  </si>
  <si>
    <t>Clindamicina</t>
  </si>
  <si>
    <t>Penicilina</t>
  </si>
  <si>
    <t>Sulfonamidas antibióticas</t>
  </si>
  <si>
    <t>Tetraciclina</t>
  </si>
  <si>
    <t>Oxitetraciclina</t>
  </si>
  <si>
    <t>Amoxicilina</t>
  </si>
  <si>
    <t>Cloxacilina</t>
  </si>
  <si>
    <t>Neomicina</t>
  </si>
  <si>
    <t>Sulfato framicetina</t>
  </si>
  <si>
    <t>Clorhidrato de lincomicina</t>
  </si>
  <si>
    <t>Gramicidina</t>
  </si>
  <si>
    <t>Ofloxacina</t>
  </si>
  <si>
    <t>Tiamfenicol</t>
  </si>
  <si>
    <t>Pristinamicina</t>
  </si>
  <si>
    <t>Claritromicina</t>
  </si>
  <si>
    <t>Clorquinaldol</t>
  </si>
  <si>
    <t>Bacitracina zinc</t>
  </si>
  <si>
    <t>Peróxido de benzoilo</t>
  </si>
  <si>
    <t>Polimixinas</t>
  </si>
  <si>
    <t>Colistina metansulfonato</t>
  </si>
  <si>
    <t>Tirotricina</t>
  </si>
  <si>
    <t>Trimetoprima</t>
  </si>
  <si>
    <t>Estreptograminas</t>
  </si>
  <si>
    <t>Teicoplanina</t>
  </si>
  <si>
    <t>Rifamicina</t>
  </si>
  <si>
    <t>Ceftibuten</t>
  </si>
  <si>
    <t>Cefradina</t>
  </si>
  <si>
    <t>Moxifloxacina clorhidrato</t>
  </si>
  <si>
    <t>Lomefloxacina cloridrato</t>
  </si>
  <si>
    <t>Levofloxacina</t>
  </si>
  <si>
    <t>Grepafloxacina clorhidrato</t>
  </si>
  <si>
    <t>Gatifloxacina</t>
  </si>
  <si>
    <t>Enoxacina</t>
  </si>
  <si>
    <t>Ciprofloxacina</t>
  </si>
  <si>
    <t>Cefapirina</t>
  </si>
  <si>
    <t>Loracarbef</t>
  </si>
  <si>
    <t>Ceftizoxima</t>
  </si>
  <si>
    <t>Norfloxacina</t>
  </si>
  <si>
    <t>Cefprozil</t>
  </si>
  <si>
    <t>Fosfomicina trometamol</t>
  </si>
  <si>
    <t>Linezolida</t>
  </si>
  <si>
    <t>Cefalexina</t>
  </si>
  <si>
    <t>Ceftriaxona</t>
  </si>
  <si>
    <t>Ceftazidima</t>
  </si>
  <si>
    <t>Alatrofloxacina</t>
  </si>
  <si>
    <t>Dicloxacilina sódica</t>
  </si>
  <si>
    <t>Aztreonam</t>
  </si>
  <si>
    <t>Minociclina</t>
  </si>
  <si>
    <t>Doxiciclina</t>
  </si>
  <si>
    <t>Demeclociclina</t>
  </si>
  <si>
    <t>Clortetraciclina</t>
  </si>
  <si>
    <t>Ticarcilina</t>
  </si>
  <si>
    <t>Piperacilina</t>
  </si>
  <si>
    <t>Oxacilina sódica</t>
  </si>
  <si>
    <t>Mesilato de trovafloxacina</t>
  </si>
  <si>
    <t>Mezlocilina</t>
  </si>
  <si>
    <t>Cefpodoxima proxetil</t>
  </si>
  <si>
    <t>Carbenicilina</t>
  </si>
  <si>
    <t>Ampicilina</t>
  </si>
  <si>
    <t>Troleandomicina</t>
  </si>
  <si>
    <t>Roxitromicina</t>
  </si>
  <si>
    <t>Eritromicina</t>
  </si>
  <si>
    <t>Diritromicina</t>
  </si>
  <si>
    <t>Azitromicina</t>
  </si>
  <si>
    <t>Cefuroxima</t>
  </si>
  <si>
    <t>Furazolidona</t>
  </si>
  <si>
    <t>Nafcilina sódica</t>
  </si>
  <si>
    <t>Cefalotina</t>
  </si>
  <si>
    <t>Cefdinir</t>
  </si>
  <si>
    <t>Cefazolina</t>
  </si>
  <si>
    <t>Cefamandol</t>
  </si>
  <si>
    <t>Cefadroxilo</t>
  </si>
  <si>
    <t>Cefaclor</t>
  </si>
  <si>
    <t>Tobramicina</t>
  </si>
  <si>
    <t>Cefditoren</t>
  </si>
  <si>
    <t>Gentamicina</t>
  </si>
  <si>
    <t>Netilmicina</t>
  </si>
  <si>
    <t>Amikacina</t>
  </si>
  <si>
    <t>Kanamicina</t>
  </si>
  <si>
    <t>Sparfloxacina</t>
  </si>
  <si>
    <t>Carbapenémicos incluyendo tienamicinas</t>
  </si>
  <si>
    <t>Quinupristina</t>
  </si>
  <si>
    <t>Vancomicina</t>
  </si>
  <si>
    <t>Cefoxitina</t>
  </si>
  <si>
    <t>Cefotaxima</t>
  </si>
  <si>
    <t>Cefepima</t>
  </si>
  <si>
    <t>Cefotetan</t>
  </si>
  <si>
    <t>Cefoperazona</t>
  </si>
  <si>
    <t>Mupirocina</t>
  </si>
  <si>
    <t>Cefonicida</t>
  </si>
  <si>
    <t>Cefixima</t>
  </si>
  <si>
    <t>Atovacuona</t>
  </si>
  <si>
    <t>Clorhidrato de eflomitina</t>
  </si>
  <si>
    <t>Metronidazol</t>
  </si>
  <si>
    <t>Antimoniato de meglumina</t>
  </si>
  <si>
    <t>Rifapentina</t>
  </si>
  <si>
    <t>Óxido de calcio</t>
  </si>
  <si>
    <t>Clorocresol</t>
  </si>
  <si>
    <t>Meropenem</t>
  </si>
  <si>
    <t>Polynoxylin</t>
  </si>
  <si>
    <t>Isetionato de pentamidina</t>
  </si>
  <si>
    <t>Furoato de diloxanida</t>
  </si>
  <si>
    <t>Melarsoprol</t>
  </si>
  <si>
    <t>Tinidazol</t>
  </si>
  <si>
    <t>Taurolidina</t>
  </si>
  <si>
    <t>Secnidazol</t>
  </si>
  <si>
    <t>Iodoquinol</t>
  </si>
  <si>
    <t>Clorhidrato de metronidazol</t>
  </si>
  <si>
    <t>Sulfato de paromomicina</t>
  </si>
  <si>
    <t>Glucuronato de trimetrexato</t>
  </si>
  <si>
    <t>Isetionato de propamidina</t>
  </si>
  <si>
    <t>Albendazol</t>
  </si>
  <si>
    <t>Mebendazol</t>
  </si>
  <si>
    <t>Oxamniquina</t>
  </si>
  <si>
    <t>Citrato de piperazina</t>
  </si>
  <si>
    <t>Praziquantel</t>
  </si>
  <si>
    <t>Pamoato de pirantel</t>
  </si>
  <si>
    <t>Tiabendazol</t>
  </si>
  <si>
    <t>Sulfanilamida</t>
  </si>
  <si>
    <t>Niclosamida</t>
  </si>
  <si>
    <t>Piperazina</t>
  </si>
  <si>
    <t>Citrato de dietilcarbamazina</t>
  </si>
  <si>
    <t>Tiocianoacetato de isobornilo</t>
  </si>
  <si>
    <t>Antiparasitario tópico malatión</t>
  </si>
  <si>
    <t>Metilparabeno</t>
  </si>
  <si>
    <t>Antiparasitario tópico permetrina</t>
  </si>
  <si>
    <t>Tetracloroetileno</t>
  </si>
  <si>
    <t>Ivermectina</t>
  </si>
  <si>
    <t>Benzoato de bencilo</t>
  </si>
  <si>
    <t>Butóxido de piperonilo</t>
  </si>
  <si>
    <t>Lindano</t>
  </si>
  <si>
    <t>Anfotericina b</t>
  </si>
  <si>
    <t>Clorhidrato de butenafina</t>
  </si>
  <si>
    <t>Nitrato de butoconazol</t>
  </si>
  <si>
    <t>Ciclopiroxolamina</t>
  </si>
  <si>
    <t>Clotrimazol</t>
  </si>
  <si>
    <t>Nitrato de econazol</t>
  </si>
  <si>
    <t>Fluconazol</t>
  </si>
  <si>
    <t>Flucitosina</t>
  </si>
  <si>
    <t>Griseofulvina</t>
  </si>
  <si>
    <t>Itraconazol</t>
  </si>
  <si>
    <t>Ketoconazol</t>
  </si>
  <si>
    <t>Miconazol</t>
  </si>
  <si>
    <t>Clorhidrato de naftifina</t>
  </si>
  <si>
    <t>Natamicina</t>
  </si>
  <si>
    <t>Nistatina</t>
  </si>
  <si>
    <t>Nitrato de oxiconazol</t>
  </si>
  <si>
    <t>Nitrato de sulconazol</t>
  </si>
  <si>
    <t>Clorhidrato de terbinafina</t>
  </si>
  <si>
    <t>Nitrato de terconazol</t>
  </si>
  <si>
    <t>Tioconazol</t>
  </si>
  <si>
    <t>Tolnaftato</t>
  </si>
  <si>
    <t>Ácido undecilénico</t>
  </si>
  <si>
    <t>Ciclopirox</t>
  </si>
  <si>
    <t>Sulfato de estreptomicina</t>
  </si>
  <si>
    <t>Isoconazol</t>
  </si>
  <si>
    <t>Terconazol</t>
  </si>
  <si>
    <t>Undecilenato de calcio</t>
  </si>
  <si>
    <t>Ácido octanoico</t>
  </si>
  <si>
    <t>Triacetina</t>
  </si>
  <si>
    <t>Voriconazol</t>
  </si>
  <si>
    <t>Nitrato de miconazol</t>
  </si>
  <si>
    <t>Acetato de caspofungina</t>
  </si>
  <si>
    <t>Propionato de sodio</t>
  </si>
  <si>
    <t>Aminoquinolinas</t>
  </si>
  <si>
    <t>Clorhidrato de mefloquina</t>
  </si>
  <si>
    <t>Fosfato de primaquina</t>
  </si>
  <si>
    <t>Sulfato de quinina</t>
  </si>
  <si>
    <t>Cloroquina</t>
  </si>
  <si>
    <t>Proguanil</t>
  </si>
  <si>
    <t>Pirimetamina</t>
  </si>
  <si>
    <t>Artemeter</t>
  </si>
  <si>
    <t>Clorhidrato de cloroquina</t>
  </si>
  <si>
    <t>Fosfato de cloroquina</t>
  </si>
  <si>
    <t>Clorhidrato de halofantrina</t>
  </si>
  <si>
    <t>Sulfato de hidroxicloroquina</t>
  </si>
  <si>
    <t>Cicloserina</t>
  </si>
  <si>
    <t>Clorhidrato de etambutol</t>
  </si>
  <si>
    <t>Isoniazida</t>
  </si>
  <si>
    <t>Rifubutina</t>
  </si>
  <si>
    <t>Rifampicina</t>
  </si>
  <si>
    <t>Guayacol</t>
  </si>
  <si>
    <t>Tiacetazona</t>
  </si>
  <si>
    <t>Pirazinamida</t>
  </si>
  <si>
    <t>Sulfato de capreomicina</t>
  </si>
  <si>
    <t>Clofazimina</t>
  </si>
  <si>
    <t>Dapsona</t>
  </si>
  <si>
    <t>Cinoxacina</t>
  </si>
  <si>
    <t>Clorhidrato de flavoxato</t>
  </si>
  <si>
    <t>Hipurato de metenamina</t>
  </si>
  <si>
    <t>Mandelato de metenamina</t>
  </si>
  <si>
    <t>Ácido nalidíxico</t>
  </si>
  <si>
    <t>Nitrofurantoina</t>
  </si>
  <si>
    <t>Cloruro de oxibutinina</t>
  </si>
  <si>
    <t>Pentosano polisulfato sódico</t>
  </si>
  <si>
    <t>Clorhidrato de fenazopiridina</t>
  </si>
  <si>
    <t>Alfuzosina hidrocloruro</t>
  </si>
  <si>
    <t>Ácido acetohidroxámico</t>
  </si>
  <si>
    <t>Sulfato  de cefpiroma</t>
  </si>
  <si>
    <t>Aciclovir</t>
  </si>
  <si>
    <t>Clorhidrato de amantadina</t>
  </si>
  <si>
    <t>Didanosina</t>
  </si>
  <si>
    <t>Famciclovir</t>
  </si>
  <si>
    <t>Foscarnet sódico</t>
  </si>
  <si>
    <t>Ganciclovir sódico</t>
  </si>
  <si>
    <t>Idoxuridina</t>
  </si>
  <si>
    <t>Sulfato de indinavir</t>
  </si>
  <si>
    <t>Lamivudina</t>
  </si>
  <si>
    <t>Nevirapina</t>
  </si>
  <si>
    <t>Ribavirina</t>
  </si>
  <si>
    <t>Clorhidrato de rimantadina</t>
  </si>
  <si>
    <t>Ritonavir</t>
  </si>
  <si>
    <t>Mesilato de saquinavir</t>
  </si>
  <si>
    <t>Estavidina</t>
  </si>
  <si>
    <t>Trifluradina</t>
  </si>
  <si>
    <t>Clorhidrato de valaciclovir</t>
  </si>
  <si>
    <t>Vidarabina</t>
  </si>
  <si>
    <t>Zalcitabina</t>
  </si>
  <si>
    <t>Zidovudina</t>
  </si>
  <si>
    <t>Sulfato de abacavir</t>
  </si>
  <si>
    <t>Cidofovir</t>
  </si>
  <si>
    <t>Mesilato de delavirdina</t>
  </si>
  <si>
    <t>Docosanol</t>
  </si>
  <si>
    <t>Efavirenz</t>
  </si>
  <si>
    <t>Amprenavir</t>
  </si>
  <si>
    <t>Fomivirsen sódico</t>
  </si>
  <si>
    <t>Mesilato de nelfinavir</t>
  </si>
  <si>
    <t>Penciclovir</t>
  </si>
  <si>
    <t>Saquinavir</t>
  </si>
  <si>
    <t>Fumarato de disoproxilo tenofovir</t>
  </si>
  <si>
    <t>Hidrocloruro de valganciclovir</t>
  </si>
  <si>
    <t>Zanamivir</t>
  </si>
  <si>
    <t>Sodio de aciclovir</t>
  </si>
  <si>
    <t>Moroxidina</t>
  </si>
  <si>
    <t>Hipromelosa</t>
  </si>
  <si>
    <t>Naftenato de cobre</t>
  </si>
  <si>
    <t>Toltrazuril</t>
  </si>
  <si>
    <t>Flumetrina</t>
  </si>
  <si>
    <t>Triclorfon</t>
  </si>
  <si>
    <t>Oxfendazol</t>
  </si>
  <si>
    <t>Clorhidrato de piperidolato</t>
  </si>
  <si>
    <t>Enrofloxacina</t>
  </si>
  <si>
    <t>Clofoctol</t>
  </si>
  <si>
    <t>Agua estéril para irrigación</t>
  </si>
  <si>
    <t>Cetrimida</t>
  </si>
  <si>
    <t>Ácido acético  antiséptico</t>
  </si>
  <si>
    <t>Gluconato de clorhexidina</t>
  </si>
  <si>
    <t>Formaldehído antiséptico</t>
  </si>
  <si>
    <t>Peróxido de hidrógeno antiséptico</t>
  </si>
  <si>
    <t>Antisépticos basados en alcohol o acetona</t>
  </si>
  <si>
    <t>Oxiquinolina</t>
  </si>
  <si>
    <t>Antisépticos fenólicos</t>
  </si>
  <si>
    <t>Povidona yodada</t>
  </si>
  <si>
    <t>Solución de cloruro sódico para irrigación</t>
  </si>
  <si>
    <t>Clioquinol</t>
  </si>
  <si>
    <t>Nitrofurazona</t>
  </si>
  <si>
    <t>Nitrato de plata</t>
  </si>
  <si>
    <t>Yodoformo</t>
  </si>
  <si>
    <t>Cloroxilenol</t>
  </si>
  <si>
    <t>Ictamol</t>
  </si>
  <si>
    <t>Geles o soluciones tópicas de yodo</t>
  </si>
  <si>
    <t>Merbromina</t>
  </si>
  <si>
    <t>Cloruro de benzalconio</t>
  </si>
  <si>
    <t>Hexilresorcinol</t>
  </si>
  <si>
    <t>Peróxido de carbamida</t>
  </si>
  <si>
    <t>Yoduro de timol</t>
  </si>
  <si>
    <t>Perborato sódico</t>
  </si>
  <si>
    <t>Cloruro de cetilpiridinio</t>
  </si>
  <si>
    <t>Isetionato de hexamidina</t>
  </si>
  <si>
    <t>Amifostina</t>
  </si>
  <si>
    <t>Busulfán</t>
  </si>
  <si>
    <t>Carboplatino</t>
  </si>
  <si>
    <t>Carmustina</t>
  </si>
  <si>
    <t>Clorambucil</t>
  </si>
  <si>
    <t>Cisplatino</t>
  </si>
  <si>
    <t>Ciclofosfamida</t>
  </si>
  <si>
    <t>Dacarbazina</t>
  </si>
  <si>
    <t>Ifosfamida</t>
  </si>
  <si>
    <t>Lomustina</t>
  </si>
  <si>
    <t>Clorhidrato de mecloretamina</t>
  </si>
  <si>
    <t>Melfalán</t>
  </si>
  <si>
    <t>Mesna</t>
  </si>
  <si>
    <t>Pipobroman</t>
  </si>
  <si>
    <t>Estreptozocina</t>
  </si>
  <si>
    <t>Tiotepa</t>
  </si>
  <si>
    <t>Mostaza de uracilo</t>
  </si>
  <si>
    <t>Clorhidrato de melfalan</t>
  </si>
  <si>
    <t>Temozolomida</t>
  </si>
  <si>
    <t>Clorhidrato de procarbazina</t>
  </si>
  <si>
    <t>Altretamina</t>
  </si>
  <si>
    <t>Cladribina</t>
  </si>
  <si>
    <t>Citarabina</t>
  </si>
  <si>
    <t>Floxuridina</t>
  </si>
  <si>
    <t>Fosfato de fludarabina</t>
  </si>
  <si>
    <t>Fluorouracilo</t>
  </si>
  <si>
    <t>Hidroxiurea</t>
  </si>
  <si>
    <t>Mercaptopurina</t>
  </si>
  <si>
    <t>Metotrexato</t>
  </si>
  <si>
    <t>Tenipósido</t>
  </si>
  <si>
    <t>Tioguanina</t>
  </si>
  <si>
    <t>Lenograstim</t>
  </si>
  <si>
    <t>Etopósido</t>
  </si>
  <si>
    <t>Glutatión</t>
  </si>
  <si>
    <t>Capecitabina</t>
  </si>
  <si>
    <t>Clorhidrato de gemcitabina</t>
  </si>
  <si>
    <t>Metotrexato de sodio</t>
  </si>
  <si>
    <t>Sulfato de bleomicina</t>
  </si>
  <si>
    <t>Dactinomicina</t>
  </si>
  <si>
    <t>Daunorubicinas</t>
  </si>
  <si>
    <t>Mitomicina</t>
  </si>
  <si>
    <t>Mitotano</t>
  </si>
  <si>
    <t>Clorhidrato de mitoxantrona</t>
  </si>
  <si>
    <t>Pentostatina</t>
  </si>
  <si>
    <t>Plicamicina</t>
  </si>
  <si>
    <t>Sulfato de vincristina</t>
  </si>
  <si>
    <t>Epirubicina</t>
  </si>
  <si>
    <t>Clorhidrato de doxorubicina</t>
  </si>
  <si>
    <t>Pirarubicina</t>
  </si>
  <si>
    <t>Alemtuzumab</t>
  </si>
  <si>
    <t>Clorhidrato de doxorrubicina liposomal</t>
  </si>
  <si>
    <t>Epirubicina hidrocloruro</t>
  </si>
  <si>
    <t>Rituximab</t>
  </si>
  <si>
    <t>Trastuzumab</t>
  </si>
  <si>
    <t>Valrubicina</t>
  </si>
  <si>
    <t>Clorhidrato de idarrubicina</t>
  </si>
  <si>
    <t>Anastrozol</t>
  </si>
  <si>
    <t>Bicalutamida</t>
  </si>
  <si>
    <t>Fosfato sódico de estramustina</t>
  </si>
  <si>
    <t>Flutamida</t>
  </si>
  <si>
    <t>Acetato de goserelina</t>
  </si>
  <si>
    <t>Clorhidrato de irinotecan</t>
  </si>
  <si>
    <t>Acetato de leuprolide</t>
  </si>
  <si>
    <t>Nilutamida</t>
  </si>
  <si>
    <t>Tamoxifeno</t>
  </si>
  <si>
    <t>Testolactona</t>
  </si>
  <si>
    <t>Clorhidrato de topotecan</t>
  </si>
  <si>
    <t>Sulfato de vinblastina</t>
  </si>
  <si>
    <t>Tartrato de vinorelbina</t>
  </si>
  <si>
    <t>Triptorelina</t>
  </si>
  <si>
    <t>Buserelina</t>
  </si>
  <si>
    <t>Citrato de toremifeno</t>
  </si>
  <si>
    <t>Pamoato de triptorelina</t>
  </si>
  <si>
    <t>Fulvestrant</t>
  </si>
  <si>
    <t>Letrozol</t>
  </si>
  <si>
    <t>Citrato de tamoxifeno</t>
  </si>
  <si>
    <t>Asparaginasa</t>
  </si>
  <si>
    <t>Docetaxel</t>
  </si>
  <si>
    <t>Paclitaxel</t>
  </si>
  <si>
    <t>Porfímero sódico</t>
  </si>
  <si>
    <t>Pegaspargasa</t>
  </si>
  <si>
    <t>Fenilbutirato de sodio</t>
  </si>
  <si>
    <t>Adenosina</t>
  </si>
  <si>
    <t>Digoxina</t>
  </si>
  <si>
    <t>Gluconato de quinidina</t>
  </si>
  <si>
    <t>Flecainida</t>
  </si>
  <si>
    <t>Clorhidrato de sotalol</t>
  </si>
  <si>
    <t>Clorhidrato de hidroquinidina</t>
  </si>
  <si>
    <t>Propafenona</t>
  </si>
  <si>
    <t>Disopiramida</t>
  </si>
  <si>
    <t>Clorhidrato de amiodarona</t>
  </si>
  <si>
    <t>Tosilato de bretilio</t>
  </si>
  <si>
    <t>Fosfato de disopiramida</t>
  </si>
  <si>
    <t>Dofetilida</t>
  </si>
  <si>
    <t>Acetato de flecainida</t>
  </si>
  <si>
    <t>Ibutilida fumarato</t>
  </si>
  <si>
    <t>Clorhidrato de mexiletina</t>
  </si>
  <si>
    <t>Clorhidrato de moricizina</t>
  </si>
  <si>
    <t>Clorhidrato de procainamida</t>
  </si>
  <si>
    <t>Clorhidrato de propafenona</t>
  </si>
  <si>
    <t>Quinidina poligalacturonato</t>
  </si>
  <si>
    <t>Clorhidrato de tocainida</t>
  </si>
  <si>
    <t>Sulfato de quinidina</t>
  </si>
  <si>
    <t>Nitrato de amilo</t>
  </si>
  <si>
    <t>Dinitrato de isosorbida</t>
  </si>
  <si>
    <t>Nitroglicerina</t>
  </si>
  <si>
    <t>Tetranitrato de pentaeritrito</t>
  </si>
  <si>
    <t>Nicorandi</t>
  </si>
  <si>
    <t>Clorhidrato de nicardipina</t>
  </si>
  <si>
    <t>Molsidomina</t>
  </si>
  <si>
    <t>Pralidoxima</t>
  </si>
  <si>
    <t>Trimetazidina</t>
  </si>
  <si>
    <t>Mononitrato de isosorbida</t>
  </si>
  <si>
    <t>Clorhidrato de bepridil</t>
  </si>
  <si>
    <t>Clorhidrato de isoxsuprina</t>
  </si>
  <si>
    <t>Diazóxido</t>
  </si>
  <si>
    <t>Terazosina</t>
  </si>
  <si>
    <t>Captopril</t>
  </si>
  <si>
    <t>Lisinopril</t>
  </si>
  <si>
    <t>Felodipino</t>
  </si>
  <si>
    <t>Isradipina</t>
  </si>
  <si>
    <t>Verapamilo</t>
  </si>
  <si>
    <t>Metildopa</t>
  </si>
  <si>
    <t>Carvedilol</t>
  </si>
  <si>
    <t>Losartán potásico</t>
  </si>
  <si>
    <t>Minoxidil</t>
  </si>
  <si>
    <t>Clorhidrato de diltiazem</t>
  </si>
  <si>
    <t>Vincamina</t>
  </si>
  <si>
    <t>Enalapril</t>
  </si>
  <si>
    <t>Piretanida</t>
  </si>
  <si>
    <t>Mesilato de eprosartán</t>
  </si>
  <si>
    <t>Clorhidrato de clonidina</t>
  </si>
  <si>
    <t>Tartrato de metoprolol</t>
  </si>
  <si>
    <t>Reserpina</t>
  </si>
  <si>
    <t>Naftidrofurilo oxalato</t>
  </si>
  <si>
    <t>Bisoprolol fumarato</t>
  </si>
  <si>
    <t>Indapamida</t>
  </si>
  <si>
    <t>Penbutolol</t>
  </si>
  <si>
    <t>Prazosina</t>
  </si>
  <si>
    <t>Celiprolol</t>
  </si>
  <si>
    <t>Ramipril</t>
  </si>
  <si>
    <t>Trandolapril</t>
  </si>
  <si>
    <t>Combinación de trandolapril y clorhidrato de verapamilo</t>
  </si>
  <si>
    <t>Valsartán</t>
  </si>
  <si>
    <t>Nicotinato de xantinol</t>
  </si>
  <si>
    <t>Candesartán cilexetilo</t>
  </si>
  <si>
    <t>Clorhidrato de benazepril</t>
  </si>
  <si>
    <t>Deserpidina</t>
  </si>
  <si>
    <t>Clorhidrato de verapamilo</t>
  </si>
  <si>
    <t>Nisoldipino</t>
  </si>
  <si>
    <t>Diclorhidrato de mibefradil</t>
  </si>
  <si>
    <t>Diltiazem malato</t>
  </si>
  <si>
    <t>Besilato de amlodipina</t>
  </si>
  <si>
    <t>Maleato de enalpril</t>
  </si>
  <si>
    <t>Dihidrato de enalaprilato</t>
  </si>
  <si>
    <t>Mesilato de fenoldopam</t>
  </si>
  <si>
    <t>Fosinopril sódico</t>
  </si>
  <si>
    <t>Acetato de guanabenz</t>
  </si>
  <si>
    <t>Sulfato de guanadrel</t>
  </si>
  <si>
    <t>Sulfato de guanetidina</t>
  </si>
  <si>
    <t>Clorhidrato de guanfacina</t>
  </si>
  <si>
    <t>Hidralazina hidrocloruro</t>
  </si>
  <si>
    <t>Irbesartán</t>
  </si>
  <si>
    <t>Clorhidrato de mecamilamina</t>
  </si>
  <si>
    <t>Clorhidrato de metildopato</t>
  </si>
  <si>
    <t>Metirosina</t>
  </si>
  <si>
    <t>Clorhidrato de moexipril</t>
  </si>
  <si>
    <t>Nitroprusiato de sodio</t>
  </si>
  <si>
    <t>Olmesartán medoxomilo</t>
  </si>
  <si>
    <t>Perindopril erbumina</t>
  </si>
  <si>
    <t>Clorhidrato de quinapril</t>
  </si>
  <si>
    <t>Rauwolfia serpentina</t>
  </si>
  <si>
    <t>Telmisartán</t>
  </si>
  <si>
    <t>Quinapril</t>
  </si>
  <si>
    <t>Metoprolol</t>
  </si>
  <si>
    <t>Fluvastatina sódica</t>
  </si>
  <si>
    <t>Lovastatina</t>
  </si>
  <si>
    <t>Simvastatina</t>
  </si>
  <si>
    <t>Clofibrato</t>
  </si>
  <si>
    <t>Gemfibrozilo</t>
  </si>
  <si>
    <t>Pravastatina de sodio</t>
  </si>
  <si>
    <t>Polidocanol</t>
  </si>
  <si>
    <t>Probucol</t>
  </si>
  <si>
    <t>Fenofibrato</t>
  </si>
  <si>
    <t>Atorvastatina de calcio</t>
  </si>
  <si>
    <t>Cerivastatina sódica</t>
  </si>
  <si>
    <t>Colina</t>
  </si>
  <si>
    <t>Bitartrato de colina</t>
  </si>
  <si>
    <t>Inositol</t>
  </si>
  <si>
    <t>Racemetionina</t>
  </si>
  <si>
    <t>Fosfatidilcolina</t>
  </si>
  <si>
    <t>Colestiramina</t>
  </si>
  <si>
    <t>Atorvastatina</t>
  </si>
  <si>
    <t>Ezetimiba</t>
  </si>
  <si>
    <t>Sulfato de condroitina a</t>
  </si>
  <si>
    <t>Lactato de inamrinona</t>
  </si>
  <si>
    <t>Lactato de milrinona</t>
  </si>
  <si>
    <t>Digitoxina</t>
  </si>
  <si>
    <t>Nifedipina</t>
  </si>
  <si>
    <t>Enoximona</t>
  </si>
  <si>
    <t>Betaína</t>
  </si>
  <si>
    <t>Nesiritida</t>
  </si>
  <si>
    <t>Hoja de digital en polvo o preparados</t>
  </si>
  <si>
    <t>Mesilato de dihidroergocristina</t>
  </si>
  <si>
    <t>Clorhidrato de buflomedil</t>
  </si>
  <si>
    <t>Clorhidrato de linsidomina</t>
  </si>
  <si>
    <t>Papaverina</t>
  </si>
  <si>
    <t>Pentifilina</t>
  </si>
  <si>
    <t>Tartrato de ifenprodil</t>
  </si>
  <si>
    <t>Mesilatos ergoloides</t>
  </si>
  <si>
    <t>Clorhidrato de papaverina</t>
  </si>
  <si>
    <t>Nimodipina</t>
  </si>
  <si>
    <t>Nitrito de amilo</t>
  </si>
  <si>
    <t>Alprostadil</t>
  </si>
  <si>
    <t>Ornipresina</t>
  </si>
  <si>
    <t>Solución de cardioplejia</t>
  </si>
  <si>
    <t>Fumarato ferroso</t>
  </si>
  <si>
    <t>Gluconato ferroso</t>
  </si>
  <si>
    <t>Sulfato ferroso</t>
  </si>
  <si>
    <t>Pidolato de magnesio</t>
  </si>
  <si>
    <t>Oximetolona</t>
  </si>
  <si>
    <t>Eritropoyetina</t>
  </si>
  <si>
    <t>Darbepoetina alfa</t>
  </si>
  <si>
    <t>Epoetina alfa</t>
  </si>
  <si>
    <t>Citrato de amonio férrico</t>
  </si>
  <si>
    <t>Polipéptido de hierro heme</t>
  </si>
  <si>
    <t>Hierro polisacárido</t>
  </si>
  <si>
    <t>Pirofosfato férrico</t>
  </si>
  <si>
    <t>Cacodilato ferroso</t>
  </si>
  <si>
    <t>Carbonilo de hierro</t>
  </si>
  <si>
    <t>Hemina o hematina</t>
  </si>
  <si>
    <t>Hierro sacarosa</t>
  </si>
  <si>
    <t>Aprotinina</t>
  </si>
  <si>
    <t>Heparina de calcio</t>
  </si>
  <si>
    <t>Heparina sódica</t>
  </si>
  <si>
    <t>Warfarina sódica</t>
  </si>
  <si>
    <t>Citrato de sodio</t>
  </si>
  <si>
    <t>Apolato de sodio</t>
  </si>
  <si>
    <t>Enoxaparina sódica</t>
  </si>
  <si>
    <t>Lepirudina</t>
  </si>
  <si>
    <t>Desirudina</t>
  </si>
  <si>
    <t>Ardeparina de sodio</t>
  </si>
  <si>
    <t>Dalteparina sódica</t>
  </si>
  <si>
    <t>Danaparoide sódico</t>
  </si>
  <si>
    <t>Dicumarol</t>
  </si>
  <si>
    <t>Anisindiona</t>
  </si>
  <si>
    <t>Fondaparinux sódico</t>
  </si>
  <si>
    <t>Tinzaparina sódica</t>
  </si>
  <si>
    <t>Solución  anticoagulante citrato fosfato dextrosa</t>
  </si>
  <si>
    <t>Abciximab</t>
  </si>
  <si>
    <t>Alteplasa</t>
  </si>
  <si>
    <t>Estreptoquinasa</t>
  </si>
  <si>
    <t>Uroquinasa</t>
  </si>
  <si>
    <t>Dipiridamol</t>
  </si>
  <si>
    <t>Argatroban</t>
  </si>
  <si>
    <t>Bivalirudina</t>
  </si>
  <si>
    <t>Cilostazol</t>
  </si>
  <si>
    <t>Bisulfato de clopidogrel</t>
  </si>
  <si>
    <t>Eptifibatida</t>
  </si>
  <si>
    <t>Tenecteplasa</t>
  </si>
  <si>
    <t>Clorhidrato de ticlopidina</t>
  </si>
  <si>
    <t>Monohidrato hidrocloruro  tirofibán</t>
  </si>
  <si>
    <t>Anistreplasa</t>
  </si>
  <si>
    <t>Clorhidrato de anagrelida</t>
  </si>
  <si>
    <t>Reteplasa</t>
  </si>
  <si>
    <t>Fibrinógeno</t>
  </si>
  <si>
    <t>Factores antihemofílicos o globulinas</t>
  </si>
  <si>
    <t>Trombina</t>
  </si>
  <si>
    <t>Oprelvekina</t>
  </si>
  <si>
    <t>Etamsilato</t>
  </si>
  <si>
    <t>Subsulfato férrico</t>
  </si>
  <si>
    <t>Morruato de sodio</t>
  </si>
  <si>
    <t>Ácido aminocaproico</t>
  </si>
  <si>
    <t>Dobesilato de calcio</t>
  </si>
  <si>
    <t>Poligelina</t>
  </si>
  <si>
    <t>Gelatina</t>
  </si>
  <si>
    <t>Plasma sanguíneo humano</t>
  </si>
  <si>
    <t>Dextrano</t>
  </si>
  <si>
    <t>Pentastarch</t>
  </si>
  <si>
    <t>Fracción de proteína de plasma humano</t>
  </si>
  <si>
    <t>Hetastarch</t>
  </si>
  <si>
    <t>Albúmina humana</t>
  </si>
  <si>
    <t>Polividona o povidona</t>
  </si>
  <si>
    <t>Pentoxifilina</t>
  </si>
  <si>
    <t>Acetazolamida</t>
  </si>
  <si>
    <t>Clonazepam</t>
  </si>
  <si>
    <t>Felbamato</t>
  </si>
  <si>
    <t>Lamotrigina</t>
  </si>
  <si>
    <t>Fenobarbital</t>
  </si>
  <si>
    <t>Fenobarbital sódico</t>
  </si>
  <si>
    <t>Fenitoína</t>
  </si>
  <si>
    <t>Etosuximida</t>
  </si>
  <si>
    <t>Vigabatrina</t>
  </si>
  <si>
    <t>Barbexaclona</t>
  </si>
  <si>
    <t>Urbanyl</t>
  </si>
  <si>
    <t>Clobazam</t>
  </si>
  <si>
    <t>Carbamazepina</t>
  </si>
  <si>
    <t>Zonisamida</t>
  </si>
  <si>
    <t>Etotoína</t>
  </si>
  <si>
    <t>Fosfenitoína sódica</t>
  </si>
  <si>
    <t>Gabapentina</t>
  </si>
  <si>
    <t>Levetiracetam</t>
  </si>
  <si>
    <t>Mefenitoina</t>
  </si>
  <si>
    <t>Mefobarbital</t>
  </si>
  <si>
    <t>Metsuximida</t>
  </si>
  <si>
    <t>Oxcarbazepina</t>
  </si>
  <si>
    <t>Parametadiona</t>
  </si>
  <si>
    <t>Fenacemida</t>
  </si>
  <si>
    <t>Fenitoína sódica</t>
  </si>
  <si>
    <t>Primidona</t>
  </si>
  <si>
    <t>Clorhidrato de tiagabina</t>
  </si>
  <si>
    <t>Topiramato</t>
  </si>
  <si>
    <t>Trimetadiona</t>
  </si>
  <si>
    <t>Valproato de sodio</t>
  </si>
  <si>
    <t>Ácido valproico</t>
  </si>
  <si>
    <t>Acetazolamida sódica</t>
  </si>
  <si>
    <t>Divalproex sódico</t>
  </si>
  <si>
    <t>Amitriptilina</t>
  </si>
  <si>
    <t>Clorhidrato de doxepina</t>
  </si>
  <si>
    <t>Pamoato de imipramina</t>
  </si>
  <si>
    <t>Mirtazapina</t>
  </si>
  <si>
    <t>Hidrocloruro de paroxetina</t>
  </si>
  <si>
    <t>Clorhidrato de trazodona</t>
  </si>
  <si>
    <t>Maleato de fluvoxamina</t>
  </si>
  <si>
    <t>Amitriptilinoxida</t>
  </si>
  <si>
    <t>Sulfato de tranilcipromina</t>
  </si>
  <si>
    <t>Clorhidrato de desipramina</t>
  </si>
  <si>
    <t>Trimipramina mesilato</t>
  </si>
  <si>
    <t>Sibutramina</t>
  </si>
  <si>
    <t>Clorhidrato de carpipramine</t>
  </si>
  <si>
    <t>Clomipramina</t>
  </si>
  <si>
    <t>Trimipramina</t>
  </si>
  <si>
    <t>Clorhidrato de clomipramina</t>
  </si>
  <si>
    <t>Bromhidrato de citalopram</t>
  </si>
  <si>
    <t>Clorhidrato de fluoxetina</t>
  </si>
  <si>
    <t>Hidrocloruro de sertralina</t>
  </si>
  <si>
    <t>Mosto de st'john</t>
  </si>
  <si>
    <t>Clorhidrato de imipramina</t>
  </si>
  <si>
    <t>Isocarboxazida</t>
  </si>
  <si>
    <t>Clorhidrato de caprotilina</t>
  </si>
  <si>
    <t>Clorhidrato de nefazodona</t>
  </si>
  <si>
    <t>Clorhidrato de nortriptilina</t>
  </si>
  <si>
    <t>Clorhidrato de protriptilina</t>
  </si>
  <si>
    <t>Maleato de trimipramina</t>
  </si>
  <si>
    <t>Nortriptilina</t>
  </si>
  <si>
    <t>Amoxapina</t>
  </si>
  <si>
    <t>Tiroides</t>
  </si>
  <si>
    <t>Hidrocloruro de bupropión</t>
  </si>
  <si>
    <t>Sulfato de fenelzina</t>
  </si>
  <si>
    <t>Oxalato de escitalopram</t>
  </si>
  <si>
    <t>Fenotiazinas</t>
  </si>
  <si>
    <t>Haloperidol</t>
  </si>
  <si>
    <t>Olanzapina</t>
  </si>
  <si>
    <t>Risperidona</t>
  </si>
  <si>
    <t>Nicergolina</t>
  </si>
  <si>
    <t>Citicolina</t>
  </si>
  <si>
    <t>Clorhidrato de buspirona</t>
  </si>
  <si>
    <t>Clordiazepóxido</t>
  </si>
  <si>
    <t>Flufenazina</t>
  </si>
  <si>
    <t>Periciazina</t>
  </si>
  <si>
    <t>Levomepromazina</t>
  </si>
  <si>
    <t>Zotepina</t>
  </si>
  <si>
    <t>Palmitato de pipotiazina</t>
  </si>
  <si>
    <t>Piracetam</t>
  </si>
  <si>
    <t>Clozapina</t>
  </si>
  <si>
    <t>Decanoato de haloperidol</t>
  </si>
  <si>
    <t>Lactato de haloperidol</t>
  </si>
  <si>
    <t>Clorhidrato de loxapina</t>
  </si>
  <si>
    <t>Succinato de loxapina</t>
  </si>
  <si>
    <t>Clorhidrato de molindona</t>
  </si>
  <si>
    <t>Pimozida</t>
  </si>
  <si>
    <t>Fumarato de quetiapina</t>
  </si>
  <si>
    <t>Tiotixeno</t>
  </si>
  <si>
    <t>Clorhidrato de tiotixeno</t>
  </si>
  <si>
    <t>Clorhidrato de ziprasidona</t>
  </si>
  <si>
    <t>Clorhidrato de triflupromazina</t>
  </si>
  <si>
    <t>Mesilato de ziprasidona</t>
  </si>
  <si>
    <t>Droperidol</t>
  </si>
  <si>
    <t>Clorhidrato de tioridazina</t>
  </si>
  <si>
    <t>Pentobarbital</t>
  </si>
  <si>
    <t>Secobarbital sódico</t>
  </si>
  <si>
    <t>Hidrato de cloral</t>
  </si>
  <si>
    <t>Estazolam</t>
  </si>
  <si>
    <t>Triazolam</t>
  </si>
  <si>
    <t>Butobarbital</t>
  </si>
  <si>
    <t>Flunitrazepam</t>
  </si>
  <si>
    <t>Tartrato de zolpidem</t>
  </si>
  <si>
    <t>Loprazolam mesilato</t>
  </si>
  <si>
    <t>Zoplicona</t>
  </si>
  <si>
    <t>Amobarbital sódico</t>
  </si>
  <si>
    <t>Didrocloruro de dexmedetomidina</t>
  </si>
  <si>
    <t>Etclorvinol</t>
  </si>
  <si>
    <t>Clorhidrato de flurazepam</t>
  </si>
  <si>
    <t>Glutetimida</t>
  </si>
  <si>
    <t>Paraldehído</t>
  </si>
  <si>
    <t>Quazepam</t>
  </si>
  <si>
    <t>Triptófano</t>
  </si>
  <si>
    <t>Zaleplon</t>
  </si>
  <si>
    <t>Pentobarbital sódico</t>
  </si>
  <si>
    <t>Doxilamina succinato</t>
  </si>
  <si>
    <t>Butabarbital</t>
  </si>
  <si>
    <t>Carbonato de litio</t>
  </si>
  <si>
    <t>Citrato de litio</t>
  </si>
  <si>
    <t>Sulpirida</t>
  </si>
  <si>
    <t>Tiaprida</t>
  </si>
  <si>
    <t>Bromazepam</t>
  </si>
  <si>
    <t>Tofisopam</t>
  </si>
  <si>
    <t>Hidrocloruro de chlordiazepoxide</t>
  </si>
  <si>
    <t>Clormezanone</t>
  </si>
  <si>
    <t>Clorazapato dipotásico</t>
  </si>
  <si>
    <t>Halazepam</t>
  </si>
  <si>
    <t>Lorazepam</t>
  </si>
  <si>
    <t>Oxazepam</t>
  </si>
  <si>
    <t>Meprobamato</t>
  </si>
  <si>
    <t>Alprazolam</t>
  </si>
  <si>
    <t>Diazepam</t>
  </si>
  <si>
    <t>Clorhidrato de midazoloam</t>
  </si>
  <si>
    <t>Temazepam</t>
  </si>
  <si>
    <t>Acetaminofén</t>
  </si>
  <si>
    <t>Ácido acetilsalicílico</t>
  </si>
  <si>
    <t>Mesalamina</t>
  </si>
  <si>
    <t>Meprobromato</t>
  </si>
  <si>
    <t>Butetisalicilato de metilo</t>
  </si>
  <si>
    <t>Oxaceprol</t>
  </si>
  <si>
    <t>Metamizol sódico</t>
  </si>
  <si>
    <t>Acetanilida</t>
  </si>
  <si>
    <t>Salicilato de magnesio</t>
  </si>
  <si>
    <t>Ácido mefenámico</t>
  </si>
  <si>
    <t>Salicilamida</t>
  </si>
  <si>
    <t>Tiosalicilato de sodio</t>
  </si>
  <si>
    <t>Salicilato de trietanolamina</t>
  </si>
  <si>
    <t>Solución de antipirina y benzocaína</t>
  </si>
  <si>
    <t>Salsalato o ácido salicil salicílico</t>
  </si>
  <si>
    <t>Inyección de alcohol deshidratado</t>
  </si>
  <si>
    <t>Auranofin</t>
  </si>
  <si>
    <t>Carpofen</t>
  </si>
  <si>
    <t>Diclofenaco potásico</t>
  </si>
  <si>
    <t>Diclofenaco sódico</t>
  </si>
  <si>
    <t>Flurbiprofeno</t>
  </si>
  <si>
    <t>Ibuprofeno</t>
  </si>
  <si>
    <t>Indometacina</t>
  </si>
  <si>
    <t>Ketoprofeno</t>
  </si>
  <si>
    <t>Naproxeno</t>
  </si>
  <si>
    <t>Naproxeno sódico</t>
  </si>
  <si>
    <t>Oxaprozin</t>
  </si>
  <si>
    <t>Sulindaco</t>
  </si>
  <si>
    <t>Suprofeno</t>
  </si>
  <si>
    <t>Clorhidrato de bencidamina</t>
  </si>
  <si>
    <t>Salicilato de dietilamina</t>
  </si>
  <si>
    <t>Dietilamina diclofenaco</t>
  </si>
  <si>
    <t>Nimesulida</t>
  </si>
  <si>
    <t>Benorilato</t>
  </si>
  <si>
    <t>Serrapeptasa</t>
  </si>
  <si>
    <t>Diclofenaco</t>
  </si>
  <si>
    <t>Auriotomalato de sodio</t>
  </si>
  <si>
    <t>Ketorolaco trometamol</t>
  </si>
  <si>
    <t>Etodolac</t>
  </si>
  <si>
    <t>Etofenamato</t>
  </si>
  <si>
    <t>Floctafenina</t>
  </si>
  <si>
    <t>Emorfazona</t>
  </si>
  <si>
    <t>Piroxicam</t>
  </si>
  <si>
    <t>Ácido tiaprofénico</t>
  </si>
  <si>
    <t>Leflunomida</t>
  </si>
  <si>
    <t>Celecoxib</t>
  </si>
  <si>
    <t>Aurotioglucosa</t>
  </si>
  <si>
    <t>Bromfenac sódico</t>
  </si>
  <si>
    <t>Salicilato de colina</t>
  </si>
  <si>
    <t>Fenoprofen cálcico</t>
  </si>
  <si>
    <t>Flurbiprofen sódico</t>
  </si>
  <si>
    <t>Indometacina trihidrato sódica</t>
  </si>
  <si>
    <t>Ketorolac trometamina</t>
  </si>
  <si>
    <t>Meclofenamato sódico</t>
  </si>
  <si>
    <t>Meloxicam</t>
  </si>
  <si>
    <t>Nabumetona</t>
  </si>
  <si>
    <t>Rofecoxib</t>
  </si>
  <si>
    <t>Tolmetin sódico</t>
  </si>
  <si>
    <t>Valdecoxib</t>
  </si>
  <si>
    <t>Adalimumab</t>
  </si>
  <si>
    <t>Diflunisal</t>
  </si>
  <si>
    <t>Anakinra</t>
  </si>
  <si>
    <t>Hialuronato de sodio</t>
  </si>
  <si>
    <t>Glucosamina</t>
  </si>
  <si>
    <t>Butorfanol tartrato</t>
  </si>
  <si>
    <t>Fosfato codeina</t>
  </si>
  <si>
    <t>Sulfato codeina</t>
  </si>
  <si>
    <t>Clorhidrato meperidina</t>
  </si>
  <si>
    <t>Sulfato de morfina</t>
  </si>
  <si>
    <t>Oxicodona</t>
  </si>
  <si>
    <t>Citrato sufentanilo</t>
  </si>
  <si>
    <t>Clorhidrato nefopam</t>
  </si>
  <si>
    <t>Clorhidrato etilmorfina</t>
  </si>
  <si>
    <t>Hidrocodona</t>
  </si>
  <si>
    <t>Dihidrocodeina resinato</t>
  </si>
  <si>
    <t>Napsilato de propoxifeno</t>
  </si>
  <si>
    <t>Clorhidrato de alfentanil</t>
  </si>
  <si>
    <t>Hidrocloruro de buprenorfina</t>
  </si>
  <si>
    <t>Dezocina</t>
  </si>
  <si>
    <t>Dihidrocodéina tartrato</t>
  </si>
  <si>
    <t>Dihidrocodéina</t>
  </si>
  <si>
    <t>Fentanilo</t>
  </si>
  <si>
    <t>Citrato de fentanilo</t>
  </si>
  <si>
    <t>Bitartrato de hidrocodona</t>
  </si>
  <si>
    <t>Hidrocloruro de hidromorfona</t>
  </si>
  <si>
    <t>Polistirex de hidrocodona</t>
  </si>
  <si>
    <t>Clorhidrato de acetato de levometadil</t>
  </si>
  <si>
    <t>Tartrato de levorfanol</t>
  </si>
  <si>
    <t>Clorhidrato de metadona</t>
  </si>
  <si>
    <t>Clorhidrato de oxicodona</t>
  </si>
  <si>
    <t>Clorhidrato de oximorfona</t>
  </si>
  <si>
    <t>Clorhidrato de pentazocina</t>
  </si>
  <si>
    <t>Lactato de pentazocina</t>
  </si>
  <si>
    <t>Clorhidrato de propoxifeno</t>
  </si>
  <si>
    <t>Clorhidrato de remifentanilo</t>
  </si>
  <si>
    <t>Codeína</t>
  </si>
  <si>
    <t>Bitartrato de dihidrocodeína</t>
  </si>
  <si>
    <t>Clorhidrato de tramadol</t>
  </si>
  <si>
    <t>Opio</t>
  </si>
  <si>
    <t>Dextropropoxifeno</t>
  </si>
  <si>
    <t>Clorhidrato de nalmefeno</t>
  </si>
  <si>
    <t>Hidrocloruro de naloxona</t>
  </si>
  <si>
    <t>Naltrexona</t>
  </si>
  <si>
    <t>Clorhidrato de nalbufina</t>
  </si>
  <si>
    <t>Roxatidina</t>
  </si>
  <si>
    <t>Maleato de metisergida</t>
  </si>
  <si>
    <t>Succinato de sumatriptán</t>
  </si>
  <si>
    <t>Tartrato de ergotamina</t>
  </si>
  <si>
    <t>Dihidroergotamina</t>
  </si>
  <si>
    <t>Combinación de ácido acetilsalicílico paracetamol</t>
  </si>
  <si>
    <t>Almotriptán malato</t>
  </si>
  <si>
    <t>Mesilato de dihidroergotamina</t>
  </si>
  <si>
    <t>Succinato de frovatriptan</t>
  </si>
  <si>
    <t>Isometepteno</t>
  </si>
  <si>
    <t>Naratriptán hidrocloruro</t>
  </si>
  <si>
    <t>Benzoato de rizatriptán</t>
  </si>
  <si>
    <t>Bromhidrato de eletriptan</t>
  </si>
  <si>
    <t>Zolmitriptán</t>
  </si>
  <si>
    <t>Sumatriptán</t>
  </si>
  <si>
    <t>Mesilato de bromocriptina</t>
  </si>
  <si>
    <t>Carbidopa</t>
  </si>
  <si>
    <t>Levodopa</t>
  </si>
  <si>
    <t>Clorhidrato de selegilina</t>
  </si>
  <si>
    <t>Biperideno</t>
  </si>
  <si>
    <t>Clorhidrato de biperideno</t>
  </si>
  <si>
    <t>Mesilato de pergolida</t>
  </si>
  <si>
    <t>Dihidrocloruro de pramipexol</t>
  </si>
  <si>
    <t>Clorhidrato de ropinirol</t>
  </si>
  <si>
    <t>Tolcapone</t>
  </si>
  <si>
    <t>Sulfato de anfetamina</t>
  </si>
  <si>
    <t>Fenfluramina</t>
  </si>
  <si>
    <t>Mazindol</t>
  </si>
  <si>
    <t>Pemolina</t>
  </si>
  <si>
    <t>Tartrato de fendimetrazina</t>
  </si>
  <si>
    <t>Clorhidrato de pipradol</t>
  </si>
  <si>
    <t>Fenproporex</t>
  </si>
  <si>
    <t>Trimetilxantina</t>
  </si>
  <si>
    <t>Clorhidrato de anfepramona</t>
  </si>
  <si>
    <t>Cafeína</t>
  </si>
  <si>
    <t>Clorhidrato de dexfenfluramina</t>
  </si>
  <si>
    <t>Clorhidrato de dietilpropión</t>
  </si>
  <si>
    <t>Clorhidrato de fenfluramina</t>
  </si>
  <si>
    <t>Clorhidrato de benzfetamina</t>
  </si>
  <si>
    <t>Clorhidrato de  fentermina</t>
  </si>
  <si>
    <t>Fentermina de resina</t>
  </si>
  <si>
    <t>Clorhidrato de sibutramina monohidratada</t>
  </si>
  <si>
    <t>Clorhidrato de metilfenidato</t>
  </si>
  <si>
    <t>Espíritu aromático de amoníaco</t>
  </si>
  <si>
    <t>Fenilbutazona</t>
  </si>
  <si>
    <t>Ácido meclofenámico</t>
  </si>
  <si>
    <t>Riluzol</t>
  </si>
  <si>
    <t>Cloroformo</t>
  </si>
  <si>
    <t>Mezcla eutéctica de anestésicos locales</t>
  </si>
  <si>
    <t>Ropivacaína</t>
  </si>
  <si>
    <t>Lidocaína</t>
  </si>
  <si>
    <t>Bupivacaína</t>
  </si>
  <si>
    <t>Clorhidrato de ametocaína</t>
  </si>
  <si>
    <t>Oxibuprocaína</t>
  </si>
  <si>
    <t>Lignocaina</t>
  </si>
  <si>
    <t>Benzocaína</t>
  </si>
  <si>
    <t>Prilocaina</t>
  </si>
  <si>
    <t>Clorhidrato de quinisocaina</t>
  </si>
  <si>
    <t>Dibucaina</t>
  </si>
  <si>
    <t>Halotano</t>
  </si>
  <si>
    <t>Clorhidrato de amilocaína</t>
  </si>
  <si>
    <t>Septocaina</t>
  </si>
  <si>
    <t>Hialuronidasa</t>
  </si>
  <si>
    <t>Mepivacaína</t>
  </si>
  <si>
    <t>Articaína</t>
  </si>
  <si>
    <t>Isoflurano</t>
  </si>
  <si>
    <t>Procaina</t>
  </si>
  <si>
    <t>Tiopental sódico</t>
  </si>
  <si>
    <t>Clorhidrato de benoxinato</t>
  </si>
  <si>
    <t>Butambeno</t>
  </si>
  <si>
    <t>Clorobutanol</t>
  </si>
  <si>
    <t>Clorhidrato de cloroprocaína</t>
  </si>
  <si>
    <t>Clorhidrato de cocaína</t>
  </si>
  <si>
    <t>Desflurano</t>
  </si>
  <si>
    <t>Clorhidrato de diclonina</t>
  </si>
  <si>
    <t>Enflurano</t>
  </si>
  <si>
    <t>Éter</t>
  </si>
  <si>
    <t>Cloruro de etilo</t>
  </si>
  <si>
    <t>Clorhidrato de etidocaína</t>
  </si>
  <si>
    <t>Etomidato</t>
  </si>
  <si>
    <t>Clorhidrato de ketamina</t>
  </si>
  <si>
    <t>Levobupivacaína hidrocloruro</t>
  </si>
  <si>
    <t>Levonordefrina</t>
  </si>
  <si>
    <t>Clorhidrato de lidocaína</t>
  </si>
  <si>
    <t>Metohexital sódico</t>
  </si>
  <si>
    <t>Clorhidrato de pramoxina</t>
  </si>
  <si>
    <t>Clorhidrato de proparacaína</t>
  </si>
  <si>
    <t>Propofol</t>
  </si>
  <si>
    <t>Sevoflurano</t>
  </si>
  <si>
    <t>Tetracaína</t>
  </si>
  <si>
    <t>Clorhidrato de tetracaina</t>
  </si>
  <si>
    <t>Clorhidrato de doxapram</t>
  </si>
  <si>
    <t>Metoxiflurano</t>
  </si>
  <si>
    <t>Clorhidrato de cincocaína</t>
  </si>
  <si>
    <t>Cloruro de betanecol</t>
  </si>
  <si>
    <t>Cloruro de edrofonio</t>
  </si>
  <si>
    <t>Fisostigmina</t>
  </si>
  <si>
    <t>Nitrato de pilocarpina</t>
  </si>
  <si>
    <t>Clorhidrato de tropatepina</t>
  </si>
  <si>
    <t>Inhibidor de la esterasa</t>
  </si>
  <si>
    <t>Cloruro de ambenonio</t>
  </si>
  <si>
    <t>Dexpantenol</t>
  </si>
  <si>
    <t>Donepezilo clorhidrato</t>
  </si>
  <si>
    <t>Bromhidrato de galantamina</t>
  </si>
  <si>
    <t>Bromuro de mepenzolato</t>
  </si>
  <si>
    <t>Metilsulfato de neostigmina</t>
  </si>
  <si>
    <t>Bromuro de neostigmina</t>
  </si>
  <si>
    <t>Bromuro de piridostigmina</t>
  </si>
  <si>
    <t>Tartrato de rivastigmina</t>
  </si>
  <si>
    <t>Clorhidrato de tacrina</t>
  </si>
  <si>
    <t>Clorhidrato de cevimelina</t>
  </si>
  <si>
    <t>Lecitina o fosfatidilcolina</t>
  </si>
  <si>
    <t>Sulfato de atropina</t>
  </si>
  <si>
    <t>Mesilato de benztropina</t>
  </si>
  <si>
    <t>Clorhidrato de prociclidina</t>
  </si>
  <si>
    <t>Clorhidrato de trihexifenidilo</t>
  </si>
  <si>
    <t>Clorhidrato de ciclopentolato</t>
  </si>
  <si>
    <t>Tropicamida</t>
  </si>
  <si>
    <t>Bromuro de clidinio</t>
  </si>
  <si>
    <t>Clorhidrato de diciclomina</t>
  </si>
  <si>
    <t>Bromuro de propantelina</t>
  </si>
  <si>
    <t>Alcaloides de belladona</t>
  </si>
  <si>
    <t>Glicopirrolato</t>
  </si>
  <si>
    <t>Sulfato de hiosciamina</t>
  </si>
  <si>
    <t>Bromhidrato de escopolamina</t>
  </si>
  <si>
    <t>Homatropina bromhidrato</t>
  </si>
  <si>
    <t>Caramifeno</t>
  </si>
  <si>
    <t>Atropina</t>
  </si>
  <si>
    <t>Albuterol</t>
  </si>
  <si>
    <t>Tartrato de brimonidina</t>
  </si>
  <si>
    <t>Epinefrina</t>
  </si>
  <si>
    <t>Borato de epinefrina</t>
  </si>
  <si>
    <t>Clorhidrato de epinefrina</t>
  </si>
  <si>
    <t>Isoproterenol</t>
  </si>
  <si>
    <t>Sulfato de isoproterenol</t>
  </si>
  <si>
    <t>Bitartrato de levarterenol</t>
  </si>
  <si>
    <t>Fenilpropanolamina clorhidrato</t>
  </si>
  <si>
    <t>Clorhidrato de fenilefrina</t>
  </si>
  <si>
    <t>Sulfato de terbutalina</t>
  </si>
  <si>
    <t>Clorhidrato de arbutamina</t>
  </si>
  <si>
    <t>Clorhidrato de cinamedrina</t>
  </si>
  <si>
    <t>Sulfato de d-anfetamina</t>
  </si>
  <si>
    <t>Sulfato de efedrina</t>
  </si>
  <si>
    <t>Clorhidrato de isoproterenol</t>
  </si>
  <si>
    <t>Sulfato de mefentermina</t>
  </si>
  <si>
    <t>Bitartrato de metaraminol</t>
  </si>
  <si>
    <t>Pseudoefedrina</t>
  </si>
  <si>
    <t>Xinafoato de salmeterol</t>
  </si>
  <si>
    <t>Clorhidrato de midodrina</t>
  </si>
  <si>
    <t>Clorhidrato de levalbuterol</t>
  </si>
  <si>
    <t>Clorhidrato de tetrahidrozolina</t>
  </si>
  <si>
    <t>Clorhidrato de nafazolina</t>
  </si>
  <si>
    <t>Dipivefrina</t>
  </si>
  <si>
    <t>Fenilpropanolamina</t>
  </si>
  <si>
    <t>Norepinefrina bitartrato</t>
  </si>
  <si>
    <t>Bromhidrato hidroxianfetamina</t>
  </si>
  <si>
    <t>Clorhidrato de metanfetamina</t>
  </si>
  <si>
    <t>Epinefrina bitartrato</t>
  </si>
  <si>
    <t>Sulfato de metaproterenol</t>
  </si>
  <si>
    <t>Clorhidrato de dobutamina</t>
  </si>
  <si>
    <t>Clorhidrato de dipivefrina</t>
  </si>
  <si>
    <t>Sulfato de albuterol</t>
  </si>
  <si>
    <t>Aspartato de anfetamina</t>
  </si>
  <si>
    <t>Mesilato de isoetarina</t>
  </si>
  <si>
    <t>Clorhidrato de dopamina</t>
  </si>
  <si>
    <t>Fumarato de formoterol</t>
  </si>
  <si>
    <t>Clorhidrato de metoxamina</t>
  </si>
  <si>
    <t>Clorhidrato de isoetarina</t>
  </si>
  <si>
    <t>Efedrina</t>
  </si>
  <si>
    <t>Fenilefrina</t>
  </si>
  <si>
    <t>Clorhidrato de pseudoefedrina</t>
  </si>
  <si>
    <t>Hidrocloruro de efedrina</t>
  </si>
  <si>
    <t>Tanato de pseudoefedrina</t>
  </si>
  <si>
    <t>Sulfato de pseudoefedrina</t>
  </si>
  <si>
    <t>Hidrocloruro de racepinephrine</t>
  </si>
  <si>
    <t>Nafazolina</t>
  </si>
  <si>
    <t>Dextroanfetamina</t>
  </si>
  <si>
    <t>Atenolol</t>
  </si>
  <si>
    <t>Hidrocloruro de esmolol</t>
  </si>
  <si>
    <t>Nadolol</t>
  </si>
  <si>
    <t>Pindolol</t>
  </si>
  <si>
    <t>Maleato de timolol</t>
  </si>
  <si>
    <t>Mesilato de fentolamina</t>
  </si>
  <si>
    <t>Hidrocloruro de yohimbina</t>
  </si>
  <si>
    <t>Hidrocloruro de propranolol</t>
  </si>
  <si>
    <t>Acebutolol</t>
  </si>
  <si>
    <t>Hidrocloruro de betaxolol</t>
  </si>
  <si>
    <t>Hidrocloruro de tolazolina</t>
  </si>
  <si>
    <t>Hidrocloruro de prazosín</t>
  </si>
  <si>
    <t>Hidrocloruro de tamsulosina</t>
  </si>
  <si>
    <t>Hidrocloruro de carteolol</t>
  </si>
  <si>
    <t>Hidrocloruro de terazosina</t>
  </si>
  <si>
    <t>Hidrocloruro de fenoxibenzamina</t>
  </si>
  <si>
    <t>Sulfato de penbutolol</t>
  </si>
  <si>
    <t>Succinato de metoprolol</t>
  </si>
  <si>
    <t>Hidrocloruro de labetalol</t>
  </si>
  <si>
    <t>Mesilato de doxazosina</t>
  </si>
  <si>
    <t>Hidrocloruro de dapiprazol</t>
  </si>
  <si>
    <t>Baclofeno</t>
  </si>
  <si>
    <t>Clorzoxazona</t>
  </si>
  <si>
    <t>Dantroleno sódico</t>
  </si>
  <si>
    <t>Metocarbamol</t>
  </si>
  <si>
    <t>Carisoprodol</t>
  </si>
  <si>
    <t>Isoxsuprina</t>
  </si>
  <si>
    <t>Clorhidrato de ritodrina</t>
  </si>
  <si>
    <t>Citrato de orfenadrina</t>
  </si>
  <si>
    <t>Nonivamida</t>
  </si>
  <si>
    <t>Suxametonio</t>
  </si>
  <si>
    <t>Tiocolchicósido</t>
  </si>
  <si>
    <t>Clorfenesina carbamato</t>
  </si>
  <si>
    <t>Clorhidrato de ciclobenzaprina</t>
  </si>
  <si>
    <t>Metaxalona</t>
  </si>
  <si>
    <t>Cloruro de succinilcolina</t>
  </si>
  <si>
    <t>Clorhidrato de tizanidina</t>
  </si>
  <si>
    <t>Besilato de atracurio</t>
  </si>
  <si>
    <t>Cloruro de mivacurio</t>
  </si>
  <si>
    <t>Bromuro de rocuronio</t>
  </si>
  <si>
    <t>Bromuro de vecuronio</t>
  </si>
  <si>
    <t>Toxina botulínica</t>
  </si>
  <si>
    <t>Cisatracurio</t>
  </si>
  <si>
    <t>Cloruro de doxacurio</t>
  </si>
  <si>
    <t>Yoduro de metocurina</t>
  </si>
  <si>
    <t>Bromuro de pancuronio</t>
  </si>
  <si>
    <t>Bromuro de rapacuronio</t>
  </si>
  <si>
    <t>Cloruro de tubocurarina</t>
  </si>
  <si>
    <t>Bromuro de pipecuronio</t>
  </si>
  <si>
    <t>Mesilato de bitolterol</t>
  </si>
  <si>
    <t>Nedocromil sódico</t>
  </si>
  <si>
    <t>Acetato de pirbuterol</t>
  </si>
  <si>
    <t>Aminofilina</t>
  </si>
  <si>
    <t>Teofilina</t>
  </si>
  <si>
    <t>Terbutalina</t>
  </si>
  <si>
    <t>Formoterol</t>
  </si>
  <si>
    <t>Sulfato de salbutamol</t>
  </si>
  <si>
    <t>Cromoglicato de sodio</t>
  </si>
  <si>
    <t>Difilina</t>
  </si>
  <si>
    <t>Oxtrifilina</t>
  </si>
  <si>
    <t>Montelukast sódico</t>
  </si>
  <si>
    <t>Zafirlukast</t>
  </si>
  <si>
    <t>Zileutón</t>
  </si>
  <si>
    <t>Astemizol</t>
  </si>
  <si>
    <t>Fumarato de clemastina</t>
  </si>
  <si>
    <t>Maleato de dexclorfeniramina</t>
  </si>
  <si>
    <t>Clorhidrato de levocabastina</t>
  </si>
  <si>
    <t>Loratadina</t>
  </si>
  <si>
    <t>Terfenadina</t>
  </si>
  <si>
    <t>Clorhidrato de betahistina</t>
  </si>
  <si>
    <t>Hidrocloruro de triprolidina</t>
  </si>
  <si>
    <t>Prometazina</t>
  </si>
  <si>
    <t>Oxomemazina</t>
  </si>
  <si>
    <t>Ebastina</t>
  </si>
  <si>
    <t>Mesilato de dihidroergotoxina</t>
  </si>
  <si>
    <t>Clorhidrato de meclozina</t>
  </si>
  <si>
    <t>Cetirizina</t>
  </si>
  <si>
    <t>Betahistina</t>
  </si>
  <si>
    <t>Clorhidrato de buclicina</t>
  </si>
  <si>
    <t>Alimemazina</t>
  </si>
  <si>
    <t>Mepiramina maleato</t>
  </si>
  <si>
    <t>Difenhidramina</t>
  </si>
  <si>
    <t>Clorhidrato de fexofenadina</t>
  </si>
  <si>
    <t>Hidroxizina pamoato</t>
  </si>
  <si>
    <t>Maleato de  azatadina</t>
  </si>
  <si>
    <t>Azelastina hidrocloruro</t>
  </si>
  <si>
    <t>Bosentán</t>
  </si>
  <si>
    <t>Maleato de bromfeniramina</t>
  </si>
  <si>
    <t>Maleato de carbinoxamina</t>
  </si>
  <si>
    <t>Hidrocloruro de cetirizina</t>
  </si>
  <si>
    <t>Maleato de clorfenamina</t>
  </si>
  <si>
    <t>Tanato de clorfenamina</t>
  </si>
  <si>
    <t>Clorhidrato de ciproheptadina</t>
  </si>
  <si>
    <t>Desloratadina</t>
  </si>
  <si>
    <t>Maleato de dexbromfeniramina</t>
  </si>
  <si>
    <t>Clorhidrato de difenhidramina</t>
  </si>
  <si>
    <t>Tanato de difenhidramina</t>
  </si>
  <si>
    <t>Clorhidrato de hidroxizina</t>
  </si>
  <si>
    <t>Fumarato de ketotifeno</t>
  </si>
  <si>
    <t>Clorhidrato de olopatadina</t>
  </si>
  <si>
    <t>Tartrato de fenindamina</t>
  </si>
  <si>
    <t>Acrivastina</t>
  </si>
  <si>
    <t>Bromfeniramina</t>
  </si>
  <si>
    <t>Difumarato de emedastina</t>
  </si>
  <si>
    <t>Lodoxamida trometamina</t>
  </si>
  <si>
    <t>Clorhidrato de prometazina</t>
  </si>
  <si>
    <t>Potasio de pemirolast</t>
  </si>
  <si>
    <t>Acetilcisteína</t>
  </si>
  <si>
    <t>Beractant</t>
  </si>
  <si>
    <t>Budesonida</t>
  </si>
  <si>
    <t>Palmitato de colfoscerilo</t>
  </si>
  <si>
    <t>Bromuro de ipratropio</t>
  </si>
  <si>
    <t>Sobrerol</t>
  </si>
  <si>
    <t>Clorhidrato de bamifilina</t>
  </si>
  <si>
    <t>Dornasa alfa</t>
  </si>
  <si>
    <t>Poractant alfa</t>
  </si>
  <si>
    <t>Calfactant</t>
  </si>
  <si>
    <t>Benzonatato</t>
  </si>
  <si>
    <t>Guaifenesina</t>
  </si>
  <si>
    <t>Mentol</t>
  </si>
  <si>
    <t>Carbocisteína</t>
  </si>
  <si>
    <t>Cloruro de amonio</t>
  </si>
  <si>
    <t>Dextrometorfano</t>
  </si>
  <si>
    <t>Citrato de oxolamina</t>
  </si>
  <si>
    <t>Folcodina</t>
  </si>
  <si>
    <t>Bromhexina</t>
  </si>
  <si>
    <t>Combinación de acetaminofen y clorfeniramina</t>
  </si>
  <si>
    <t>Guayacolsulfonato de potasio</t>
  </si>
  <si>
    <t>Bitartrato de fenilpropanolamina</t>
  </si>
  <si>
    <t>Tanato de carbetapentano</t>
  </si>
  <si>
    <t>Clorhidrato de dextrometorfano</t>
  </si>
  <si>
    <t>Dextrometorfano polistirex</t>
  </si>
  <si>
    <t>Tanato de dextrometorfano</t>
  </si>
  <si>
    <t>Aceite de eucalipto o eucaliptol</t>
  </si>
  <si>
    <t>Clorhidrato de oximetazolina</t>
  </si>
  <si>
    <t>Clorhidrato de xilometazolina</t>
  </si>
  <si>
    <t>Carbonato de calcio</t>
  </si>
  <si>
    <t>Magaldrato</t>
  </si>
  <si>
    <t>Hidróxido de magnesio</t>
  </si>
  <si>
    <t>Antiácidos de bicarbonato de sodio</t>
  </si>
  <si>
    <t>Simeticona</t>
  </si>
  <si>
    <t>Hidrotalcita</t>
  </si>
  <si>
    <t>Carbonato de magnesio</t>
  </si>
  <si>
    <t>Clorhidrato de betaína</t>
  </si>
  <si>
    <t>Trisilicato de magnesio</t>
  </si>
  <si>
    <t>Hidróxido de aluminio</t>
  </si>
  <si>
    <t>Dihidroxialuminio-carbonato de sodio</t>
  </si>
  <si>
    <t>Cáscara sagrada</t>
  </si>
  <si>
    <t>Docusato de calcio</t>
  </si>
  <si>
    <t>Docusato potásico</t>
  </si>
  <si>
    <t>Docusato de sodio</t>
  </si>
  <si>
    <t>Lactulosa</t>
  </si>
  <si>
    <t>Sulfato de magnesio</t>
  </si>
  <si>
    <t>Mucílago hidrófilo del psilio</t>
  </si>
  <si>
    <t>Glicerina</t>
  </si>
  <si>
    <t>Ácido dehidrocólico</t>
  </si>
  <si>
    <t>Sen o senósidos</t>
  </si>
  <si>
    <t>Estimulante bisacodilo</t>
  </si>
  <si>
    <t>Metilcelulosa</t>
  </si>
  <si>
    <t>Aloína</t>
  </si>
  <si>
    <t>Bisacodyl</t>
  </si>
  <si>
    <t>Calcio policarbofilo</t>
  </si>
  <si>
    <t>Casantranol</t>
  </si>
  <si>
    <t>Aceite de ricino</t>
  </si>
  <si>
    <t>Monohidrato de cisaprida</t>
  </si>
  <si>
    <t>Supositorios de glicerina</t>
  </si>
  <si>
    <t>Citrato de magnesio</t>
  </si>
  <si>
    <t>Clorhidrato de metoclopramida</t>
  </si>
  <si>
    <t>Fosfato de sodio</t>
  </si>
  <si>
    <t>Fenolftaleína</t>
  </si>
  <si>
    <t>Semilla de psyllium</t>
  </si>
  <si>
    <t>Bitartrato de potasio</t>
  </si>
  <si>
    <t>Tartrato de sodio y potasio</t>
  </si>
  <si>
    <t>Fosfato de potasio</t>
  </si>
  <si>
    <t>Sulfato de sodio</t>
  </si>
  <si>
    <t>Aceite mineral</t>
  </si>
  <si>
    <t>Polietilenglicol laxante</t>
  </si>
  <si>
    <t>Cloruro de magnesio</t>
  </si>
  <si>
    <t>Clorhidrato de difenoxina</t>
  </si>
  <si>
    <t>Hidroclorato de loperamida</t>
  </si>
  <si>
    <t>Paregorico</t>
  </si>
  <si>
    <t>Nifuroxazida</t>
  </si>
  <si>
    <t>Atapulgita</t>
  </si>
  <si>
    <t>Subsalicilato de bismuto</t>
  </si>
  <si>
    <t>Clorhidrato de difenoxilato</t>
  </si>
  <si>
    <t>Saccharomyces boulardii</t>
  </si>
  <si>
    <t>Clorhidrato de alosetrón</t>
  </si>
  <si>
    <t>Caolín y pectina</t>
  </si>
  <si>
    <t>Pectina  purificada con acidophilus</t>
  </si>
  <si>
    <t>Dronabinol</t>
  </si>
  <si>
    <t>Clorhidrato de granisetrón</t>
  </si>
  <si>
    <t>Clorhidrato de meclizina</t>
  </si>
  <si>
    <t>Clorhidrato de ondansetrón</t>
  </si>
  <si>
    <t>Clorhidrato de trimetobenzamida</t>
  </si>
  <si>
    <t>Metoclopramida</t>
  </si>
  <si>
    <t>Cinarizina</t>
  </si>
  <si>
    <t>Clorhidrato de difenidol</t>
  </si>
  <si>
    <t>Ciclizina</t>
  </si>
  <si>
    <t>Combinacion de dextrosa fructosa y ácido fosfórico</t>
  </si>
  <si>
    <t>Proclorperazina</t>
  </si>
  <si>
    <t>Metopimazina</t>
  </si>
  <si>
    <t>Mesilato de dolasetrón</t>
  </si>
  <si>
    <t>Clorhidrato de ciclizina</t>
  </si>
  <si>
    <t>Ondansetrón</t>
  </si>
  <si>
    <t>Edisilato de proclorperazina</t>
  </si>
  <si>
    <t>Maleato de proclorperazina</t>
  </si>
  <si>
    <t>Maleato de tietilperacina</t>
  </si>
  <si>
    <t>Dimenhidrinato</t>
  </si>
  <si>
    <t>Aprepitant</t>
  </si>
  <si>
    <t>Clorhidrato de palonosetrón</t>
  </si>
  <si>
    <t>Cimetidina</t>
  </si>
  <si>
    <t>Famotidina</t>
  </si>
  <si>
    <t>Nizatidina</t>
  </si>
  <si>
    <t>Clorhidrato de ranitidina</t>
  </si>
  <si>
    <t>Cisapride</t>
  </si>
  <si>
    <t>Lansoprazol</t>
  </si>
  <si>
    <t>Clordiazepóxido clorhidrato o combinación de bromuro clinidio</t>
  </si>
  <si>
    <t>Misoprostol</t>
  </si>
  <si>
    <t>Omeprazol</t>
  </si>
  <si>
    <t>Pancreatina</t>
  </si>
  <si>
    <t>Sucralfato</t>
  </si>
  <si>
    <t>Clorhidrato de cimetidina</t>
  </si>
  <si>
    <t>Esomeprazol magnesico  trihidrato</t>
  </si>
  <si>
    <t>Pantoprazol sódico sesquihidratado</t>
  </si>
  <si>
    <t>Pantoprazol sódico</t>
  </si>
  <si>
    <t>Rabeprazol sódico</t>
  </si>
  <si>
    <t>Citrato de bismuto ranitidina</t>
  </si>
  <si>
    <t>Carbonato de aluminio</t>
  </si>
  <si>
    <t>Quenodiol</t>
  </si>
  <si>
    <t>Monoctanoina</t>
  </si>
  <si>
    <t>Ursodiol</t>
  </si>
  <si>
    <t>Dimetilsulfóxido</t>
  </si>
  <si>
    <t>Clorhidrato de mebeverina</t>
  </si>
  <si>
    <t>Clorhidrato de dicicloverina</t>
  </si>
  <si>
    <t>Clorhidrato de pitofenona</t>
  </si>
  <si>
    <t>Floroglucinol</t>
  </si>
  <si>
    <t>Clorhidrato de oxibutinina</t>
  </si>
  <si>
    <t>Butilbromuro de hioscina</t>
  </si>
  <si>
    <t>Clorhidrato de viquidil</t>
  </si>
  <si>
    <t>Trimebutina</t>
  </si>
  <si>
    <t>Clorhidrato de prozapina</t>
  </si>
  <si>
    <t>Alverina</t>
  </si>
  <si>
    <t>Acarbosa</t>
  </si>
  <si>
    <t>Acetohexamida</t>
  </si>
  <si>
    <t>Clorpropamida</t>
  </si>
  <si>
    <t>Glimepirida</t>
  </si>
  <si>
    <t>Glipizida</t>
  </si>
  <si>
    <t>Insulina</t>
  </si>
  <si>
    <t>Glucagón</t>
  </si>
  <si>
    <t>Gliclazida</t>
  </si>
  <si>
    <t>Clorhidrato de fenformina</t>
  </si>
  <si>
    <t>Buformina</t>
  </si>
  <si>
    <t>Nateglinida</t>
  </si>
  <si>
    <t>Extracto de páncreas</t>
  </si>
  <si>
    <t>Tolbutamida</t>
  </si>
  <si>
    <t>Glibenclamida o gliburida</t>
  </si>
  <si>
    <t>Hidrocloruro de metformina</t>
  </si>
  <si>
    <t>Miglitol</t>
  </si>
  <si>
    <t>Clorhidrato de pioglitazona</t>
  </si>
  <si>
    <t>Repaglinida</t>
  </si>
  <si>
    <t>Maleato de rosiglitazona</t>
  </si>
  <si>
    <t>Tolazamida</t>
  </si>
  <si>
    <t>Troglitazona</t>
  </si>
  <si>
    <t>Levotiroxina sódica</t>
  </si>
  <si>
    <t>Liotironina sódica</t>
  </si>
  <si>
    <t>Liotrix</t>
  </si>
  <si>
    <t>Tirotropina</t>
  </si>
  <si>
    <t>Metimazol</t>
  </si>
  <si>
    <t>Propiltiouracilo</t>
  </si>
  <si>
    <t>Yoduro de potasio</t>
  </si>
  <si>
    <t>Levotiroxina</t>
  </si>
  <si>
    <t>Yoduro de sodio</t>
  </si>
  <si>
    <t>Betametasona</t>
  </si>
  <si>
    <t>Corticotropina</t>
  </si>
  <si>
    <t>Cosintropina</t>
  </si>
  <si>
    <t>Dexametasona</t>
  </si>
  <si>
    <t>Flunisolida</t>
  </si>
  <si>
    <t>Hidrocortisona</t>
  </si>
  <si>
    <t>Metilprednisolona</t>
  </si>
  <si>
    <t>Prednisolona</t>
  </si>
  <si>
    <t>Triamcinolona</t>
  </si>
  <si>
    <t>Desoximetasona</t>
  </si>
  <si>
    <t>Meprednisona</t>
  </si>
  <si>
    <t>Ácido risedrónico</t>
  </si>
  <si>
    <t>Prednisona</t>
  </si>
  <si>
    <t>Prednicarbato</t>
  </si>
  <si>
    <t>Cortisona</t>
  </si>
  <si>
    <t>Cortivazol</t>
  </si>
  <si>
    <t>Acetato de desoxicortona</t>
  </si>
  <si>
    <t>Deflazacort</t>
  </si>
  <si>
    <t>Acetónido de fluocinolona</t>
  </si>
  <si>
    <t>Diacetato de diflorasona</t>
  </si>
  <si>
    <t>Corticorelina ovina triflutato</t>
  </si>
  <si>
    <t>Fluticasona</t>
  </si>
  <si>
    <t>Acetato de hidrocortisona</t>
  </si>
  <si>
    <t>Hidrocortisona buteprato</t>
  </si>
  <si>
    <t>Butirato de hidrocortisona</t>
  </si>
  <si>
    <t>Fosfato sódico de hidrocortisona</t>
  </si>
  <si>
    <t>Valerato de hidrocortisona</t>
  </si>
  <si>
    <t>Acetato de metilprednisolona</t>
  </si>
  <si>
    <t>Succinato sódico de metilprednisolona</t>
  </si>
  <si>
    <t>Acetato de prednisolona</t>
  </si>
  <si>
    <t>Acetato de triamcinolona</t>
  </si>
  <si>
    <t>Diacetato de triamcinolona</t>
  </si>
  <si>
    <t>Hexacetonido de triamcinolona</t>
  </si>
  <si>
    <t>Dipropionato de alclometasona</t>
  </si>
  <si>
    <t>Propionato de halobetasol</t>
  </si>
  <si>
    <t>Fluorometolona</t>
  </si>
  <si>
    <t>Halcinonida</t>
  </si>
  <si>
    <t>Acetato de fludrocortisona</t>
  </si>
  <si>
    <t>Rimexolona</t>
  </si>
  <si>
    <t>Fosfato sódico de dexametasona</t>
  </si>
  <si>
    <t>Loteprednol etabonato</t>
  </si>
  <si>
    <t>Propionato de clobetasol</t>
  </si>
  <si>
    <t>Pivalato de clocortolona</t>
  </si>
  <si>
    <t>Fluocinonida</t>
  </si>
  <si>
    <t>Flurandrenolida</t>
  </si>
  <si>
    <t>Amcinonida</t>
  </si>
  <si>
    <t>Probutato de hidrocortisona</t>
  </si>
  <si>
    <t>Medrisona</t>
  </si>
  <si>
    <t>Furoato de mometasona</t>
  </si>
  <si>
    <t>Desonida</t>
  </si>
  <si>
    <t>Fosfato sódico de prednisolona</t>
  </si>
  <si>
    <t>Dipropionato de beclometasona</t>
  </si>
  <si>
    <t>Acetato de cortisona</t>
  </si>
  <si>
    <t>Dipropionato de betametasona</t>
  </si>
  <si>
    <t>Valerato de betametasona</t>
  </si>
  <si>
    <t>Clorotrianiseno</t>
  </si>
  <si>
    <t>Estrona</t>
  </si>
  <si>
    <t>Estrógenos conjugados</t>
  </si>
  <si>
    <t>Estropipato</t>
  </si>
  <si>
    <t>Levonorgestrel</t>
  </si>
  <si>
    <t>Acetato de megestrol</t>
  </si>
  <si>
    <t>Etinilestradiol</t>
  </si>
  <si>
    <t>Mestranol</t>
  </si>
  <si>
    <t>Acetato de clormadinona</t>
  </si>
  <si>
    <t>Desogestrel y etinilestradiol</t>
  </si>
  <si>
    <t>Dienestrol</t>
  </si>
  <si>
    <t>Estradiol</t>
  </si>
  <si>
    <t>Etisterona</t>
  </si>
  <si>
    <t>Estradiol y acetato de noretisterona</t>
  </si>
  <si>
    <t>Hidroxiestrona diacetato</t>
  </si>
  <si>
    <t>Promestrieno</t>
  </si>
  <si>
    <t>Progesterona</t>
  </si>
  <si>
    <t>Promegestona</t>
  </si>
  <si>
    <t>Gestrinona</t>
  </si>
  <si>
    <t>Cipionato de estradiol</t>
  </si>
  <si>
    <t>Valerato de estradiol</t>
  </si>
  <si>
    <t>Estrógenos esterificados</t>
  </si>
  <si>
    <t>Diacetato de etinodiol</t>
  </si>
  <si>
    <t>Dietilestilbestrol</t>
  </si>
  <si>
    <t>Caproato de hidroxiprogesterona</t>
  </si>
  <si>
    <t>Acetato de medroxiprogesterona</t>
  </si>
  <si>
    <t>Noretindrona</t>
  </si>
  <si>
    <t>Acetato de noretindrona</t>
  </si>
  <si>
    <t>Norgestimato</t>
  </si>
  <si>
    <t>Norgestrel</t>
  </si>
  <si>
    <t>Etonogestrel y etinil estradiol</t>
  </si>
  <si>
    <t>Etinil-estradiol y diacetato de etinodiol</t>
  </si>
  <si>
    <t>Noretindrona y  etinil estradiol</t>
  </si>
  <si>
    <t>Gonadotropina coriónica</t>
  </si>
  <si>
    <t>Danazol</t>
  </si>
  <si>
    <t>Acetato de gonadorelina</t>
  </si>
  <si>
    <t>Acetato de histrelina</t>
  </si>
  <si>
    <t>Menotropinas</t>
  </si>
  <si>
    <t>Urofolitropina</t>
  </si>
  <si>
    <t>Fosfestrol de sodio</t>
  </si>
  <si>
    <t>Citrato de clomifeno</t>
  </si>
  <si>
    <t>Folitropina</t>
  </si>
  <si>
    <t>Clorhidrato de gonadorelina</t>
  </si>
  <si>
    <t>Finasterida</t>
  </si>
  <si>
    <t>Testosterona</t>
  </si>
  <si>
    <t>Cipionato de testosterona</t>
  </si>
  <si>
    <t>Enantato de testosterona</t>
  </si>
  <si>
    <t>Propionato de testosterona</t>
  </si>
  <si>
    <t>Acetato de trembolona</t>
  </si>
  <si>
    <t>Metandriol</t>
  </si>
  <si>
    <t>Fluoximesterona</t>
  </si>
  <si>
    <t>Metiltestosterona</t>
  </si>
  <si>
    <t>Decanoato de nandrolona</t>
  </si>
  <si>
    <t>Fenilpropionato de nandrolona</t>
  </si>
  <si>
    <t>Prasterona</t>
  </si>
  <si>
    <t>Stanozolol</t>
  </si>
  <si>
    <t>Dutasteride</t>
  </si>
  <si>
    <t>Acetato de desmopresina</t>
  </si>
  <si>
    <t>Vasopresina</t>
  </si>
  <si>
    <t>Dinoprostona</t>
  </si>
  <si>
    <t>Maleato de metilergonovina</t>
  </si>
  <si>
    <t>Oxitocina</t>
  </si>
  <si>
    <t>Maleato de ergonovina</t>
  </si>
  <si>
    <t>Somatrem</t>
  </si>
  <si>
    <t>Somatropina</t>
  </si>
  <si>
    <t>Somatostatina</t>
  </si>
  <si>
    <t>Acetato de octreotida</t>
  </si>
  <si>
    <t>Cloruro de calcio</t>
  </si>
  <si>
    <t>Gluconato de calcio</t>
  </si>
  <si>
    <t>Lactato de calcio</t>
  </si>
  <si>
    <t>Fosfato de calcio dibase</t>
  </si>
  <si>
    <t>Alendronato sódico</t>
  </si>
  <si>
    <t>Calcitonina</t>
  </si>
  <si>
    <t>Fosfato  sódico de celulosa</t>
  </si>
  <si>
    <t>Nitrato de galio</t>
  </si>
  <si>
    <t>Etidronato disódico</t>
  </si>
  <si>
    <t>Nandrolona</t>
  </si>
  <si>
    <t>Fosfato calcio tribásico</t>
  </si>
  <si>
    <t>Calcio fosfato de glicerol</t>
  </si>
  <si>
    <t>Ácido zoledrónico</t>
  </si>
  <si>
    <t>Pamidronato disódico</t>
  </si>
  <si>
    <t>Risedronato de sodio</t>
  </si>
  <si>
    <t>Acetato de calcio</t>
  </si>
  <si>
    <t>Glucoheptonato de calcio  o gluceptato de calcio</t>
  </si>
  <si>
    <t>Dihidrotaquisterol</t>
  </si>
  <si>
    <t>Clorotiazida</t>
  </si>
  <si>
    <t>Clortalidona</t>
  </si>
  <si>
    <t>Metolazona</t>
  </si>
  <si>
    <t>Bumetanida</t>
  </si>
  <si>
    <t>Etacrinato de sodio</t>
  </si>
  <si>
    <t>Clorhidrato de amilorida</t>
  </si>
  <si>
    <t>Espironolactona</t>
  </si>
  <si>
    <t>Triamtereno</t>
  </si>
  <si>
    <t>Manitol</t>
  </si>
  <si>
    <t>Furosemida</t>
  </si>
  <si>
    <t>Canrenoato de potasio</t>
  </si>
  <si>
    <t>Lasitone</t>
  </si>
  <si>
    <t>Bendroflumetiazida</t>
  </si>
  <si>
    <t>Ácido etacrínico</t>
  </si>
  <si>
    <t>Hidroclorotiazida</t>
  </si>
  <si>
    <t>Hidroflumetiazida</t>
  </si>
  <si>
    <t>Isosorbide</t>
  </si>
  <si>
    <t>Meticlotiazida</t>
  </si>
  <si>
    <t>Pamabrom</t>
  </si>
  <si>
    <t>Politiazida</t>
  </si>
  <si>
    <t>Torasemida</t>
  </si>
  <si>
    <t>Triclormetiazida</t>
  </si>
  <si>
    <t>Diurético osmótico urea</t>
  </si>
  <si>
    <t>Dextrosa</t>
  </si>
  <si>
    <t>Electrolitos de cloruro de sodio</t>
  </si>
  <si>
    <t>Alimentación parenteral total o soluciones apt nutricionales</t>
  </si>
  <si>
    <t>Solución ringer lactato</t>
  </si>
  <si>
    <t>Trometamina</t>
  </si>
  <si>
    <t>Lactato de sodio</t>
  </si>
  <si>
    <t>Acetato de sodio</t>
  </si>
  <si>
    <t>Soluciones electrolíticas múltiples</t>
  </si>
  <si>
    <t>Combinación de ácido cítrico y citrato de potasio</t>
  </si>
  <si>
    <t>Combinación de ácido cítrico y citrato de sodio</t>
  </si>
  <si>
    <t>Bicarbonato de potasio</t>
  </si>
  <si>
    <t>Cloruro de potasio</t>
  </si>
  <si>
    <t>Gluconato de potasio</t>
  </si>
  <si>
    <t>Acetato de potasio</t>
  </si>
  <si>
    <t>Suplemento de potasio</t>
  </si>
  <si>
    <t>Residuo de germen de maíz</t>
  </si>
  <si>
    <t>Suplementos de amino ácidos</t>
  </si>
  <si>
    <t>Pentermina</t>
  </si>
  <si>
    <t>Fosfolípidos</t>
  </si>
  <si>
    <t>Suplementos vitamínicos</t>
  </si>
  <si>
    <t>Solución de rehidratación oral</t>
  </si>
  <si>
    <t>Amonio molibdato</t>
  </si>
  <si>
    <t>Azatioprina</t>
  </si>
  <si>
    <t>Ciclosporina</t>
  </si>
  <si>
    <t>Mofetilo micofenolato</t>
  </si>
  <si>
    <t>Tacrolimus</t>
  </si>
  <si>
    <t>Antilinfocitos</t>
  </si>
  <si>
    <t>Defibrotide</t>
  </si>
  <si>
    <t>Aldesleukina</t>
  </si>
  <si>
    <t>Basiliximab</t>
  </si>
  <si>
    <t>Daclizumab</t>
  </si>
  <si>
    <t>Imiquimod</t>
  </si>
  <si>
    <t>Muromonab cd3</t>
  </si>
  <si>
    <t>Clorhidrato de micofenolato de mofetilo</t>
  </si>
  <si>
    <t>Peginterferón</t>
  </si>
  <si>
    <t>Pimecrolimus</t>
  </si>
  <si>
    <t>Sirolimus</t>
  </si>
  <si>
    <t>Antilinfocito o inmunoglobulina linfocítica</t>
  </si>
  <si>
    <t>Hidrocloruro de guanidina</t>
  </si>
  <si>
    <t>Azatioprina sódica</t>
  </si>
  <si>
    <t>Antígeno de ántrax</t>
  </si>
  <si>
    <t>Antígeno brucélico</t>
  </si>
  <si>
    <t>Vacuna contra el cólera</t>
  </si>
  <si>
    <t>Difteria</t>
  </si>
  <si>
    <t>Vacuna contra el virus de la encefalitis</t>
  </si>
  <si>
    <t>Influenza hemofílica</t>
  </si>
  <si>
    <t>Vacuna contra el virus de hepatitis b</t>
  </si>
  <si>
    <t>Vacuna contra el virus de la influenza</t>
  </si>
  <si>
    <t>Vacuna contra el virus del sarampión</t>
  </si>
  <si>
    <t>Vacuna meningococo</t>
  </si>
  <si>
    <t>Morbillivirus</t>
  </si>
  <si>
    <t>Vacuna contra el virus de las paperas</t>
  </si>
  <si>
    <t>Parotiditis</t>
  </si>
  <si>
    <t>Vacuna contra la pertussis</t>
  </si>
  <si>
    <t>Vacuna contra el neumococo</t>
  </si>
  <si>
    <t>Vacuna contra el virus del polio</t>
  </si>
  <si>
    <t>Vacuna contra la rabia</t>
  </si>
  <si>
    <t>Rotavirus</t>
  </si>
  <si>
    <t>Vacuna contra el virus de la rubeola</t>
  </si>
  <si>
    <t>Viruela</t>
  </si>
  <si>
    <t>Toxoide tetánico</t>
  </si>
  <si>
    <t>Tuberculosis</t>
  </si>
  <si>
    <t>Vacuna contra el tifo</t>
  </si>
  <si>
    <t>Vacuna contra el virus de la varicela</t>
  </si>
  <si>
    <t>Vacuna contra la fiebre amarilla</t>
  </si>
  <si>
    <t>Hepatitis a</t>
  </si>
  <si>
    <t>Vacuna contra la hemofilia b</t>
  </si>
  <si>
    <t>Vacuna contra los virus del sarampión, paperas y rubeola</t>
  </si>
  <si>
    <t>Difteria y toxoide tetánico adsorbido</t>
  </si>
  <si>
    <t>Vacuna contra difteria y toxoide tetánico y pertussis acelular</t>
  </si>
  <si>
    <t>Difteria y tétano y pertussis celular</t>
  </si>
  <si>
    <t>Influenza b hemofílica con difteria y tétano y pertussis acelular</t>
  </si>
  <si>
    <t>Influenza b hemofílica con difteria y tétano y pertussis celular conjugadas</t>
  </si>
  <si>
    <t>Vacuna contra el virus de la hepatitis a</t>
  </si>
  <si>
    <t>Vacuna contra la enfermedad de lyme (borreliosis)</t>
  </si>
  <si>
    <t>Vacuna contra la plaga</t>
  </si>
  <si>
    <t>Vacuna contra el estafilococo</t>
  </si>
  <si>
    <t>Vacuna contra el virus del sarampión y la rubeola</t>
  </si>
  <si>
    <t>Vacuna bcg</t>
  </si>
  <si>
    <t>Vacuna contra el virus de la rubeola y las paperas</t>
  </si>
  <si>
    <t>Hipocruposis</t>
  </si>
  <si>
    <t>E coli</t>
  </si>
  <si>
    <t>Gumboro</t>
  </si>
  <si>
    <t>Bronquitis infecciosa aviar</t>
  </si>
  <si>
    <t>Newcastle</t>
  </si>
  <si>
    <t>Inmunoglobulinas bacterianas</t>
  </si>
  <si>
    <t>Filgrastim</t>
  </si>
  <si>
    <t>Pelfigrastim</t>
  </si>
  <si>
    <t>Sargramostim</t>
  </si>
  <si>
    <t>Inmunoglobulina rho d</t>
  </si>
  <si>
    <t>Inmunoglobulina o gamma igg</t>
  </si>
  <si>
    <t>Inmunoglobulinas virales</t>
  </si>
  <si>
    <t>Clorhidrato levamisol</t>
  </si>
  <si>
    <t>Interferon</t>
  </si>
  <si>
    <t>Acetato de glatiramer</t>
  </si>
  <si>
    <t>Alopurinol</t>
  </si>
  <si>
    <t>Colchicina</t>
  </si>
  <si>
    <t>Probenecid</t>
  </si>
  <si>
    <t>Sulfinpirazona</t>
  </si>
  <si>
    <t>Benzbromarona</t>
  </si>
  <si>
    <t>Deferoxamina mesilato</t>
  </si>
  <si>
    <t>Dexrazoxano</t>
  </si>
  <si>
    <t>Digoxina inmune fab</t>
  </si>
  <si>
    <t>Dimercaprol</t>
  </si>
  <si>
    <t>Edetato disódico</t>
  </si>
  <si>
    <t>Flumazenil</t>
  </si>
  <si>
    <t>Ipecacuana</t>
  </si>
  <si>
    <t>Penicilamina</t>
  </si>
  <si>
    <t>Protamina sulfato</t>
  </si>
  <si>
    <t>Sulfonato poliestireno sódico</t>
  </si>
  <si>
    <t>Trientina</t>
  </si>
  <si>
    <t>Leucovorina</t>
  </si>
  <si>
    <t>Sorbitol</t>
  </si>
  <si>
    <t>Azul de metileno</t>
  </si>
  <si>
    <t>Anti venenos</t>
  </si>
  <si>
    <t>Leucovorina cálcica</t>
  </si>
  <si>
    <t>Antídoto de carbón activado</t>
  </si>
  <si>
    <t>Edetato cálcico disódico</t>
  </si>
  <si>
    <t>Fomepizol</t>
  </si>
  <si>
    <t>Clorhidrato pralidoxima</t>
  </si>
  <si>
    <t>Tiosulfato de sodio</t>
  </si>
  <si>
    <t>Succimer</t>
  </si>
  <si>
    <t>Sulfato de cobre</t>
  </si>
  <si>
    <t>Exopeptidasa g2</t>
  </si>
  <si>
    <t>Xilacina</t>
  </si>
  <si>
    <t>Aceite etérico</t>
  </si>
  <si>
    <t>Extracto de centella asiática</t>
  </si>
  <si>
    <t>Extracto de ipecacuana</t>
  </si>
  <si>
    <t>Aesculus</t>
  </si>
  <si>
    <t>Aconitum napellus (acónito común)</t>
  </si>
  <si>
    <t>Valeriana</t>
  </si>
  <si>
    <t>Ajo</t>
  </si>
  <si>
    <t>Celidonia mayor</t>
  </si>
  <si>
    <t>Saponaria</t>
  </si>
  <si>
    <t>Prímula</t>
  </si>
  <si>
    <t>Pimpinella</t>
  </si>
  <si>
    <t>Cilantro</t>
  </si>
  <si>
    <t>Hedera hélix</t>
  </si>
  <si>
    <t>Goma arábiga</t>
  </si>
  <si>
    <t>Boneset</t>
  </si>
  <si>
    <t>Echinacea</t>
  </si>
  <si>
    <t>Acónito</t>
  </si>
  <si>
    <t>Coccus cacti</t>
  </si>
  <si>
    <t>Menta de gato</t>
  </si>
  <si>
    <t>Ginseng</t>
  </si>
  <si>
    <t>Asafétida</t>
  </si>
  <si>
    <t>Arándano</t>
  </si>
  <si>
    <t>Árnica</t>
  </si>
  <si>
    <t>Bálsamo del perú</t>
  </si>
  <si>
    <t>Eufrasia</t>
  </si>
  <si>
    <t>Ginkgo biloba</t>
  </si>
  <si>
    <t>Hydrastis</t>
  </si>
  <si>
    <t>Gotu kola</t>
  </si>
  <si>
    <t>Palma enana americana (saw palmetto)</t>
  </si>
  <si>
    <t>Pygeum africano</t>
  </si>
  <si>
    <t>Raíz de angélica</t>
  </si>
  <si>
    <t>Violeta geneciana</t>
  </si>
  <si>
    <t>Capsaicina</t>
  </si>
  <si>
    <t>Leche de cardo</t>
  </si>
  <si>
    <t>Cohosh negro</t>
  </si>
  <si>
    <t>Floruro de sodio</t>
  </si>
  <si>
    <t>Disulfiram</t>
  </si>
  <si>
    <t>Nicotina</t>
  </si>
  <si>
    <t>Nicotina polacrilina</t>
  </si>
  <si>
    <t>Aminohipurato sódico</t>
  </si>
  <si>
    <t>Aceite etiodizado</t>
  </si>
  <si>
    <t>Sodio fluoresceína</t>
  </si>
  <si>
    <t>Indigotindisulfonato sódico</t>
  </si>
  <si>
    <t>Indocianina verde</t>
  </si>
  <si>
    <t>Cloruro de metacolina</t>
  </si>
  <si>
    <t>Metirapona</t>
  </si>
  <si>
    <t>Sodio de rosa de bengala i 131</t>
  </si>
  <si>
    <t>Loxaglato de meglumina</t>
  </si>
  <si>
    <t>Sildenafil citrato</t>
  </si>
  <si>
    <t>Clorhidrato de vardenafil</t>
  </si>
  <si>
    <t>Dioctil sulfosuccinato de sodio</t>
  </si>
  <si>
    <t>Oleato polipéptido de trietanolamina</t>
  </si>
  <si>
    <t>Cloruro acetilcolina</t>
  </si>
  <si>
    <t>Clorhidrato de apraclonidina</t>
  </si>
  <si>
    <t>Bimatoprost</t>
  </si>
  <si>
    <t>Brinzolamida</t>
  </si>
  <si>
    <t>Carbachol</t>
  </si>
  <si>
    <t>Demecario bromuro</t>
  </si>
  <si>
    <t>Dorzolimato clorhidrato</t>
  </si>
  <si>
    <t>Iodeto de ecotiofato</t>
  </si>
  <si>
    <t>Borato de epinephryl</t>
  </si>
  <si>
    <t>Latanoprost</t>
  </si>
  <si>
    <t>Clorhidrato de levobunolol</t>
  </si>
  <si>
    <t>Metipranolol</t>
  </si>
  <si>
    <t>Sulfato fisostigmina</t>
  </si>
  <si>
    <t>Clorhidrato de pilocarpina</t>
  </si>
  <si>
    <t>Timolol</t>
  </si>
  <si>
    <t>Travoprost</t>
  </si>
  <si>
    <t>Isopropil unoprostone</t>
  </si>
  <si>
    <t>Diclorfenamida</t>
  </si>
  <si>
    <t>Metalzolamida</t>
  </si>
  <si>
    <t>Lágrimas artificiales</t>
  </si>
  <si>
    <t>Ácido salicílico</t>
  </si>
  <si>
    <t>Ácido azelaico</t>
  </si>
  <si>
    <t>Subcarbonato de bismuto</t>
  </si>
  <si>
    <t>Ácido bórico</t>
  </si>
  <si>
    <t>Calamina</t>
  </si>
  <si>
    <t>Cloroxina</t>
  </si>
  <si>
    <t>Preparaciones tópicas de brea de hulla</t>
  </si>
  <si>
    <t>Cremas o ungüentos hidrofilacios</t>
  </si>
  <si>
    <t>Hidroquinona</t>
  </si>
  <si>
    <t>Salicilato de metilo</t>
  </si>
  <si>
    <t>Minoxidil solución tópica</t>
  </si>
  <si>
    <t>Papaina</t>
  </si>
  <si>
    <t>Preparación tópica de brea de pino</t>
  </si>
  <si>
    <t>Podofilox</t>
  </si>
  <si>
    <t>Resina podofilina</t>
  </si>
  <si>
    <t>Piritionato de zinc</t>
  </si>
  <si>
    <t>Resorcinol</t>
  </si>
  <si>
    <t>Sulfato de selenio</t>
  </si>
  <si>
    <t>Tazaroteno</t>
  </si>
  <si>
    <t>Tretinoina</t>
  </si>
  <si>
    <t>Tripsina cristalizada</t>
  </si>
  <si>
    <t>Dimeticona</t>
  </si>
  <si>
    <t>Calcipotriene</t>
  </si>
  <si>
    <t>Antralina o ditranol</t>
  </si>
  <si>
    <t>Preparaciones tópicas de alcanfor</t>
  </si>
  <si>
    <t>Preparaciones tópicas de urea</t>
  </si>
  <si>
    <t>Preparaciones tópicas de aceite de turpentina</t>
  </si>
  <si>
    <t>Ácido láctico</t>
  </si>
  <si>
    <t>Solución sustituta de la saliva</t>
  </si>
  <si>
    <t>Acetato de aluminio</t>
  </si>
  <si>
    <t>Hamamelis o escoba de bruja</t>
  </si>
  <si>
    <t>Acetato de zinc</t>
  </si>
  <si>
    <t>Alumbre de amonio</t>
  </si>
  <si>
    <t>Ácido tánico</t>
  </si>
  <si>
    <t>Butafosfan</t>
  </si>
  <si>
    <t>Alfombras orientales</t>
  </si>
  <si>
    <t>Alfombras</t>
  </si>
  <si>
    <t>Alfombras de lana</t>
  </si>
  <si>
    <t>Alfombras de algodón</t>
  </si>
  <si>
    <t>Alfombras sintéticas</t>
  </si>
  <si>
    <t>Alfombras trenzadas</t>
  </si>
  <si>
    <t>Tapetes de baño</t>
  </si>
  <si>
    <t>Tapetes de entrada</t>
  </si>
  <si>
    <t>Tapetes decorativos</t>
  </si>
  <si>
    <t>Tapetes anti fatiga</t>
  </si>
  <si>
    <t>Tapetes de caucho o vinilo</t>
  </si>
  <si>
    <t>Esterillas para sillas</t>
  </si>
  <si>
    <t>Protector de carpetas</t>
  </si>
  <si>
    <t>Colchas</t>
  </si>
  <si>
    <t>Edredones</t>
  </si>
  <si>
    <t>Forros para edredones</t>
  </si>
  <si>
    <t>Forros para colchones</t>
  </si>
  <si>
    <t>Almohadas</t>
  </si>
  <si>
    <t>Rellenos para colchones</t>
  </si>
  <si>
    <t>Plumones</t>
  </si>
  <si>
    <t>Cobijas</t>
  </si>
  <si>
    <t>Sábanas</t>
  </si>
  <si>
    <t>Volantes de cama</t>
  </si>
  <si>
    <t>Fundas de edredón</t>
  </si>
  <si>
    <t>Fundas de almohada</t>
  </si>
  <si>
    <t>Cobertores</t>
  </si>
  <si>
    <t>Limpiones</t>
  </si>
  <si>
    <t>Servilletas</t>
  </si>
  <si>
    <t>Tiras de mesa</t>
  </si>
  <si>
    <t>Guantes de horno o coge ollas para uso doméstico</t>
  </si>
  <si>
    <t>Individuales de mesa</t>
  </si>
  <si>
    <t>Faldas de mesa</t>
  </si>
  <si>
    <t>Clips para faldas de mesa</t>
  </si>
  <si>
    <t>Toallas de baño</t>
  </si>
  <si>
    <t>Toallas playeras</t>
  </si>
  <si>
    <t>Paños para lavar</t>
  </si>
  <si>
    <t>Toallas de manos</t>
  </si>
  <si>
    <t>Cortinas</t>
  </si>
  <si>
    <t>Colgaduras</t>
  </si>
  <si>
    <t>Persianas venecianas</t>
  </si>
  <si>
    <t>Persianas enrollables</t>
  </si>
  <si>
    <t>Postigos interiores</t>
  </si>
  <si>
    <t>Persianas verticales</t>
  </si>
  <si>
    <t>Cenefas</t>
  </si>
  <si>
    <t>Varillas para cortinas</t>
  </si>
  <si>
    <t>Remates para varillas</t>
  </si>
  <si>
    <t>Anillos o ganchos para cortinas</t>
  </si>
  <si>
    <t>Neveras para uso doméstico</t>
  </si>
  <si>
    <t>Hornos microondas para uso doméstico</t>
  </si>
  <si>
    <t>Trituradores de basura para uso doméstico</t>
  </si>
  <si>
    <t>Fogones para uso doméstico</t>
  </si>
  <si>
    <t>Lavadoras de platos para uso doméstico</t>
  </si>
  <si>
    <t>Congeladores para uso doméstico</t>
  </si>
  <si>
    <t>Congeladores verticales para uso doméstico</t>
  </si>
  <si>
    <t>Congeladores horizontales para uso doméstico</t>
  </si>
  <si>
    <t>Combinación de neveras y congeladores para uso doméstico</t>
  </si>
  <si>
    <t>Aire acondicionado portátil para uso doméstico</t>
  </si>
  <si>
    <t>Exprimidores de jugo para uso doméstico</t>
  </si>
  <si>
    <t>Planchas para waffles para uso doméstico</t>
  </si>
  <si>
    <t>Abrelatas eléctricos para uso doméstico</t>
  </si>
  <si>
    <t>Procesadores de alimentos para uso doméstico</t>
  </si>
  <si>
    <t>Compactadores de basura para uso doméstico</t>
  </si>
  <si>
    <t>Freidoras para uso doméstico</t>
  </si>
  <si>
    <t>Máquinas de maíz pira para uso doméstico</t>
  </si>
  <si>
    <t>Máquinas para uso doméstico para hacer pan</t>
  </si>
  <si>
    <t>Hornos convencionales para uso doméstico</t>
  </si>
  <si>
    <t>Mezcladoras para uso doméstico</t>
  </si>
  <si>
    <t>Hornos tostadores para uso doméstico</t>
  </si>
  <si>
    <t>Tostadoras para uso doméstico</t>
  </si>
  <si>
    <t>Teteras eléctricas para uso doméstico</t>
  </si>
  <si>
    <t>Licuadoras para uso doméstico</t>
  </si>
  <si>
    <t>Hornillas para uso doméstico</t>
  </si>
  <si>
    <t>Cafeteras para uso doméstico</t>
  </si>
  <si>
    <t>Cuchillos eléctricos para uso doméstico</t>
  </si>
  <si>
    <t>Woks eléctricos para uso doméstico</t>
  </si>
  <si>
    <t>Moledoras de café para uso doméstico</t>
  </si>
  <si>
    <t>Partes de máquinas lavaplatos</t>
  </si>
  <si>
    <t>Tajadores de alimentos para uso doméstico</t>
  </si>
  <si>
    <t>Sartenes eléctricos para uso doméstico</t>
  </si>
  <si>
    <t>Planchas eléctricas para uso doméstico</t>
  </si>
  <si>
    <t>Sandwicheras eléctricas para uso doméstico</t>
  </si>
  <si>
    <t>Parrillas eléctricas interiores para uso doméstico</t>
  </si>
  <si>
    <t>Pizelles o máquinas para hacer galletas para uso doméstico</t>
  </si>
  <si>
    <t>Olla de cocción lenta para uso doméstico</t>
  </si>
  <si>
    <t>Calienta comidas para uso doméstico</t>
  </si>
  <si>
    <t>Máquinas para hacer té para uso doméstico</t>
  </si>
  <si>
    <t>Lavadoras de ropa para uso doméstico</t>
  </si>
  <si>
    <t>Secadoras de ropa para uso doméstico</t>
  </si>
  <si>
    <t>Planchas de ropa para uso doméstico</t>
  </si>
  <si>
    <t>Secadoras de calzado</t>
  </si>
  <si>
    <t>Canastas de ropa</t>
  </si>
  <si>
    <t>Cestas de ropa</t>
  </si>
  <si>
    <t>Compuestos para remover arrugas de los textiles</t>
  </si>
  <si>
    <t>Plancha de vapor para ropa</t>
  </si>
  <si>
    <t>Cepillos de dientes eléctricos para uso doméstico</t>
  </si>
  <si>
    <t>Secadores de pelo para uso doméstico</t>
  </si>
  <si>
    <t>Máquinas de afeitar eléctricas para uso doméstico</t>
  </si>
  <si>
    <t>Partes de afeitadoras o removedores de vello</t>
  </si>
  <si>
    <t>Secadores de uñas</t>
  </si>
  <si>
    <t>Máquinas de coser para uso doméstico</t>
  </si>
  <si>
    <t>Calentadores de espacios para uso doméstico</t>
  </si>
  <si>
    <t>Cobijas eléctricas para uso doméstico</t>
  </si>
  <si>
    <t>Utensilios de cocina desechables para uso doméstico</t>
  </si>
  <si>
    <t>Platos desechables para uso doméstico</t>
  </si>
  <si>
    <t>Cubiertos desechables para uso doméstico</t>
  </si>
  <si>
    <t>Tazas o vasos o tapas desechables para uso doméstico</t>
  </si>
  <si>
    <t>Agitadores desechables para uso doméstico</t>
  </si>
  <si>
    <t>Contenedores de alimentos desechables para uso doméstico</t>
  </si>
  <si>
    <t>Pitillos desechables para uso doméstico</t>
  </si>
  <si>
    <t>Rodillos para uso doméstico</t>
  </si>
  <si>
    <t>Tazones mezcladores para uso doméstico</t>
  </si>
  <si>
    <t>Ralladores para uso doméstico</t>
  </si>
  <si>
    <t>Coladores o coladeras para uso doméstico</t>
  </si>
  <si>
    <t>Destapadores o abrelatas para uso doméstico</t>
  </si>
  <si>
    <t>Tablas para cortar para uso doméstico</t>
  </si>
  <si>
    <t>Tazas medidoras para uso doméstico</t>
  </si>
  <si>
    <t>Brochas para rociar alimentos</t>
  </si>
  <si>
    <t>Peladora de vegetales</t>
  </si>
  <si>
    <t>Cortadores de galletas</t>
  </si>
  <si>
    <t>Pinzas de cocina para uso doméstico</t>
  </si>
  <si>
    <t>Batidoras de alambre de cocina para uso doméstico</t>
  </si>
  <si>
    <t>Raspadores de comida para uso doméstico</t>
  </si>
  <si>
    <t>Rejillas enfriadoras para uso doméstico</t>
  </si>
  <si>
    <t>Cortadores de pizza para uso doméstico</t>
  </si>
  <si>
    <t>Espátulas de cocina para uso doméstico</t>
  </si>
  <si>
    <t>Cucharas de madera para uso doméstico</t>
  </si>
  <si>
    <t>Paletas de madera para hornear para uso doméstico</t>
  </si>
  <si>
    <t>Mezclador de masa para uso doméstico</t>
  </si>
  <si>
    <t>Cernedor para uso doméstico</t>
  </si>
  <si>
    <t>Estampador para galletas para uso doméstico</t>
  </si>
  <si>
    <t>Pistola pastelera para uso doméstico</t>
  </si>
  <si>
    <t>Prensa para galletas para uso doméstico</t>
  </si>
  <si>
    <t>Afiladores de cuchillos para uso doméstico</t>
  </si>
  <si>
    <t>Cortadores de galletas para uso doméstico</t>
  </si>
  <si>
    <t>Mandolina para uso doméstico</t>
  </si>
  <si>
    <t>Exprimidor de ajo para uso doméstico</t>
  </si>
  <si>
    <t>Tajador de huevos para uso doméstico</t>
  </si>
  <si>
    <t>Separador de huevos para uso doméstico</t>
  </si>
  <si>
    <t>Tajadora de queso para uso doméstico</t>
  </si>
  <si>
    <t>Molino de alimentos para uso doméstico</t>
  </si>
  <si>
    <t>Embudos de cocina para uso doméstico</t>
  </si>
  <si>
    <t>Herramientas para adobar para uso doméstico</t>
  </si>
  <si>
    <t>Descorazonadores de manzanas para uso doméstico</t>
  </si>
  <si>
    <t>Sacabocados para melón o mantequilla para uso doméstico</t>
  </si>
  <si>
    <t>Palas o cucharas para alimentos para uso doméstico</t>
  </si>
  <si>
    <t>Tallador de calabazas para uso doméstico</t>
  </si>
  <si>
    <t>Cepillo para vegetales para uso doméstico</t>
  </si>
  <si>
    <t>Batidora de huevos para uso doméstico</t>
  </si>
  <si>
    <t>Estante para secar pasta para uso doméstico</t>
  </si>
  <si>
    <t>Batidora de crema para uso doméstico</t>
  </si>
  <si>
    <t>Prensa para masa para uso doméstico</t>
  </si>
  <si>
    <t>Máquina para hacer ravioli para uso doméstico</t>
  </si>
  <si>
    <t>Rociadores de rocío o de gatillo para uso doméstico</t>
  </si>
  <si>
    <t>Pincel pastelero para uso doméstico</t>
  </si>
  <si>
    <t>Pesas para cocina o dietas para uso doméstico</t>
  </si>
  <si>
    <t>Relojes (temporizadores) de cocina para uso doméstico</t>
  </si>
  <si>
    <t>Termómetros de alimentos o cocina para uso doméstico</t>
  </si>
  <si>
    <t>Guía para tajar pan para uso doméstico</t>
  </si>
  <si>
    <t>Escurridores para uso doméstico</t>
  </si>
  <si>
    <t>Utensilios para servir para uso doméstico</t>
  </si>
  <si>
    <t>Cuchillos para uso doméstico</t>
  </si>
  <si>
    <t>Tenedores para uso doméstico</t>
  </si>
  <si>
    <t>Cucharas para uso doméstico</t>
  </si>
  <si>
    <t>Apoya cucharas</t>
  </si>
  <si>
    <t>Palillos</t>
  </si>
  <si>
    <t>Set de cuchillos para uso doméstico</t>
  </si>
  <si>
    <t>Cuchillos para mantequilla</t>
  </si>
  <si>
    <t>Set de cubiertos</t>
  </si>
  <si>
    <t>Cacerolas de hierro fundido con tapa para uso doméstico</t>
  </si>
  <si>
    <t>Sartenes para uso doméstico</t>
  </si>
  <si>
    <t>Cacerolas para uso doméstico</t>
  </si>
  <si>
    <t>Teteras para uso doméstico</t>
  </si>
  <si>
    <t>Woks para uso doméstico</t>
  </si>
  <si>
    <t>Vaporeras para uso doméstico</t>
  </si>
  <si>
    <t>Ollas para uso doméstico</t>
  </si>
  <si>
    <t>Ollas a presión para uso doméstico</t>
  </si>
  <si>
    <t>Sartenes para sofreír para uso doméstico</t>
  </si>
  <si>
    <t>Samovares para uso doméstico</t>
  </si>
  <si>
    <t>Planchas para uso doméstico</t>
  </si>
  <si>
    <t>Cacerolas para baño maría</t>
  </si>
  <si>
    <t>Protector de salpicaduras para uso doméstico</t>
  </si>
  <si>
    <t>Moldes para muffins para uso doméstico</t>
  </si>
  <si>
    <t>Cacerola para hornear para uso doméstico</t>
  </si>
  <si>
    <t>Moldes para ponqués o pies para uso doméstico</t>
  </si>
  <si>
    <t>Moldes para asar para uso doméstico</t>
  </si>
  <si>
    <t>Bandejas de horno para uso doméstico</t>
  </si>
  <si>
    <t>Cacerolas para parrilla para uso doméstico</t>
  </si>
  <si>
    <t>Moldes para hornear para uso doméstico</t>
  </si>
  <si>
    <t>Cacerolas para pizza para uso doméstico</t>
  </si>
  <si>
    <t>Cacerolas para hacer tortillas para uso doméstico</t>
  </si>
  <si>
    <t>Jarras para uso doméstico</t>
  </si>
  <si>
    <t>Contenedores para almacenar alimentos para uso doméstico</t>
  </si>
  <si>
    <t>Tazones de ponche para uso doméstico</t>
  </si>
  <si>
    <t>Platos para uso doméstico</t>
  </si>
  <si>
    <t>Platos pequeños para uso doméstico</t>
  </si>
  <si>
    <t>Bandejas o fuentes para uso doméstico</t>
  </si>
  <si>
    <t>Tazones para servir para uso doméstico</t>
  </si>
  <si>
    <t>Teteras o cafeteras para uso doméstico</t>
  </si>
  <si>
    <t>Soperas o ensaladeras para uso doméstico</t>
  </si>
  <si>
    <t>Frascos al vacío para uso doméstico</t>
  </si>
  <si>
    <t>Partes internas de frascos al vacío</t>
  </si>
  <si>
    <t>Cubetas para hielo</t>
  </si>
  <si>
    <t>Saleros, pimenteros o especieros</t>
  </si>
  <si>
    <t>Sets de garrafas</t>
  </si>
  <si>
    <t>Plato para ponqués con tapa para uso doméstico</t>
  </si>
  <si>
    <t>Set de servicio de mesa para uso doméstico</t>
  </si>
  <si>
    <t>Tazas de café o té para uso doméstico</t>
  </si>
  <si>
    <t>Vasos para beber para uso doméstico</t>
  </si>
  <si>
    <t>Tazones (“mugs”) para uso doméstico</t>
  </si>
  <si>
    <t>Copas para uso doméstico</t>
  </si>
  <si>
    <t>Biberones o accesorios</t>
  </si>
  <si>
    <t>Papel para forrar repisas</t>
  </si>
  <si>
    <t>Escurridor de platos</t>
  </si>
  <si>
    <t>Cepillo dispensador de jabón</t>
  </si>
  <si>
    <t>Reproductor de casetes o grabadora</t>
  </si>
  <si>
    <t>Televisores</t>
  </si>
  <si>
    <t>Radios reloj</t>
  </si>
  <si>
    <t>Reproductores de discos laser</t>
  </si>
  <si>
    <t>Sistemas de estéreo portátiles</t>
  </si>
  <si>
    <t>Sistemas de audio de alta fidelidad para el hogar</t>
  </si>
  <si>
    <t>Radios</t>
  </si>
  <si>
    <t>Altoparlantes</t>
  </si>
  <si>
    <t>Combinación de televisor, vhs y grabadora dvd</t>
  </si>
  <si>
    <t>Audífonos</t>
  </si>
  <si>
    <t>Reproductores o grabadoras de discos compactos</t>
  </si>
  <si>
    <t>Reproductores o grabadoras de video discos digitales</t>
  </si>
  <si>
    <t>Ecualizadores</t>
  </si>
  <si>
    <t>Receptores de sistemas de posicionamiento global</t>
  </si>
  <si>
    <t>Micrófonos</t>
  </si>
  <si>
    <t>Receptores de multimedia</t>
  </si>
  <si>
    <t>Escáneres de radio frecuencia</t>
  </si>
  <si>
    <t>Transmisores o receptores de radio frecuencia</t>
  </si>
  <si>
    <t>Receptores de radio</t>
  </si>
  <si>
    <t>Control remoto</t>
  </si>
  <si>
    <t>Receptores de satélite</t>
  </si>
  <si>
    <t>Altavoces activos “subwoofer””</t>
  </si>
  <si>
    <t>Reproductores o grabadoras de video casetes</t>
  </si>
  <si>
    <t>Radio fonógrafos</t>
  </si>
  <si>
    <t>Sistemas de karaoke</t>
  </si>
  <si>
    <t>Megáfonos</t>
  </si>
  <si>
    <t>Grabadora de chip de circuito integrado ic</t>
  </si>
  <si>
    <t>Grabadoras de voz digitales</t>
  </si>
  <si>
    <t>Grabadoras o reproductores de mini discos</t>
  </si>
  <si>
    <t>Borradores magnéticos de almacenamiento de medios</t>
  </si>
  <si>
    <t>Aparatos para rebobinar video cintas</t>
  </si>
  <si>
    <t>Combinación de reproductor de video disco digital dvd, disco video casete vcd, disco compacto cd</t>
  </si>
  <si>
    <t>Mezcladores de video</t>
  </si>
  <si>
    <t>Mezcladores de audio</t>
  </si>
  <si>
    <t>Pantallas de plasma</t>
  </si>
  <si>
    <t>Reproductores o grabadoras mp3</t>
  </si>
  <si>
    <t>Borradores de casetes de audio o video</t>
  </si>
  <si>
    <t>Almacenador de casetes</t>
  </si>
  <si>
    <t>Limpiadores de cabezas de audio o video</t>
  </si>
  <si>
    <t>Adaptador de video casetes compactos</t>
  </si>
  <si>
    <t>Adaptadores de enchufes hembra de audífonos</t>
  </si>
  <si>
    <t>Repisa u organizador colgante para elementos de aseo personal</t>
  </si>
  <si>
    <t>Pantalones largos o cortos o pantalonetas para niño</t>
  </si>
  <si>
    <t>Pantalones largos o cortos o pantalonetas para hombre</t>
  </si>
  <si>
    <t>Pantalones largos o cortos o pantalonetas para niña</t>
  </si>
  <si>
    <t>Pantalones largos o cortos o pantalonetas para mujer</t>
  </si>
  <si>
    <t>Pantalones largos o cortos o pantalonetas para bebés</t>
  </si>
  <si>
    <t>Camisas para niño</t>
  </si>
  <si>
    <t>Camisas para hombre</t>
  </si>
  <si>
    <t>Camisas o blusas para niña</t>
  </si>
  <si>
    <t>Camisas o blusas para mujer</t>
  </si>
  <si>
    <t>Camisas o blusas para bebé</t>
  </si>
  <si>
    <t>Sweaters para niño</t>
  </si>
  <si>
    <t>Sweaters para hombre</t>
  </si>
  <si>
    <t>Sweaters para niña</t>
  </si>
  <si>
    <t>Sweaters para mujer</t>
  </si>
  <si>
    <t>Sweaters para bebé</t>
  </si>
  <si>
    <t>Abrigos o chaquetas para niño</t>
  </si>
  <si>
    <t>Abrigos o chaquetas para hombre</t>
  </si>
  <si>
    <t>Abrigos o chaquetas para niña</t>
  </si>
  <si>
    <t>Abrigos o chaquetas para mujer</t>
  </si>
  <si>
    <t>Abrigos o chaquetas para bebé</t>
  </si>
  <si>
    <t>Trajes para niño</t>
  </si>
  <si>
    <t>Trajes para hombre</t>
  </si>
  <si>
    <t>Trajes para niña</t>
  </si>
  <si>
    <t>Trajes para mujer</t>
  </si>
  <si>
    <t>Trajes para bebé</t>
  </si>
  <si>
    <t>Vestidos o faldas o saris o kimonos para niña</t>
  </si>
  <si>
    <t>Vestidos o faldas o saris o kimonos para para mujer</t>
  </si>
  <si>
    <t>Vestidos o faldas o saris o kimonos para bebé</t>
  </si>
  <si>
    <t>Overoles o monos para niño</t>
  </si>
  <si>
    <t>Overoles o monos para hombre</t>
  </si>
  <si>
    <t>Overoles o monos para niña</t>
  </si>
  <si>
    <t>Overoles o monos para mujer</t>
  </si>
  <si>
    <t>Overoles o monos para bebé</t>
  </si>
  <si>
    <t>Vestidos folclóricos para niño</t>
  </si>
  <si>
    <t>Vestidos folclóricos para hombre</t>
  </si>
  <si>
    <t>Vestidos folclóricos para niña</t>
  </si>
  <si>
    <t>Vestidos folclóricos para mujer</t>
  </si>
  <si>
    <t>Vestidos folclóricos para bebé</t>
  </si>
  <si>
    <t>Camisetas interiores</t>
  </si>
  <si>
    <t>Combinaciones</t>
  </si>
  <si>
    <t>Calzoncillos</t>
  </si>
  <si>
    <t>Brassieres</t>
  </si>
  <si>
    <t>Pañales para bebé</t>
  </si>
  <si>
    <t>Pañales para adulto</t>
  </si>
  <si>
    <t>Prendas para dar forma al cuerpo</t>
  </si>
  <si>
    <t>Forros para pañales</t>
  </si>
  <si>
    <t>Medias largas</t>
  </si>
  <si>
    <t>Calcetines</t>
  </si>
  <si>
    <t>Medias veladas</t>
  </si>
  <si>
    <t>Medias veladas gruesas (“tights”)</t>
  </si>
  <si>
    <t>Cinturones o tirantes</t>
  </si>
  <si>
    <t>Corbatas o pañoletas o bufandas</t>
  </si>
  <si>
    <t>Sombreros</t>
  </si>
  <si>
    <t>Guantes o mitones</t>
  </si>
  <si>
    <t>Sombrillas</t>
  </si>
  <si>
    <t>Bandas para el sudor</t>
  </si>
  <si>
    <t>Ganchos para colgar la ropa</t>
  </si>
  <si>
    <t>Bandas para los brazos</t>
  </si>
  <si>
    <t>Ligas</t>
  </si>
  <si>
    <t>Borlas</t>
  </si>
  <si>
    <t>Badanas</t>
  </si>
  <si>
    <t>Pañuelos</t>
  </si>
  <si>
    <t>Bandas para la cabeza</t>
  </si>
  <si>
    <t>Protectores de bolsillos</t>
  </si>
  <si>
    <t>Forros para botones</t>
  </si>
  <si>
    <t>Gorras</t>
  </si>
  <si>
    <t>Sujeta corbatas</t>
  </si>
  <si>
    <t>Cheurones</t>
  </si>
  <si>
    <t>Golas</t>
  </si>
  <si>
    <t>Hombreras o charreteras</t>
  </si>
  <si>
    <t>Pijamas o camisas de dormir o batas para niño</t>
  </si>
  <si>
    <t>Pijamas o camisas de dormir o batas para hombre</t>
  </si>
  <si>
    <t>Pijamas o camisas de dormir o batas para niña</t>
  </si>
  <si>
    <t>Pijamas o camisas de dormir o batas para mujer</t>
  </si>
  <si>
    <t>Pijamas o camisas de dormir o batas para bebé</t>
  </si>
  <si>
    <t>Batas de baño</t>
  </si>
  <si>
    <t>Uniformes militares</t>
  </si>
  <si>
    <t>Uniformes de agentes de aduna</t>
  </si>
  <si>
    <t>Uniformes de policías</t>
  </si>
  <si>
    <t>Uniformes institucionales para preparación de alimentos o servicio</t>
  </si>
  <si>
    <t>Uniformes de colegio</t>
  </si>
  <si>
    <t>Uniformes de personal de seguridad</t>
  </si>
  <si>
    <t>Batas de doctor</t>
  </si>
  <si>
    <t>Uniformes de enfermera</t>
  </si>
  <si>
    <t>Uniformes de personal de ambulancias</t>
  </si>
  <si>
    <t>Uniformes corporativos</t>
  </si>
  <si>
    <t>Batas para personal de peluquerías</t>
  </si>
  <si>
    <t>Uniformes de paramédicos</t>
  </si>
  <si>
    <t>Vestidos de baño para hombre</t>
  </si>
  <si>
    <t>Vestidos de baño para mujer</t>
  </si>
  <si>
    <t>Vestidos de baño para niño</t>
  </si>
  <si>
    <t>Vestidos de baño para niña</t>
  </si>
  <si>
    <t>Vestidos de baño para bebé</t>
  </si>
  <si>
    <t>Ropa atlética para mujer</t>
  </si>
  <si>
    <t>Ropa atlética para hombre</t>
  </si>
  <si>
    <t>Ropa atlética para niño</t>
  </si>
  <si>
    <t>Ropa atlética para niña</t>
  </si>
  <si>
    <t>Camisetas (t-shirts) para hombre</t>
  </si>
  <si>
    <t>Chalecos para hombre</t>
  </si>
  <si>
    <t>Botas para hombre</t>
  </si>
  <si>
    <t>Botas para mujer</t>
  </si>
  <si>
    <t>Botas para niño</t>
  </si>
  <si>
    <t>Botas para niña</t>
  </si>
  <si>
    <t>Botas para bebé</t>
  </si>
  <si>
    <t>Zapatos para hombre</t>
  </si>
  <si>
    <t>Zapatos para mujer</t>
  </si>
  <si>
    <t>Zapatos para niño</t>
  </si>
  <si>
    <t>Zapatos para niña</t>
  </si>
  <si>
    <t>Zapatos para bebé</t>
  </si>
  <si>
    <t>Pantuflas para hombre</t>
  </si>
  <si>
    <t>Pantuflas para mujer</t>
  </si>
  <si>
    <t>Pantuflas para niño</t>
  </si>
  <si>
    <t>Pantuflas para niña</t>
  </si>
  <si>
    <t>Pantuflas para bebé</t>
  </si>
  <si>
    <t>Sandalias para hombre</t>
  </si>
  <si>
    <t>Sandalias para mujer</t>
  </si>
  <si>
    <t>Sandalias para niño</t>
  </si>
  <si>
    <t>Sandalias para niña</t>
  </si>
  <si>
    <t>Sandalias para bebé</t>
  </si>
  <si>
    <t>Calzado atlético para hombre</t>
  </si>
  <si>
    <t>Calzado atlético para mujer</t>
  </si>
  <si>
    <t>Calzado atlético para niño</t>
  </si>
  <si>
    <t>Calzado atlético para niña</t>
  </si>
  <si>
    <t>Calzado atlético para bebé</t>
  </si>
  <si>
    <t>Calzadores</t>
  </si>
  <si>
    <t>Cordones para zapatos</t>
  </si>
  <si>
    <t>Almohadillas para talones</t>
  </si>
  <si>
    <t>Estirador de calzado</t>
  </si>
  <si>
    <t>Aparato para medir el pie</t>
  </si>
  <si>
    <t>Zapatones para hombre</t>
  </si>
  <si>
    <t>Zapatones para mujer</t>
  </si>
  <si>
    <t>Zapatones para niño</t>
  </si>
  <si>
    <t>Zapatones para niña</t>
  </si>
  <si>
    <t>Zapatones para bebé</t>
  </si>
  <si>
    <t>Porta trajes</t>
  </si>
  <si>
    <t>Sets de maletas</t>
  </si>
  <si>
    <t>Piezas individuales de maletas</t>
  </si>
  <si>
    <t>Bolsos o carteras</t>
  </si>
  <si>
    <t>Tulas</t>
  </si>
  <si>
    <t>Morrales</t>
  </si>
  <si>
    <t>Monederos</t>
  </si>
  <si>
    <t>Estuches para labiales</t>
  </si>
  <si>
    <t>Cigarrilleras</t>
  </si>
  <si>
    <t>Bolsas para compras</t>
  </si>
  <si>
    <t>Maletines</t>
  </si>
  <si>
    <t>Maletines (“attaches”)</t>
  </si>
  <si>
    <t>Portafolios</t>
  </si>
  <si>
    <t>Estuches para equipos</t>
  </si>
  <si>
    <t>Maletines para computador</t>
  </si>
  <si>
    <t>Kits de viaje</t>
  </si>
  <si>
    <t>Carritos de viaje</t>
  </si>
  <si>
    <t>Cepillos de ropa</t>
  </si>
  <si>
    <t>Estuches de maquillaje o manicure</t>
  </si>
  <si>
    <t>Enjuague bucal</t>
  </si>
  <si>
    <t>Dentífrico</t>
  </si>
  <si>
    <t>Cepillos de dientes</t>
  </si>
  <si>
    <t>Seda dental</t>
  </si>
  <si>
    <t>Chupos o chupetes para bebé</t>
  </si>
  <si>
    <t>Kits dentales</t>
  </si>
  <si>
    <t>Palillos de dientes (mondadientes)</t>
  </si>
  <si>
    <t>Tabletas para limpiar dentaduras postizas</t>
  </si>
  <si>
    <t>Refrescadores de aliento</t>
  </si>
  <si>
    <t>Gorros de baño</t>
  </si>
  <si>
    <t>Artículos para el cuidado del cabello</t>
  </si>
  <si>
    <t>Afeitadoras</t>
  </si>
  <si>
    <t>Cepillos o peinillas para el cabello</t>
  </si>
  <si>
    <t>Kits de tocador</t>
  </si>
  <si>
    <t>Lociones o aceites para manos o cuerpo</t>
  </si>
  <si>
    <t>Jabones</t>
  </si>
  <si>
    <t>Productos de protección solar</t>
  </si>
  <si>
    <t>Artículos para el cuidado de los ojos</t>
  </si>
  <si>
    <t>Cremas de afeitar</t>
  </si>
  <si>
    <t>Geles de baño</t>
  </si>
  <si>
    <t>Productos para el cuidado de la piel</t>
  </si>
  <si>
    <t>Productos para el cuidado de los pies</t>
  </si>
  <si>
    <t>Productos para la higiene femenina</t>
  </si>
  <si>
    <t>Cremas o lociones para farmacéuticas</t>
  </si>
  <si>
    <t>Implementos para la manicure</t>
  </si>
  <si>
    <t>Implementos para la pedicura</t>
  </si>
  <si>
    <t>Cosméticos</t>
  </si>
  <si>
    <t>Perfumes o colonias o fragancias</t>
  </si>
  <si>
    <t>Corta uñas</t>
  </si>
  <si>
    <t>Condones</t>
  </si>
  <si>
    <t>Productos depilatorios o para remover vello</t>
  </si>
  <si>
    <t>Paños limpiadores desechables</t>
  </si>
  <si>
    <t>Redecillas para el cabello o la barba</t>
  </si>
  <si>
    <t>Desinfectante de manos</t>
  </si>
  <si>
    <t>Limpiador de manos</t>
  </si>
  <si>
    <t>Champús</t>
  </si>
  <si>
    <t>Kits de maquillaje</t>
  </si>
  <si>
    <t>Bálsamo labial</t>
  </si>
  <si>
    <t>Tatuajes</t>
  </si>
  <si>
    <t>Marrones calientes</t>
  </si>
  <si>
    <t>Hebillas para el pelo</t>
  </si>
  <si>
    <t>Productos químicos protectores</t>
  </si>
  <si>
    <t>Brochas de afeitar</t>
  </si>
  <si>
    <t>Agua de rosas</t>
  </si>
  <si>
    <t>Almohadillas de lactancia</t>
  </si>
  <si>
    <t>Esmalte para uñas</t>
  </si>
  <si>
    <t>Alfileres rectos</t>
  </si>
  <si>
    <t>Imperdibles</t>
  </si>
  <si>
    <t>Cremalleras</t>
  </si>
  <si>
    <t>Hebillas</t>
  </si>
  <si>
    <t>Botones</t>
  </si>
  <si>
    <t>Cierres</t>
  </si>
  <si>
    <t>Broches</t>
  </si>
  <si>
    <t>Remaches para ropa</t>
  </si>
  <si>
    <t>Alfileteros</t>
  </si>
  <si>
    <t>Kits de costura</t>
  </si>
  <si>
    <t>Dedales</t>
  </si>
  <si>
    <t>Patrones de costura</t>
  </si>
  <si>
    <t>Agujas de costura</t>
  </si>
  <si>
    <t>Bobinas o sujeta bobinas</t>
  </si>
  <si>
    <t>Indicadores de costura</t>
  </si>
  <si>
    <t>Aguja pasa cintas</t>
  </si>
  <si>
    <t>Pasa presillas</t>
  </si>
  <si>
    <t>Sujetadores de tiza para sastres o textiles</t>
  </si>
  <si>
    <t>Marcadores de textiles o lápices para textiles o tiza para textiles</t>
  </si>
  <si>
    <t>Rueda aserrada seguidora de patrones</t>
  </si>
  <si>
    <t>Agujas de bordado</t>
  </si>
  <si>
    <t>Agujas de tejer</t>
  </si>
  <si>
    <t>Lanzaderas para telares</t>
  </si>
  <si>
    <t>Lanzaderas para tejidos de algodón</t>
  </si>
  <si>
    <t>Lienzo para bordar</t>
  </si>
  <si>
    <t>Varas magnéticas</t>
  </si>
  <si>
    <t>Corta costuras</t>
  </si>
  <si>
    <t>Enhebrador de agujas</t>
  </si>
  <si>
    <t>Regla para sastrería</t>
  </si>
  <si>
    <t>Refuerzo o cerrado líquido para hilo</t>
  </si>
  <si>
    <t>Textiles o agujas para punto de cruz</t>
  </si>
  <si>
    <t>Diseños para punto de cruz</t>
  </si>
  <si>
    <t>Aro para bordado</t>
  </si>
  <si>
    <t>Agujas de croché</t>
  </si>
  <si>
    <t>Herramientas para hilvanar acolchados</t>
  </si>
  <si>
    <t>Alfileres para acolchados</t>
  </si>
  <si>
    <t>Tableros o almohadillas para cortar patrones</t>
  </si>
  <si>
    <t>Cadenas de oro o plata o platino</t>
  </si>
  <si>
    <t>Collares de joyería fina</t>
  </si>
  <si>
    <t>Anillos de  joyería fina</t>
  </si>
  <si>
    <t>Aretes de joyería fina</t>
  </si>
  <si>
    <t>Joyas finas para el cuerpo</t>
  </si>
  <si>
    <t>Brazaletes de joyería fina</t>
  </si>
  <si>
    <t>Tiaras</t>
  </si>
  <si>
    <t>Revestimientos de joyería fina para reducir el tamaño de un anillo</t>
  </si>
  <si>
    <t>Mancornas de joyería fina</t>
  </si>
  <si>
    <t>Mariposas para aretes de joyería fina</t>
  </si>
  <si>
    <t>Prendedores de joyería fina</t>
  </si>
  <si>
    <t>Aros de prendedores para pasar cadenas de joyería fina</t>
  </si>
  <si>
    <t>Brazaletes</t>
  </si>
  <si>
    <t>Collares</t>
  </si>
  <si>
    <t>Anillos</t>
  </si>
  <si>
    <t>Aretes</t>
  </si>
  <si>
    <t>Joyas para el cuerpo</t>
  </si>
  <si>
    <t>Compuestos conservantes</t>
  </si>
  <si>
    <t>Bloques para producir hemisferios (“dapping punches”)</t>
  </si>
  <si>
    <t>Molinos de alambre</t>
  </si>
  <si>
    <t>Mandriles para joyería</t>
  </si>
  <si>
    <t>Medidores de tamaño para anillos</t>
  </si>
  <si>
    <t>Materiales o accesorios plásticos amigables maleables a bajas temperaturas</t>
  </si>
  <si>
    <t>Relojes de pulso</t>
  </si>
  <si>
    <t>Relojes de bolsillo</t>
  </si>
  <si>
    <t>Relojes de pared</t>
  </si>
  <si>
    <t>Relojes de mesa o repisa</t>
  </si>
  <si>
    <t>Relojes verticales</t>
  </si>
  <si>
    <t>Relojes de arena</t>
  </si>
  <si>
    <t>Manecillas para reloj</t>
  </si>
  <si>
    <t>Cristales para reloj</t>
  </si>
  <si>
    <t>Placas o puentes para relojes</t>
  </si>
  <si>
    <t>Correas o bandas o pulseras para relojes</t>
  </si>
  <si>
    <t>Estuches para relojes</t>
  </si>
  <si>
    <t>Sujetadores para relojes</t>
  </si>
  <si>
    <t>Abre estuches para relojes</t>
  </si>
  <si>
    <t>Péndulos para relojes</t>
  </si>
  <si>
    <t>Kits para reparar relojes</t>
  </si>
  <si>
    <t>Diamantes</t>
  </si>
  <si>
    <t>Esmeraldas</t>
  </si>
  <si>
    <t>Rubíes</t>
  </si>
  <si>
    <t>Zafiros</t>
  </si>
  <si>
    <t>Jades</t>
  </si>
  <si>
    <t>Ópalos</t>
  </si>
  <si>
    <t>Perlas cultivadas</t>
  </si>
  <si>
    <t>Perlas naturales</t>
  </si>
  <si>
    <t>Diamantes industriales</t>
  </si>
  <si>
    <t>Granates industriales</t>
  </si>
  <si>
    <t>Cartas de navegación o atlas o mapas</t>
  </si>
  <si>
    <t>Directorios</t>
  </si>
  <si>
    <t>Catálogos</t>
  </si>
  <si>
    <t>Periódicos</t>
  </si>
  <si>
    <t>Historietas cómicas</t>
  </si>
  <si>
    <t>Revistas</t>
  </si>
  <si>
    <t>Libros para pintar o colorear o ilustrar para niños</t>
  </si>
  <si>
    <t>Textos educacionales o vocacionales</t>
  </si>
  <si>
    <t>Libros para entretenimiento</t>
  </si>
  <si>
    <t>Tarjetas para intercambiar</t>
  </si>
  <si>
    <t>Partituras</t>
  </si>
  <si>
    <t>Material promocional o reportes anuales</t>
  </si>
  <si>
    <t>Manuales operativos o de instrucciones</t>
  </si>
  <si>
    <t>Dibujos dimensionales o de tolerancia</t>
  </si>
  <si>
    <t>Diagramas o dibujos técnicos</t>
  </si>
  <si>
    <t>Publicaciones periódicas</t>
  </si>
  <si>
    <t>Hojas o folletos de instrucciones</t>
  </si>
  <si>
    <t>Manuales de propietario o usuario</t>
  </si>
  <si>
    <t>Globos terrestres o celestes</t>
  </si>
  <si>
    <t>Libros de ejercicios</t>
  </si>
  <si>
    <t>Libros de referencia</t>
  </si>
  <si>
    <t>Enciclopedias</t>
  </si>
  <si>
    <t>Diccionarios</t>
  </si>
  <si>
    <t>Cancioneros</t>
  </si>
  <si>
    <t>Libros religiosos</t>
  </si>
  <si>
    <t>Directorios electrónicos</t>
  </si>
  <si>
    <t>Diccionarios electrónicos</t>
  </si>
  <si>
    <t>Enciclopedias electrónicas</t>
  </si>
  <si>
    <t>Catálogos electrónicos</t>
  </si>
  <si>
    <t>Libros en cintas o en discos compactos</t>
  </si>
  <si>
    <t>Revistas electrónicas</t>
  </si>
  <si>
    <t>Periódicos electrónicos</t>
  </si>
  <si>
    <t>Cartas de navegación o mapas o atlas electrónicos</t>
  </si>
  <si>
    <t>Música de fondo</t>
  </si>
  <si>
    <t>Películas de cine en celuloide</t>
  </si>
  <si>
    <t>Películas de cine en video cinta</t>
  </si>
  <si>
    <t>Música en cintas o discos compactos</t>
  </si>
  <si>
    <t>Textos electrónicos educacionales o vocacionales</t>
  </si>
  <si>
    <t>Películas de cine en discos de video digital dvd</t>
  </si>
  <si>
    <t>Documentación de software o manuales de usuario electrónicos</t>
  </si>
  <si>
    <t>Etiquetas para el equipaje</t>
  </si>
  <si>
    <t>Etiquetas de seguridad</t>
  </si>
  <si>
    <t>Etiquetas de identificación</t>
  </si>
  <si>
    <t>Etiquetas para llaves</t>
  </si>
  <si>
    <t>Porta etiquetas o accesorios</t>
  </si>
  <si>
    <t>Etiquetas de precio</t>
  </si>
  <si>
    <t>Kits para remover etiquetas</t>
  </si>
  <si>
    <t>Etiquetas para ropa</t>
  </si>
  <si>
    <t>Etiquetas para latas o botellas</t>
  </si>
  <si>
    <t>Etiquetas de direcciones o de correo</t>
  </si>
  <si>
    <t>Etiquetas auto adhesivas</t>
  </si>
  <si>
    <t>Calcomanías</t>
  </si>
  <si>
    <t>Etiquetas de códigos de barra</t>
  </si>
  <si>
    <t>Etiquetas para paquetes</t>
  </si>
  <si>
    <t>Etiquetas numeradas consecutivamente</t>
  </si>
  <si>
    <t>Cintas para hacer etiquetas</t>
  </si>
  <si>
    <t>Etiquetas para impresoras</t>
  </si>
  <si>
    <t>Etiquetas de códigos de color</t>
  </si>
  <si>
    <t>Etiquetas removibles</t>
  </si>
  <si>
    <t>Puntos o flechas adhesivas</t>
  </si>
  <si>
    <t>Banderas auto adhesivas</t>
  </si>
  <si>
    <t>Protectores de etiquetas</t>
  </si>
  <si>
    <t>Porta etiquetas</t>
  </si>
  <si>
    <t>Etiquetas no adhesivas</t>
  </si>
  <si>
    <t>Etiquetas multipropósito</t>
  </si>
  <si>
    <t>Sellos notariales</t>
  </si>
  <si>
    <t>Placas con inscripción metálicas</t>
  </si>
  <si>
    <t>Placas con inscripción no metálicas</t>
  </si>
  <si>
    <t>Señales iluminadas</t>
  </si>
  <si>
    <t>Señales de seguridad</t>
  </si>
  <si>
    <t>Señales auto adhesivas</t>
  </si>
  <si>
    <t>Pancartas</t>
  </si>
  <si>
    <t>Señales magnéticas</t>
  </si>
  <si>
    <t>Señales de neón</t>
  </si>
  <si>
    <t>Señales con mensajes móviles</t>
  </si>
  <si>
    <t>Signos de tráfico</t>
  </si>
  <si>
    <t>Vallas publicitarias</t>
  </si>
  <si>
    <t>Señales direccionales</t>
  </si>
  <si>
    <t>Señales de punto de venta</t>
  </si>
  <si>
    <t>Pendones</t>
  </si>
  <si>
    <t>Banderas o accesorios</t>
  </si>
  <si>
    <t>Señales de madera</t>
  </si>
  <si>
    <t>Placas de identificación de máquinas</t>
  </si>
  <si>
    <t>Señales informativas</t>
  </si>
  <si>
    <t>Componentes de señalización</t>
  </si>
  <si>
    <t>Emblemas</t>
  </si>
  <si>
    <t>Caracteres de señalización</t>
  </si>
  <si>
    <t>Mástiles de bandera, piezas o accesorios</t>
  </si>
  <si>
    <t>Bases o soportes para señales</t>
  </si>
  <si>
    <t>Bases de banderas</t>
  </si>
  <si>
    <t>Kits de señalización</t>
  </si>
  <si>
    <t>Paneles de identificación</t>
  </si>
  <si>
    <t>Letreros</t>
  </si>
  <si>
    <t>Cubiertas de señales</t>
  </si>
  <si>
    <t>Indicadores</t>
  </si>
  <si>
    <t>Señales de accidente</t>
  </si>
  <si>
    <t>Marcadores de identificación</t>
  </si>
  <si>
    <t>Divisores de tamaño</t>
  </si>
  <si>
    <t>Discos de impuestos de vehículos</t>
  </si>
  <si>
    <t>Tarjetas o bandas de identificación o productos similares</t>
  </si>
  <si>
    <t>Pasaportes</t>
  </si>
  <si>
    <t>Gafetes o porta gafetes</t>
  </si>
  <si>
    <t>Kits de bandas de identificación personal o accesorios</t>
  </si>
  <si>
    <t>Porta productos de identificación o accesorios</t>
  </si>
  <si>
    <t>Stands</t>
  </si>
  <si>
    <t>Sofás</t>
  </si>
  <si>
    <t>Armarios para abrigos</t>
  </si>
  <si>
    <t>Asientos</t>
  </si>
  <si>
    <t>Centros de entretenimiento</t>
  </si>
  <si>
    <t>Futones</t>
  </si>
  <si>
    <t>Bibliotecas</t>
  </si>
  <si>
    <t>Colchones o sets para dormir</t>
  </si>
  <si>
    <t>Vestidores o armarios</t>
  </si>
  <si>
    <t>Divisiones</t>
  </si>
  <si>
    <t>Cunas o accesorios</t>
  </si>
  <si>
    <t>Taburetes</t>
  </si>
  <si>
    <t>Camas</t>
  </si>
  <si>
    <t>Cómodas</t>
  </si>
  <si>
    <t>Estanterías de pared</t>
  </si>
  <si>
    <t>Mesas</t>
  </si>
  <si>
    <t>Casilleros (“lockers”)</t>
  </si>
  <si>
    <t>Cabeceras o pies de cama</t>
  </si>
  <si>
    <t>Sillas de brazos</t>
  </si>
  <si>
    <t>Paragüeros o soportes para paraguas</t>
  </si>
  <si>
    <t>Mesas de plancha</t>
  </si>
  <si>
    <t>Forros para mesas de plancha</t>
  </si>
  <si>
    <t>Bar refrigerador</t>
  </si>
  <si>
    <t>Secadores de linos tipo hogar</t>
  </si>
  <si>
    <t>Plantas artificiales</t>
  </si>
  <si>
    <t>Revisteros</t>
  </si>
  <si>
    <t>Gabinetes de almacenamiento</t>
  </si>
  <si>
    <t>Zapateras</t>
  </si>
  <si>
    <t>Set de muebles</t>
  </si>
  <si>
    <t>Descansa brazos</t>
  </si>
  <si>
    <t>Mesas de ruedas</t>
  </si>
  <si>
    <t>Trípodes para instrumentos</t>
  </si>
  <si>
    <t>Tocadores</t>
  </si>
  <si>
    <t>Mesas o bufetes para el comedor</t>
  </si>
  <si>
    <t>Armazones o partes o accesorios para camas</t>
  </si>
  <si>
    <t>Solterones</t>
  </si>
  <si>
    <t>Ventiladores de colchones</t>
  </si>
  <si>
    <t>Paraguas para jardín</t>
  </si>
  <si>
    <t>Sillas para jardín</t>
  </si>
  <si>
    <t>Mesas para jardín o mesas para picnic</t>
  </si>
  <si>
    <t>Columpios para jardín</t>
  </si>
  <si>
    <t>Bancos para jardín</t>
  </si>
  <si>
    <t>Materas</t>
  </si>
  <si>
    <t>Secadora de ropa para exteriores</t>
  </si>
  <si>
    <t>Estantes para bicicletas</t>
  </si>
  <si>
    <t>Cajoneras o estanterías</t>
  </si>
  <si>
    <t>Gabinetes de archivo o accesorios</t>
  </si>
  <si>
    <t>Escritorios</t>
  </si>
  <si>
    <t>Bases para mesas</t>
  </si>
  <si>
    <t>Vitrinas</t>
  </si>
  <si>
    <t>Mesas de conferencia</t>
  </si>
  <si>
    <t>Mesas de dibujo</t>
  </si>
  <si>
    <t>Archivadores móviles</t>
  </si>
  <si>
    <t>Carritos o soportes para proyectores</t>
  </si>
  <si>
    <t>Conectores de muebles modulares</t>
  </si>
  <si>
    <t>Pedestales</t>
  </si>
  <si>
    <t>Puestos (mesas) laterales de escritorios</t>
  </si>
  <si>
    <t>Estantes para carpetas de información</t>
  </si>
  <si>
    <t>Organizadores o clasificadores de correspondencia</t>
  </si>
  <si>
    <t>Gavetas organizadoras para el escritorio</t>
  </si>
  <si>
    <t>Eleva mesas</t>
  </si>
  <si>
    <t>Coches de bebé</t>
  </si>
  <si>
    <t>Cunas o corrales o accesorios</t>
  </si>
  <si>
    <t>Asientos de bebé para el carro</t>
  </si>
  <si>
    <t>Asientos de comer (para bebés) o accesorios</t>
  </si>
  <si>
    <t>Asientos rebotadores para bebés</t>
  </si>
  <si>
    <t>Columpios o rebotadores o accesorios</t>
  </si>
  <si>
    <t>Micas o bacinillas</t>
  </si>
  <si>
    <t>Bañeras o tinas para bebés</t>
  </si>
  <si>
    <t>Cunas</t>
  </si>
  <si>
    <t>Mesas para cambiar al bebé o accesorios</t>
  </si>
  <si>
    <t>Asientos para el baño para bebés</t>
  </si>
  <si>
    <t>Tapas de muebles o superficies de trabajo</t>
  </si>
  <si>
    <t>Discos movibles para muebles</t>
  </si>
  <si>
    <t>Protectores o almohadillas o copas para las patas de los muebles</t>
  </si>
  <si>
    <t>Bases o patas o extensiones de patas para muebles</t>
  </si>
  <si>
    <t>Ensamblajes o secciones de paneles</t>
  </si>
  <si>
    <t>Tablas de extensión para mesas</t>
  </si>
  <si>
    <t>Fundas para muebles</t>
  </si>
  <si>
    <t>Paquetes de muebles de recepción para oficinas</t>
  </si>
  <si>
    <t>Paquetes de muebles para ejecutivos no modulares</t>
  </si>
  <si>
    <t>Paquetes de muebles para ejecutivos modulares</t>
  </si>
  <si>
    <t>Paquetes de muebles de gerencia no modulares</t>
  </si>
  <si>
    <t>Paquetes de muebles de gerencia modulares</t>
  </si>
  <si>
    <t>Paquetes de muebles para personal no modulares</t>
  </si>
  <si>
    <t>Paquetes de muebles para personal modulares</t>
  </si>
  <si>
    <t>Paquetes de muebles para técnicos no modulares</t>
  </si>
  <si>
    <t>Paquetes de muebles para técnicos modulares</t>
  </si>
  <si>
    <t>Paquetes de muebles secretariales no modulares</t>
  </si>
  <si>
    <t>Paquetes de muebles secretariales modulares</t>
  </si>
  <si>
    <t>Paquetes de muebles para recepción no modulares</t>
  </si>
  <si>
    <t>Paquetes de muebles de salas de juntas no modulares</t>
  </si>
  <si>
    <t>Paquetes de muebles de mostrador modulares</t>
  </si>
  <si>
    <t>Biombos (mamparas) para sistemas de paneles</t>
  </si>
  <si>
    <t>Almacenamiento para sistemas de paneles</t>
  </si>
  <si>
    <t>Organizadores para sistemas de paneles</t>
  </si>
  <si>
    <t>Superficies de trabajo para sistemas de paneles</t>
  </si>
  <si>
    <t>Iluminación o electricidad o componentes de información para sistemas de paneles</t>
  </si>
  <si>
    <t>Partes o accesorios para sistemas de paneles</t>
  </si>
  <si>
    <t>Escritorios no modulares</t>
  </si>
  <si>
    <t>Cajoneras o estanterías no modulares</t>
  </si>
  <si>
    <t>Almacenamiento no modular</t>
  </si>
  <si>
    <t>Organizadores no modular</t>
  </si>
  <si>
    <t>Iluminación o electricidad o componentes de información no modulares</t>
  </si>
  <si>
    <t>Partes o accesorios no modulares</t>
  </si>
  <si>
    <t>Repisas no modulares</t>
  </si>
  <si>
    <t>Iluminación o electricidad o componentes de información de pie</t>
  </si>
  <si>
    <t>Mesas individuales (sin apoyo)</t>
  </si>
  <si>
    <t>Almacenamiento individual (sin apoyo)</t>
  </si>
  <si>
    <t>Organizadores individual (sin apoyo)</t>
  </si>
  <si>
    <t>Partes o accesorios individuales (sin apoyo)</t>
  </si>
  <si>
    <t>Iluminación o electricidad o componentes de información industriales</t>
  </si>
  <si>
    <t>Superficies de trabajo industriales</t>
  </si>
  <si>
    <t>Unidades de almacenamiento industriales</t>
  </si>
  <si>
    <t>Organizadores industriales</t>
  </si>
  <si>
    <t>Partes o accesorios industriales</t>
  </si>
  <si>
    <t>Gabinetes o cajones o estantes industriales</t>
  </si>
  <si>
    <t>Carritos de herramientas industriales</t>
  </si>
  <si>
    <t>Iluminación o electricidad o componentes de información de soporte para computadores</t>
  </si>
  <si>
    <t>Superficies de trabajo de soporte para computadores</t>
  </si>
  <si>
    <t>Accesorios de almacenamiento de soporte para computadores</t>
  </si>
  <si>
    <t>Organizadores de soporte para computadores</t>
  </si>
  <si>
    <t>Partes o accesorios de soporte para computadores</t>
  </si>
  <si>
    <t>Silletería para auditorios o estadios o uso especiales</t>
  </si>
  <si>
    <t>Sillas para grupos de trabajo</t>
  </si>
  <si>
    <t>Sillas para visitantes</t>
  </si>
  <si>
    <t>Sillas para ejecutivos</t>
  </si>
  <si>
    <t>Sillas para descansar</t>
  </si>
  <si>
    <t>Sillas altas (taburetes)</t>
  </si>
  <si>
    <t>Partes o accesorios para sillas</t>
  </si>
  <si>
    <t>Combinación de asiento con escritorio</t>
  </si>
  <si>
    <t>Bancos</t>
  </si>
  <si>
    <t>Sillas para músicos</t>
  </si>
  <si>
    <t>Carritos para libros</t>
  </si>
  <si>
    <t>Escritorios o componentes de circulación para bibliotecarios</t>
  </si>
  <si>
    <t>Muebles para devolver libros</t>
  </si>
  <si>
    <t>Unidades de catálogo de tarjetas</t>
  </si>
  <si>
    <t>Estanterías para diccionarios</t>
  </si>
  <si>
    <t>Bancas tapizadas</t>
  </si>
  <si>
    <t>Tablas de acceso público</t>
  </si>
  <si>
    <t>Unidades para ojear libros</t>
  </si>
  <si>
    <t>Mesas de lectura inclinadas</t>
  </si>
  <si>
    <t>Kioscos de libros</t>
  </si>
  <si>
    <t>Exhibidores de discos compactos o de audio casetes para bibliotecas</t>
  </si>
  <si>
    <t>Stands de islas giratorias</t>
  </si>
  <si>
    <t>Bolsas o estantes para bolsas</t>
  </si>
  <si>
    <t>Caballetes</t>
  </si>
  <si>
    <t>Mesas de dibujo para estudiantes</t>
  </si>
  <si>
    <t>Camilla de primeros auxilios</t>
  </si>
  <si>
    <t>Escenarios pequeños (por ejemplo para un coro)</t>
  </si>
  <si>
    <t>Carritos para mover mesas o asientos</t>
  </si>
  <si>
    <t>Esteras de caucho para pisos</t>
  </si>
  <si>
    <t>Mesas para planos</t>
  </si>
  <si>
    <t>Mesas móviles para bancos</t>
  </si>
  <si>
    <t>Mesas móviles para taburetes</t>
  </si>
  <si>
    <t>Mesas móviles</t>
  </si>
  <si>
    <t>Mesas para actividades</t>
  </si>
  <si>
    <t>Asientos para aulas de clase</t>
  </si>
  <si>
    <t>Bancos para aulas de clase</t>
  </si>
  <si>
    <t>Taburetes para aulas de clase</t>
  </si>
  <si>
    <t>Mesas para aulas de clase</t>
  </si>
  <si>
    <t>Pupitres</t>
  </si>
  <si>
    <t>Bancas cubículo (pupitres con bloqueo visual para evitar distracciones)</t>
  </si>
  <si>
    <t>Pupitres de computador para estudiantes</t>
  </si>
  <si>
    <t>Mesas de computador para estudiantes</t>
  </si>
  <si>
    <t>Sets de sala de tamaño de niños</t>
  </si>
  <si>
    <t>Sofás de tamaño de niños</t>
  </si>
  <si>
    <t>Sillones de tamaño de niños</t>
  </si>
  <si>
    <t>Pufs de tamaño de niños</t>
  </si>
  <si>
    <t>Biombos de poca altura o paneles para jugar</t>
  </si>
  <si>
    <t>Esterillas de descanso para niños</t>
  </si>
  <si>
    <t>Estantes o percheros para esterillas de descanso para niños</t>
  </si>
  <si>
    <t>Catres para niños</t>
  </si>
  <si>
    <t>Cargadores de catres para niños</t>
  </si>
  <si>
    <t>Centros de actividades para catres para niños</t>
  </si>
  <si>
    <t>Unidades de almacenamiento general</t>
  </si>
  <si>
    <t>Unidades de almacenamiento de libros</t>
  </si>
  <si>
    <t>Cubos (modulares) para guardar juguetes</t>
  </si>
  <si>
    <t>Gabinetes institucionales de almacenamiento</t>
  </si>
  <si>
    <t>Gabinetes para almacenamiento de herramientas de educación técnico o gabinetes con herramientas</t>
  </si>
  <si>
    <t>Gabinetes para almacenamiento de herramientas de taller general o gabinetes con herramientas</t>
  </si>
  <si>
    <t>Gabinetes para almacenamiento de herramientas para trabajar en madera o gabinetes con herramientas</t>
  </si>
  <si>
    <t>Escritorio técnico para instructores</t>
  </si>
  <si>
    <t>Archivos planos</t>
  </si>
  <si>
    <t>Mesas de demostración de máquinas de coser</t>
  </si>
  <si>
    <t>Bancas de laboratorio</t>
  </si>
  <si>
    <t>Unidades o accesorios de almacenamiento para laboratorios</t>
  </si>
  <si>
    <t>Puestos de trabajo para laboratorios</t>
  </si>
  <si>
    <t>Unidades de bases para lavamanos</t>
  </si>
  <si>
    <t>Kits de matemáticas para sumar</t>
  </si>
  <si>
    <t>Kits de matemáticas para dividir</t>
  </si>
  <si>
    <t>Kits de matemáticas de fracciones</t>
  </si>
  <si>
    <t>Kits de matemáticas para bachillerato básico</t>
  </si>
  <si>
    <t>Kits de matemáticas para la primera infancia</t>
  </si>
  <si>
    <t>Kits de matemáticas para mediciones</t>
  </si>
  <si>
    <t>Kits de matemáticas para multiplicar</t>
  </si>
  <si>
    <t>Kits de matemáticas para primaria</t>
  </si>
  <si>
    <t>Kits de matemáticas para restar</t>
  </si>
  <si>
    <t>Kits de matemáticas para bachillerato</t>
  </si>
  <si>
    <t>Lectores electrónicos de tarjetas</t>
  </si>
  <si>
    <t>Materiales de aprendizaje electrónico basados en el plan de estudios</t>
  </si>
  <si>
    <t>Globos terráqueos electrónicos</t>
  </si>
  <si>
    <t>Máquinas electrónicas de pruebas</t>
  </si>
  <si>
    <t>Adhesivos de seguimiento basados en la biblia</t>
  </si>
  <si>
    <t>Tablas de incentivo basados en la biblia</t>
  </si>
  <si>
    <t>Adhesivos para pegar en las tablas de incentivo</t>
  </si>
  <si>
    <t>Tablas de incentivo</t>
  </si>
  <si>
    <t>Tarjetas perforadas de incentivo</t>
  </si>
  <si>
    <t>Adhesivos basados en la biblia</t>
  </si>
  <si>
    <t>Adhesivos gigantes</t>
  </si>
  <si>
    <t>Adhesivos de fotos</t>
  </si>
  <si>
    <t>Adhesivos de recompensa</t>
  </si>
  <si>
    <t>Adhesivos perfumados</t>
  </si>
  <si>
    <t>Adhesivos de formas</t>
  </si>
  <si>
    <t>Adhesivos brillantes</t>
  </si>
  <si>
    <t>Adhesivos de recompensa con forma de estrella</t>
  </si>
  <si>
    <t>Surtidos de adhesivos</t>
  </si>
  <si>
    <t>Libros de adhesivos</t>
  </si>
  <si>
    <t>Cajas de adhesivos</t>
  </si>
  <si>
    <t>Calcomanías para tatuaje</t>
  </si>
  <si>
    <t>Tarjetas didácticas de sumas</t>
  </si>
  <si>
    <t>Tarjetas didácticas de cultura general</t>
  </si>
  <si>
    <t>Tarjetas didácticas en blanco</t>
  </si>
  <si>
    <t>Tarjetas didácticas de divisiones</t>
  </si>
  <si>
    <t>Tarjetas didácticas electrónicas</t>
  </si>
  <si>
    <t>Tarjetas didácticas de equivalencias</t>
  </si>
  <si>
    <t>Tarjetas didácticas de fracciones</t>
  </si>
  <si>
    <t>Tarjetas didácticas de mayor que o menor que</t>
  </si>
  <si>
    <t>Tarjetas didácticas de multiplicaciones</t>
  </si>
  <si>
    <t>Tarjetas didácticas de restas</t>
  </si>
  <si>
    <t>Tarjetas didácticas del alfabeto</t>
  </si>
  <si>
    <t>Tarjetas didácticas de construcción de palabras</t>
  </si>
  <si>
    <t>Tarjetas didácticas de fonética</t>
  </si>
  <si>
    <t>Tarjetas didácticas de escritura o escritura a mano</t>
  </si>
  <si>
    <t>Tarjetas didácticas de los números</t>
  </si>
  <si>
    <t>Tarjetas didácticas del dinero</t>
  </si>
  <si>
    <t>Tarjetas didácticas de la hora</t>
  </si>
  <si>
    <t>Tarjetas de los estados (departamentos)</t>
  </si>
  <si>
    <t>Insignias</t>
  </si>
  <si>
    <t>Botones de premio</t>
  </si>
  <si>
    <t>Coronas de celebración</t>
  </si>
  <si>
    <t>Joyas de recompense</t>
  </si>
  <si>
    <t>Cintas o escarapelas para el salón de clases</t>
  </si>
  <si>
    <t>Certificados basados en la biblia</t>
  </si>
  <si>
    <t>Certificados en blanco</t>
  </si>
  <si>
    <t>Marcos para certificados</t>
  </si>
  <si>
    <t>Soportes para certificados</t>
  </si>
  <si>
    <t>Cintas para certificados</t>
  </si>
  <si>
    <t>Diplomas</t>
  </si>
  <si>
    <t>Certificados de idioma extranjero</t>
  </si>
  <si>
    <t>Certificados de buena actitud</t>
  </si>
  <si>
    <t>Certificados específicos de grado</t>
  </si>
  <si>
    <t>Certificados específicos de asignatura</t>
  </si>
  <si>
    <t>Libros de recursos para la evaluación</t>
  </si>
  <si>
    <t>Calendarios o recortables</t>
  </si>
  <si>
    <t>Materiales pedagógicos para la formación del carácter</t>
  </si>
  <si>
    <t>Libros de actividades en clase</t>
  </si>
  <si>
    <t>Materiales pedagógicos para el pensamiento crítico</t>
  </si>
  <si>
    <t>Guías para planes de estudios integrados</t>
  </si>
  <si>
    <t>Guías para el plan de estudios</t>
  </si>
  <si>
    <t>Gráficos de tela</t>
  </si>
  <si>
    <t>Materiales para flanelógrafos</t>
  </si>
  <si>
    <t>Regalos del educador</t>
  </si>
  <si>
    <t>Sellos para calificar</t>
  </si>
  <si>
    <t>Pases (permisos) para salir al pasillo</t>
  </si>
  <si>
    <t>Materiales pedagógicos para la educación en el hogar</t>
  </si>
  <si>
    <t>Recursos para tareas en casa</t>
  </si>
  <si>
    <t>Libros de ideas</t>
  </si>
  <si>
    <t>Materiales para tableros magnéticos</t>
  </si>
  <si>
    <t>Placas o etiquetas de identificación</t>
  </si>
  <si>
    <t>Libros de planificación del profesor</t>
  </si>
  <si>
    <t>Cartelera con bolsillos</t>
  </si>
  <si>
    <t>Postales de comunicación del profesor</t>
  </si>
  <si>
    <t>Libros de recursos profesionales para el profesor</t>
  </si>
  <si>
    <t>Libros de calificaciones de la clase del profesor</t>
  </si>
  <si>
    <t>Diagramas de asientos de los estudiantes en el salón de clases</t>
  </si>
  <si>
    <t>Carpetas o formularios del profesor suplente</t>
  </si>
  <si>
    <t>Libros de actividades o recursos tecnológicos</t>
  </si>
  <si>
    <t>Guías de referencia sobre tecnología</t>
  </si>
  <si>
    <t>Materiales pedagógicos  para hacer exámenes</t>
  </si>
  <si>
    <t>Materiales de pedagógicos para unidades temáticas</t>
  </si>
  <si>
    <t>Kits de enseñanza para bachillerato básico</t>
  </si>
  <si>
    <t>Manuales de laboratorio</t>
  </si>
  <si>
    <t>Rollos o tiras de frases</t>
  </si>
  <si>
    <t>Punteros</t>
  </si>
  <si>
    <t>Guías de referencia bíblica</t>
  </si>
  <si>
    <t>Obras de teatro basadas en la biblia</t>
  </si>
  <si>
    <t>Libros de actividades o recursos basados en la biblia</t>
  </si>
  <si>
    <t>Libros de recursos para actividades en la escuela dominical</t>
  </si>
  <si>
    <t>Recursos para escuelas bíblicas de vacaciones</t>
  </si>
  <si>
    <t>Emblemas o símbolos sagrados</t>
  </si>
  <si>
    <t>Rosarios</t>
  </si>
  <si>
    <t>Ruedas de oración</t>
  </si>
  <si>
    <t>Suministros o kits de productos religiosos</t>
  </si>
  <si>
    <t>Patenas</t>
  </si>
  <si>
    <t>Vestimentas</t>
  </si>
  <si>
    <t>Libros de actividades del alfabeto</t>
  </si>
  <si>
    <t>Cubos con el alfabeto</t>
  </si>
  <si>
    <t>Cintas adhesivas de escritorio con el alfabeto</t>
  </si>
  <si>
    <t>Kits del alfabeto</t>
  </si>
  <si>
    <t>Fichas con letras del alfabeto</t>
  </si>
  <si>
    <t>Postales con el alfabeto</t>
  </si>
  <si>
    <t>Guías de referencia del alfabeto</t>
  </si>
  <si>
    <t>Libros de recursos del alfabeto</t>
  </si>
  <si>
    <t>Sellos del alfabeto</t>
  </si>
  <si>
    <t>Tarjetas del alfabeto para murales</t>
  </si>
  <si>
    <t>Alfabetos táctiles</t>
  </si>
  <si>
    <t>Espejos para uso logopédico</t>
  </si>
  <si>
    <t>Materiales pedagógicos para ortografía</t>
  </si>
  <si>
    <t>Libros de actividades para construcción de palabras</t>
  </si>
  <si>
    <t>Kits para construcción de palabras</t>
  </si>
  <si>
    <t>Libros de recursos para construcción de palabras</t>
  </si>
  <si>
    <t>Fichas para construcción de palabras</t>
  </si>
  <si>
    <t>Murales de palabras</t>
  </si>
  <si>
    <t>Libros de recursos de adjetivos</t>
  </si>
  <si>
    <t>Libros de recursos de adverbios</t>
  </si>
  <si>
    <t>Libros de recursos de gramática</t>
  </si>
  <si>
    <t>Libros de recursos de sustantivos</t>
  </si>
  <si>
    <t>Libros de recursos de puntuación</t>
  </si>
  <si>
    <t>Libros de recursos de verbos</t>
  </si>
  <si>
    <t>Libros de actividades de fonética</t>
  </si>
  <si>
    <t>Tarjetas de ejercicios fonéticos de repetición</t>
  </si>
  <si>
    <t>Kit de fonética</t>
  </si>
  <si>
    <t>Tarjetas de imágenes de fonética</t>
  </si>
  <si>
    <t>Libros de recursos de fonética</t>
  </si>
  <si>
    <t>Fichas de fonética</t>
  </si>
  <si>
    <t>Libros de actividades de lectura</t>
  </si>
  <si>
    <t>Libros de lectura para principiantes</t>
  </si>
  <si>
    <t>Libros de literatura infantil basados en la biblia</t>
  </si>
  <si>
    <t>Libros de literatura infantil</t>
  </si>
  <si>
    <t>Habilidades para la lectura crítica</t>
  </si>
  <si>
    <t>Flanelógrafos</t>
  </si>
  <si>
    <t>Libros de recursos de poesía</t>
  </si>
  <si>
    <t>Materiales de comprensión de lectura</t>
  </si>
  <si>
    <t>Kits o materiales de desarrollo de la lectura</t>
  </si>
  <si>
    <t>Libros de recursos de lectura</t>
  </si>
  <si>
    <t>Unidades temáticas de lectura</t>
  </si>
  <si>
    <t>Libros de recursos o actividades de vocabulario.</t>
  </si>
  <si>
    <t>Abacos</t>
  </si>
  <si>
    <t>Libros de recursos o actividades para trabajar con material didáctico manipulable de matemáticas temprana</t>
  </si>
  <si>
    <t>Tarjetas de actividades para trabajar material didáctico manipulable de matemáticas temprana</t>
  </si>
  <si>
    <t>Cuentas o sets de actividades con cuentas para matemáticas temprana</t>
  </si>
  <si>
    <t>Contadores o sets de actividades con contadores para matemáticas temprana</t>
  </si>
  <si>
    <t>Bandejas o boles para contar o clasificar para matemáticas tempranas</t>
  </si>
  <si>
    <t>Cordones o sets de cordones para matemáticas temprana</t>
  </si>
  <si>
    <t>Material didáctico manipulable de vinculación o sets de actividades de vinculación para matemáticas temprana</t>
  </si>
  <si>
    <t>Fichas para juegos de matemáticas</t>
  </si>
  <si>
    <t>Tarjetas con números</t>
  </si>
  <si>
    <t>Modelos con formas de números o accesorios</t>
  </si>
  <si>
    <t>Tableros perforados para matemáticas básicas</t>
  </si>
  <si>
    <t>Ganchos para tablero perforado para matemáticas temprana</t>
  </si>
  <si>
    <t>Material didácticos manipulativos de clasificación o sets de actividades de clasificación para matemáticas temprana</t>
  </si>
  <si>
    <t>Libros de recursos o de actividades de la suma</t>
  </si>
  <si>
    <t>Modelos de las operaciones básicas</t>
  </si>
  <si>
    <t>Guías de referencia de las operaciones básicas</t>
  </si>
  <si>
    <t>Libros de recursos o actividades de la división</t>
  </si>
  <si>
    <t>Libros de recursos o actividades de la multiplicación</t>
  </si>
  <si>
    <t>Libros de recursos o actividades de la resta</t>
  </si>
  <si>
    <t>Cintas adhesivas de escritorio con los números</t>
  </si>
  <si>
    <t>Tableros o gráficas del uno al cien</t>
  </si>
  <si>
    <t>Fichas con números del uno al cien</t>
  </si>
  <si>
    <t>Kits de números</t>
  </si>
  <si>
    <t>Rectas numéricas</t>
  </si>
  <si>
    <t>libros de recursos o actividades de numeración</t>
  </si>
  <si>
    <t>Dominós</t>
  </si>
  <si>
    <t>Fichas o contadores de dos caras</t>
  </si>
  <si>
    <t>Pirinolas</t>
  </si>
  <si>
    <t>Juegos de dados</t>
  </si>
  <si>
    <t>Libros de recursos o actividades de probabilidades</t>
  </si>
  <si>
    <t>Libros de recursos o actividades de lógica</t>
  </si>
  <si>
    <t>Bloques de atributos</t>
  </si>
  <si>
    <t>Tarjetas de actividades de bloques de atributos</t>
  </si>
  <si>
    <t>Libros de recursos o actividades de atributos</t>
  </si>
  <si>
    <t>Esterilla de representación gráfica</t>
  </si>
  <si>
    <t>Libros de recursos o actividades de representación gráfica</t>
  </si>
  <si>
    <t>Juegos de lógica</t>
  </si>
  <si>
    <t>Kits o sets de atributos</t>
  </si>
  <si>
    <t>Libros de recursos o actividades de resolución de problemas</t>
  </si>
  <si>
    <t>Tarjetas de actividades de resolución de problemas</t>
  </si>
  <si>
    <t>Libros de recursos o actividades de bloques geométricos o de bloques para patrones</t>
  </si>
  <si>
    <t>Bloques para patrones</t>
  </si>
  <si>
    <t>Tarjetas de patrones o actividades de bloques para patrones</t>
  </si>
  <si>
    <t>Sets de actividades o juegos de bloques para patrones</t>
  </si>
  <si>
    <t>Adhesivos de bloques para patrones</t>
  </si>
  <si>
    <t>Espejo de bloques para patrones</t>
  </si>
  <si>
    <t>Afiches o tablas de bloques para patrones</t>
  </si>
  <si>
    <t>Bloques lógicos</t>
  </si>
  <si>
    <t>Tarjetas de patrones o actividades de bloques lógicos</t>
  </si>
  <si>
    <t>Sets de actividades de bloques lógicos</t>
  </si>
  <si>
    <t>Libros de recursos o actividades del tangram</t>
  </si>
  <si>
    <t>Tarjetas de patrones o actividades del tangram</t>
  </si>
  <si>
    <t>Sets de actividades de rompecabezas tangram</t>
  </si>
  <si>
    <t>Rompecabezas tangram</t>
  </si>
  <si>
    <t>Libros de recursos y actividades de pentominós</t>
  </si>
  <si>
    <t>Pentominós</t>
  </si>
  <si>
    <t>Sets de actividades de pentominós</t>
  </si>
  <si>
    <t>Bloques de base diez</t>
  </si>
  <si>
    <t>Libros de recursos o actividades de base diez o valor posicional</t>
  </si>
  <si>
    <t>Tarjetas de actividades de  base diez o valor posicional</t>
  </si>
  <si>
    <t>Sellos de caucho de base diez</t>
  </si>
  <si>
    <t>Cuadrículas de valor posicional</t>
  </si>
  <si>
    <t>Sets de actividades o juegos de valor posicional</t>
  </si>
  <si>
    <t>Modelos o accesorios de valor posicional</t>
  </si>
  <si>
    <t>Libros de recursos o actividades sobre el dinero</t>
  </si>
  <si>
    <t>Billetes de juego para la clase</t>
  </si>
  <si>
    <t>Monedas de juego para la clase</t>
  </si>
  <si>
    <t>Cubos o dados de monedas</t>
  </si>
  <si>
    <t>Dinero magnético</t>
  </si>
  <si>
    <t>Filminas de billetes</t>
  </si>
  <si>
    <t>Filminas de monedas</t>
  </si>
  <si>
    <t>Rompecabezas del dinero</t>
  </si>
  <si>
    <t>Sellos de caucho del dinero</t>
  </si>
  <si>
    <t>Alcancía de monedas</t>
  </si>
  <si>
    <t>Kits o juegos del dinero</t>
  </si>
  <si>
    <t>Cajas registradoras de juguete</t>
  </si>
  <si>
    <t>Guías de referencia del dinero</t>
  </si>
  <si>
    <t>Libros de recursos o actividades de la hora</t>
  </si>
  <si>
    <t>Sellos de caucho de la hora</t>
  </si>
  <si>
    <t>Kits de la hora</t>
  </si>
  <si>
    <t>Guías de referencia de la hora</t>
  </si>
  <si>
    <t>Círculos o cuadrados de fracciones</t>
  </si>
  <si>
    <t>Cuadrados de decimales</t>
  </si>
  <si>
    <t>Libros de actividades de fracciones</t>
  </si>
  <si>
    <t>Barras de fracciones</t>
  </si>
  <si>
    <t>Gráficos de fracciones</t>
  </si>
  <si>
    <t>Dados de fracciones</t>
  </si>
  <si>
    <t>Juegos de fracciones</t>
  </si>
  <si>
    <t>Kits de fracciones</t>
  </si>
  <si>
    <t>Fichas con fracciones</t>
  </si>
  <si>
    <t>Discos con fracciones</t>
  </si>
  <si>
    <t>Libro de actividades de pentominós</t>
  </si>
  <si>
    <t>Tarjetas de patrones de pentominós</t>
  </si>
  <si>
    <t>Libros de recursos o  actividades de geometría</t>
  </si>
  <si>
    <t>Afiches o cuadros de geometría</t>
  </si>
  <si>
    <t>Tableros geométricos</t>
  </si>
  <si>
    <t>Sets de construcción de formas geométricas</t>
  </si>
  <si>
    <t>Tableros geométricos de doble cara</t>
  </si>
  <si>
    <t>Kits de actividades o juegos para tableros geométricos</t>
  </si>
  <si>
    <t>Bandas elásticas para tableros geométricos</t>
  </si>
  <si>
    <t>Tarjetas de actividades de tableros geométricos</t>
  </si>
  <si>
    <t>Instrumentos de dibujo geométrico para la pizarra</t>
  </si>
  <si>
    <t>Guías de referencia de geometría</t>
  </si>
  <si>
    <t>Espejo geométrico</t>
  </si>
  <si>
    <t>Modelos geométricos sólidos</t>
  </si>
  <si>
    <t>Libros de recursos o de actividades de álgebra</t>
  </si>
  <si>
    <t>Cubos de centímetro</t>
  </si>
  <si>
    <t>Guías de referencia de preálgebra o álgebra</t>
  </si>
  <si>
    <t>Modelos o accesorios de álgebra</t>
  </si>
  <si>
    <t>Libros de recursos o actividades de cálculo</t>
  </si>
  <si>
    <t>Guías de referencia de precálculo o cálculo</t>
  </si>
  <si>
    <t>Libros de recursos o actividades de precálculo</t>
  </si>
  <si>
    <t>Afiches o carteles de geografía</t>
  </si>
  <si>
    <t>Libros de recursos o actividades de los continentes</t>
  </si>
  <si>
    <t>Materiales de aprendizaje electrónico de ciencias sociales</t>
  </si>
  <si>
    <t>Guías de referencia de geografía</t>
  </si>
  <si>
    <t>Estantes para mapas</t>
  </si>
  <si>
    <t>Kits de plantillas de mapas</t>
  </si>
  <si>
    <t>Mapas murales portátiles</t>
  </si>
  <si>
    <t>Libros de recursos o actividades de geografía</t>
  </si>
  <si>
    <t>Medidores de mapas</t>
  </si>
  <si>
    <t>Material didáctico para la enseñanza de mapas</t>
  </si>
  <si>
    <t>Libros de recursos o actividades de economía</t>
  </si>
  <si>
    <t>Libros de recursos o actividades del gobierno</t>
  </si>
  <si>
    <t>Guías de referencia del gobierno</t>
  </si>
  <si>
    <t>Unidades temáticas de los estados</t>
  </si>
  <si>
    <t>Recursos de civilizaciones de la antigüedad</t>
  </si>
  <si>
    <t>Recursos de tradiciones, rituales o costumbres</t>
  </si>
  <si>
    <t>Recursos de diversidad étnica</t>
  </si>
  <si>
    <t>Recursos de genealogía</t>
  </si>
  <si>
    <t>Recursos para festivos multiculturales</t>
  </si>
  <si>
    <t>Unidades temáticas multiculturales</t>
  </si>
  <si>
    <t>Recursos para aprender a hablar español</t>
  </si>
  <si>
    <t>Recursos para aprender a hablar francés</t>
  </si>
  <si>
    <t>Recursos para aprender a hablar alemán</t>
  </si>
  <si>
    <t>Recursos para aprender a hablar inglés</t>
  </si>
  <si>
    <t>Recursos para aprender a hablar latín</t>
  </si>
  <si>
    <t>Recursos para aprender a hablar italiano</t>
  </si>
  <si>
    <t>Libros de recursos de historia africana</t>
  </si>
  <si>
    <t>Afiches o cuadros de historia</t>
  </si>
  <si>
    <t>Libros de recursos de historia europea</t>
  </si>
  <si>
    <t>Mapas históricos</t>
  </si>
  <si>
    <t>Unidades temáticas de historia</t>
  </si>
  <si>
    <t>Tarjetas de fotos de historia</t>
  </si>
  <si>
    <t>Libros de recursos de historia</t>
  </si>
  <si>
    <t>Recursos de historia de la mujer</t>
  </si>
  <si>
    <t>Recursos de historia mundial</t>
  </si>
  <si>
    <t>Modelos de anfibios</t>
  </si>
  <si>
    <t>Cultivos de hongos</t>
  </si>
  <si>
    <t>Kits o materiales de cultivos</t>
  </si>
  <si>
    <t>Cultivos de protozoos</t>
  </si>
  <si>
    <t>Plantas de acuario</t>
  </si>
  <si>
    <t>Plantas de terrario</t>
  </si>
  <si>
    <t>Invertebrados vivos</t>
  </si>
  <si>
    <t>Vertebrados vivos</t>
  </si>
  <si>
    <t>Kits o materiales de disección</t>
  </si>
  <si>
    <t>Embriones conservados</t>
  </si>
  <si>
    <t>Biosferas</t>
  </si>
  <si>
    <t>Kits o materiales para experimentos de biología</t>
  </si>
  <si>
    <t>Kits o materiales para tinción</t>
  </si>
  <si>
    <t>Especímenes de ciclo vital preservado</t>
  </si>
  <si>
    <t>Guías de referencia de biología</t>
  </si>
  <si>
    <t>Espécimen de esqueleto o hueso o concha</t>
  </si>
  <si>
    <t>Libros de recursos o actividades de biología</t>
  </si>
  <si>
    <t>Kits de estudio o actividades de biología</t>
  </si>
  <si>
    <t>Afiches o cuadros de biología</t>
  </si>
  <si>
    <t>Especímenes preservados de cuerpos u órganos de plantas</t>
  </si>
  <si>
    <t>Tarjetas de fotos o actividades de biología</t>
  </si>
  <si>
    <t>Especímenes del ciclo vital de plantas</t>
  </si>
  <si>
    <t>Combinación de especímenes y organismos</t>
  </si>
  <si>
    <t>Especímenes del cuerpo animal, partes u órganos</t>
  </si>
  <si>
    <t>Exhibiciones de ecosistemas</t>
  </si>
  <si>
    <t>Especímenes del cuerpo humano, partes u órganos</t>
  </si>
  <si>
    <t>Cultivos de tejidos</t>
  </si>
  <si>
    <t>Sets o diagramas de anatomía</t>
  </si>
  <si>
    <t>Modelos de ácido desoxirribonucleico (adn)</t>
  </si>
  <si>
    <t>Kits de experimentos de ácido desoxirribonucleico (adn)</t>
  </si>
  <si>
    <t>Libros de genética</t>
  </si>
  <si>
    <t>Kits de genética</t>
  </si>
  <si>
    <t>Kits de enseñanza de bacterias</t>
  </si>
  <si>
    <t>Materiales de prueba de bacterias</t>
  </si>
  <si>
    <t>Kits o materiales de enzimología</t>
  </si>
  <si>
    <t>Kits o materiales de prueba de proteínas</t>
  </si>
  <si>
    <t>Modelos del cuerpo humano, partes u órganos</t>
  </si>
  <si>
    <t>Modelos de células</t>
  </si>
  <si>
    <t>Kits de enseñanza de células</t>
  </si>
  <si>
    <t>Kits de enseñanza de los sistemas del cuerpo</t>
  </si>
  <si>
    <t>Materiales de enseñanza de los sistemas del cuerpo</t>
  </si>
  <si>
    <t>Modelos del cuerpo de plantas, partes u órganos</t>
  </si>
  <si>
    <t>Modelos del cuerpo de animales, partes u órganos</t>
  </si>
  <si>
    <t>Productos químicos de prueba del agua</t>
  </si>
  <si>
    <t>Kits de muestreo y pruebas del agua</t>
  </si>
  <si>
    <t>Modelos del agua</t>
  </si>
  <si>
    <t>Materiales de ecología acuática</t>
  </si>
  <si>
    <t>Modelos de astronomía</t>
  </si>
  <si>
    <t>Diagramas de astronomía</t>
  </si>
  <si>
    <t>Kits de estudio de astronomía</t>
  </si>
  <si>
    <t>Sets de especímenes de roca</t>
  </si>
  <si>
    <t>Especímenes de roca</t>
  </si>
  <si>
    <t>Fósiles</t>
  </si>
  <si>
    <t>Modelos de accidentes geográficos</t>
  </si>
  <si>
    <t>Modelos de fósiles</t>
  </si>
  <si>
    <t>Herramientas para geología de campo</t>
  </si>
  <si>
    <t>Mesas de simulación de corrientes de agua</t>
  </si>
  <si>
    <t>Kits de estudio de geología</t>
  </si>
  <si>
    <t>Afiches o cuadros de la tabla periódica</t>
  </si>
  <si>
    <t>Kits de análisis del consumidor</t>
  </si>
  <si>
    <t>Kits para clase de química</t>
  </si>
  <si>
    <t>Kits de demostración de química</t>
  </si>
  <si>
    <t>Modelos atómicos</t>
  </si>
  <si>
    <t>Modelos moleculares</t>
  </si>
  <si>
    <t>Herramientas para demostración electroquímica</t>
  </si>
  <si>
    <t>Kits de electroquímica</t>
  </si>
  <si>
    <t>Pilas de combustible</t>
  </si>
  <si>
    <t>Instrumentos de microquímica</t>
  </si>
  <si>
    <t>Mesas de fuerzas</t>
  </si>
  <si>
    <t>Modelos de gravedad o sets de modelos</t>
  </si>
  <si>
    <t>Planos inclinados</t>
  </si>
  <si>
    <t>Aparato de fricción</t>
  </si>
  <si>
    <t>Carros de física</t>
  </si>
  <si>
    <t>Equipo de péndulo</t>
  </si>
  <si>
    <t>Equipo de torque</t>
  </si>
  <si>
    <t>Aparato de movimiento de proyectiles</t>
  </si>
  <si>
    <t>Mesas de aire</t>
  </si>
  <si>
    <t>Equipos de aire</t>
  </si>
  <si>
    <t>Aparato para luz o foto</t>
  </si>
  <si>
    <t>Dispositivos de recolección solar</t>
  </si>
  <si>
    <t>Kits solares</t>
  </si>
  <si>
    <t>Kits de demostración de energía</t>
  </si>
  <si>
    <t>Kits de clases de energía</t>
  </si>
  <si>
    <t>Kits de demostración de materia</t>
  </si>
  <si>
    <t>Kits de clases de materia</t>
  </si>
  <si>
    <t>Aparato de difusión de gases</t>
  </si>
  <si>
    <t>Generadores de ondas</t>
  </si>
  <si>
    <t>Tanques de ondas</t>
  </si>
  <si>
    <t>Fuentes de ondas</t>
  </si>
  <si>
    <t>Sets de demostración de ondas</t>
  </si>
  <si>
    <t>Diapasones</t>
  </si>
  <si>
    <t>Demostradores del efecto doppler</t>
  </si>
  <si>
    <t>Equipo de resonancia</t>
  </si>
  <si>
    <t>Fonómetros</t>
  </si>
  <si>
    <t>Aparato de ondas</t>
  </si>
  <si>
    <t>Espectroscopios</t>
  </si>
  <si>
    <t>Diagramas del espectro</t>
  </si>
  <si>
    <t>Kits de demostración de la luz</t>
  </si>
  <si>
    <t>Cartas o muestras de colores</t>
  </si>
  <si>
    <t>Radiómetro</t>
  </si>
  <si>
    <t>Equipo de refracción o reflexión</t>
  </si>
  <si>
    <t>Sets o kits ópticos</t>
  </si>
  <si>
    <t>Generadores de van de graff</t>
  </si>
  <si>
    <t>Aparato de electrostática</t>
  </si>
  <si>
    <t>Kits de electrostática</t>
  </si>
  <si>
    <t>Kits de electricidad</t>
  </si>
  <si>
    <t>Tableros de demostración de electricidad</t>
  </si>
  <si>
    <t>Kits de baterías</t>
  </si>
  <si>
    <t>Generadores portátiles</t>
  </si>
  <si>
    <t>Aparato de electromagnetismo</t>
  </si>
  <si>
    <t>Aparato de magnetismo</t>
  </si>
  <si>
    <t>Electroimanes</t>
  </si>
  <si>
    <t>Campanas eléctricas o accesorios</t>
  </si>
  <si>
    <t>Alambres o cables eléctricos</t>
  </si>
  <si>
    <t>Sets de radioactividad</t>
  </si>
  <si>
    <t>Contadores geiger</t>
  </si>
  <si>
    <t>Aparato de electrones</t>
  </si>
  <si>
    <t>Señales de advertencia de radiación</t>
  </si>
  <si>
    <t>Diapositivas de física nuclear</t>
  </si>
  <si>
    <t>Diagramas de física nuclear</t>
  </si>
  <si>
    <t>Sets de cohetes</t>
  </si>
  <si>
    <t>Aparato de lanzamiento</t>
  </si>
  <si>
    <t>Dispositivos para la medición de alturas</t>
  </si>
  <si>
    <t>Kits de aviones</t>
  </si>
  <si>
    <t>Materiales de enseñanza para desarrollar habilidades de escucha</t>
  </si>
  <si>
    <t>Materiales de enseñanza de  habilidades de estudio</t>
  </si>
  <si>
    <t>Materiales de enseñanza de preparación de exámenes</t>
  </si>
  <si>
    <t>Materiales de enseñanza de habilidades para la educación o planificación o toma de decisiones para el trabajo</t>
  </si>
  <si>
    <t>Materiales de enseñanza de  habilidades laborales básicas</t>
  </si>
  <si>
    <t>Materiales de enseñanza de habilidades para la búsqueda de empleo</t>
  </si>
  <si>
    <t>Materiales de enseñanza de habilidades para el manejo del tiempo</t>
  </si>
  <si>
    <t>Materiales de enseñanza de habilidades para entrevistas</t>
  </si>
  <si>
    <t>Materiales de enseñanza de habilidades para elaborar la hoja de vida</t>
  </si>
  <si>
    <t>Materiales de enseñanza de formación de ética laboral o actitudes</t>
  </si>
  <si>
    <t>Materiales de enseñanza para desarrollar habilidades de trabajo en equipo</t>
  </si>
  <si>
    <t>Materiales de enseñanza de etiqueta empresarial</t>
  </si>
  <si>
    <t>Materiales de enseñanza del manejo del dinero o de las finanzas personales</t>
  </si>
  <si>
    <t>Materiales de enseñanza de habilidades de consumo y comparación de precios</t>
  </si>
  <si>
    <t>Materiales de enseñanza de vida independiente</t>
  </si>
  <si>
    <t>Materiales de enseñanza para la comprensión de los créditos o préstamos de consumo</t>
  </si>
  <si>
    <t>Materiales de enseñanza de comparación o cobertura de seguros</t>
  </si>
  <si>
    <t>Materiales de enseñanza para compra de casa</t>
  </si>
  <si>
    <t>Materiales de enseñanza para alquiler de apartamento</t>
  </si>
  <si>
    <t>Materiales de enseñanza para compra de carro</t>
  </si>
  <si>
    <t>Materiales de enseñanza  de publicidad o comercialización de marcas</t>
  </si>
  <si>
    <t>Materiales de enseñanza de habilidades para la vida en familia o para el establecimiento de relaciones</t>
  </si>
  <si>
    <t>Materiales de enseñanza para el desarrollo de la autoestima y el autoconcepto</t>
  </si>
  <si>
    <t>Materiales de enseñanza de prevención de la violencia o de educación para la evasión de la violencia</t>
  </si>
  <si>
    <t>Materiales de enseñanza  de formación para el manejo de la ira</t>
  </si>
  <si>
    <t>Materiales educativos para la enseñanza de la paciencia</t>
  </si>
  <si>
    <t>Materiales de enseñanza de formación de la tolerancia</t>
  </si>
  <si>
    <t>Materiales de enseñanza de seguridad personal</t>
  </si>
  <si>
    <t>Materiales de enseñanza de resolución de conflictos personales</t>
  </si>
  <si>
    <t>Guías de asesoramiento práctico para adolescentes</t>
  </si>
  <si>
    <t>Materiales de enseñanza de desarrollo de aptitudes sociales</t>
  </si>
  <si>
    <t>Materiales de enseñanza de modales o etiqueta o cortesía</t>
  </si>
  <si>
    <t>Materiales de enseñanza para entender o tratar con la diversidad cultural</t>
  </si>
  <si>
    <t>Materiales de enseñanza para interpretar el lenguaje corporal</t>
  </si>
  <si>
    <t>Materiales de enseñanza para el desarrollo de la capacidad de adaptación</t>
  </si>
  <si>
    <t>Materiales de enseñanza de comprensión del servicio a la comunidad</t>
  </si>
  <si>
    <t>Materiales de enseñanza para el desarrollo de habilidades de negación</t>
  </si>
  <si>
    <t>Materiales de enseñanza de habilidades de responsabilidad o toma de decisiones</t>
  </si>
  <si>
    <t>Materiales de enseñanza de comprensión de los derechos legales de los adolescentes</t>
  </si>
  <si>
    <t>Materiales de enseñanza de las repercusiones de la deserción escolar</t>
  </si>
  <si>
    <t>Videos de las relaciones interraciales</t>
  </si>
  <si>
    <t>Materiales de enseñanza de feng shui</t>
  </si>
  <si>
    <t>Materiales de enseñanza para utilizar color o pintura para la decoración del hogar</t>
  </si>
  <si>
    <t>Materiales de enseñanza  para la  planificación o diseño del hogar</t>
  </si>
  <si>
    <t>Materiales de enseñanza de diseño de jardines</t>
  </si>
  <si>
    <t>Materiales de enseñanza para la decoración o amueblamiento del hogar</t>
  </si>
  <si>
    <t>Materiales de enseñanza de dietas balanceadas o pautas alimentarias</t>
  </si>
  <si>
    <t>Materiales de enseñanza de habilidades de planificación de menús para planes de estudios de nutrición</t>
  </si>
  <si>
    <t>Materiales de enseñanza de comprensión del etiquetado nutricional</t>
  </si>
  <si>
    <t>Materiales de enseñanza de compra de alimentos</t>
  </si>
  <si>
    <t>Módulos de demostración de opciones de alimentos saludables</t>
  </si>
  <si>
    <t>Materiales de enseñanza de comprensión de los efectos de las grasas alimenticias</t>
  </si>
  <si>
    <t>Materiales de enseñanza de comprensión del vegetarianismo</t>
  </si>
  <si>
    <t>Libros de cocina o recetarios</t>
  </si>
  <si>
    <t>Materiales de enseñanza de  educación acerca de los trastornos alimenticios</t>
  </si>
  <si>
    <t>Materiales de enseñanza sobre el control de peso o el ejercicio</t>
  </si>
  <si>
    <t>Materiales de enseñanza de la medición de sólidos o líquidos en la cocina</t>
  </si>
  <si>
    <t>Materiales de enseñanza de equivalencias o matemáticas en la cocina</t>
  </si>
  <si>
    <t>Materiales de enseñanza sobre los utensilios de cocina</t>
  </si>
  <si>
    <t>Materiales de enseñanza sobre la higiene o la seguridad en la cocina</t>
  </si>
  <si>
    <t>Materiales de enseñanza sobre la inocuidad de los alimentos</t>
  </si>
  <si>
    <t>Materiales de enseñanza sobre actividades de la ciencia de los alimentos</t>
  </si>
  <si>
    <t>Materiales de enseñanza de habilidades culinarias</t>
  </si>
  <si>
    <t>Materiales de enseñanza de etiqueta o modales en la mesa</t>
  </si>
  <si>
    <t>Materiales de enseñanza sobre cómo poner la mesa</t>
  </si>
  <si>
    <t>Materiales de enseñanza de capacitación de los servicios de alimentación</t>
  </si>
  <si>
    <t>Materiales de enseñanza de educación acerca del abuso de drogas o  tabaco o alcohol</t>
  </si>
  <si>
    <t>Simuladores para fumar</t>
  </si>
  <si>
    <t>Materiales de enseñanza de comprensión de las adicciones o cómo evitarlas</t>
  </si>
  <si>
    <t>Materiales de enseñanza de los síntomas de depresión en adolescentes</t>
  </si>
  <si>
    <t>Materiales de enseñanza de capacitación para evitar el suicidio de adolescentes</t>
  </si>
  <si>
    <t>Materiales de enseñanza para lidiar con el estrés</t>
  </si>
  <si>
    <t>Álbumes de recuerdos</t>
  </si>
  <si>
    <t>Tornillos de extensión para álbumes de recuerdos</t>
  </si>
  <si>
    <t>Papel para álbumes de recuerdos</t>
  </si>
  <si>
    <t>Barras de pegante libres de ácido</t>
  </si>
  <si>
    <t>Cinta pegante libre de ácido</t>
  </si>
  <si>
    <t>Materiales de enseñanza de habilidades para la costura</t>
  </si>
  <si>
    <t>Materiales para proyectos de costura</t>
  </si>
  <si>
    <t>Materiales de enseñanza de comprensión de la confección o hechura de ropa</t>
  </si>
  <si>
    <t>Materiales de enseñanza de diseño o modas de ropa</t>
  </si>
  <si>
    <t>Materiales de enseñanza de análisis de colores personales</t>
  </si>
  <si>
    <t>Materiales de enseñanza de los principios básicos de la comercialización de la moda o la venta al por  menor</t>
  </si>
  <si>
    <t>Materiales de enseñanza de la ciencia de los tejidos o las fibras</t>
  </si>
  <si>
    <t>Materiales de enseñanza del cuidado o mantenimiento o lavado de la ropa</t>
  </si>
  <si>
    <t>Materiales para la enseñanza del arte del color en el diseño  de telas</t>
  </si>
  <si>
    <t>Materiales de enseñanza sobre pinturas y tintes para telas</t>
  </si>
  <si>
    <t>Materiales de enseñanza para proyectos de acolchado</t>
  </si>
  <si>
    <t>Materiales de enseñanza de educación sexual o enfermedades de transmisión sexual</t>
  </si>
  <si>
    <t>Materiales de enseñanza de recursos de nutrición prenatal o abuso fetal</t>
  </si>
  <si>
    <t>Materiales de enseñanza de habilidades para la crianza de los hijos</t>
  </si>
  <si>
    <t>Materiales de enseñanza sobre el desarrollo de niño</t>
  </si>
  <si>
    <t>Materiales de enseñanza de comprensión de la violación en una cita o las habilidades para salir en cita o el acoso</t>
  </si>
  <si>
    <t>Materiales de enseñanza de educación sobre el parto</t>
  </si>
  <si>
    <t>Materiales de enseñanza sobre el embarazo, desde la concepción hasta el parto</t>
  </si>
  <si>
    <t>Materiales de enseñanza de comprensión de los riesgos de defectos de nacimiento</t>
  </si>
  <si>
    <t>Simuladores de embarazo</t>
  </si>
  <si>
    <t>Simuladores de bebés y accesorios</t>
  </si>
  <si>
    <t>Materiales de enseñanza de formación sobre puericultura</t>
  </si>
  <si>
    <t>Materiales de enseñanza de comprensión del abuso infantil  físico o emocional</t>
  </si>
  <si>
    <t>Materiales de enseñanza para padres sobre educación de habilidades para la disciplina</t>
  </si>
  <si>
    <t>Materiales de enseñanza de seguridad del hogar o de protección para evitar usos indebidos por los niños</t>
  </si>
  <si>
    <t>Materiales de enseñanza sobre resucitación cardiopulmonar o apoyo básico de vida</t>
  </si>
  <si>
    <t>Materiales de enseñanza de comprensión de las enfermedades de la infancia</t>
  </si>
  <si>
    <t>Materiales de enseñanza de comprensión del trastorno por déficit de atención con hiperactividad</t>
  </si>
  <si>
    <t>Materiales de enseñanza para el cuidador de niños</t>
  </si>
  <si>
    <t>Materiales de enseñanza para el cuidado de niños</t>
  </si>
  <si>
    <t>Libros de ideas o recursos del plan de estudios de bachillerato básico</t>
  </si>
  <si>
    <t>Libros de ideas o recursos del plan de estudios de bachillerato</t>
  </si>
  <si>
    <t>Proyectos de estudio independiente de economía doméstica</t>
  </si>
  <si>
    <t>Recursos o guías de proyectos o actividades de economía doméstica</t>
  </si>
  <si>
    <t>Materiales didácticos sobre el automóvil</t>
  </si>
  <si>
    <t>Materiales didácticos de construcción</t>
  </si>
  <si>
    <t>Materiales didácticos de diseño o delineación</t>
  </si>
  <si>
    <t>Materiales didácticos de electricidad o electrónica</t>
  </si>
  <si>
    <t>Materiales didácticos de artes gráficas o fotografía</t>
  </si>
  <si>
    <t>Materiales didácticos de  horticultura</t>
  </si>
  <si>
    <t>Materiales didácticos de manufactura</t>
  </si>
  <si>
    <t>Materiales didácticos de seguridad o peligro</t>
  </si>
  <si>
    <t>Materiales didácticos de soldadura</t>
  </si>
  <si>
    <t>Materiales didácticos de agricultura</t>
  </si>
  <si>
    <t>Materiales didácticos de biotecnología</t>
  </si>
  <si>
    <t>Materiales didácticos de comunicaciones</t>
  </si>
  <si>
    <t>Materiales didácticos de informática</t>
  </si>
  <si>
    <t>Materiales didácticos de energía o electricidad</t>
  </si>
  <si>
    <t>Materiales didácticos del medio ambiente</t>
  </si>
  <si>
    <t>Materiales didácticos de materiales</t>
  </si>
  <si>
    <t>Materiales didácticos de medicina</t>
  </si>
  <si>
    <t>Materiales didácticos de transporte</t>
  </si>
  <si>
    <t>Materiales didácticos de sistemas de armas</t>
  </si>
  <si>
    <t>Materiales didácticos del motor o sus partes</t>
  </si>
  <si>
    <t>Materiales didácticos de instrumentos de navegación</t>
  </si>
  <si>
    <t>Materiales didácticos de mecánica de fluidos o máquinas</t>
  </si>
  <si>
    <t>Materiales didácticos de robótica</t>
  </si>
  <si>
    <t>Materiales didácticos de sistemas de refrigeración</t>
  </si>
  <si>
    <t>Kits de ciencias forenses</t>
  </si>
  <si>
    <t>Materiales de enseñanza de ciencias forenses</t>
  </si>
  <si>
    <t>Kits de electrónica</t>
  </si>
  <si>
    <t>Suministros para la enseñanza de electrónica</t>
  </si>
  <si>
    <t>Paquetes de gráficos</t>
  </si>
  <si>
    <t>Gráficos para el salón de clase</t>
  </si>
  <si>
    <t>Afiches o sets para el salón de clases</t>
  </si>
  <si>
    <t>Afiches de creación  personal</t>
  </si>
  <si>
    <t>Soportes de gráficos o accesorios</t>
  </si>
  <si>
    <t>Sets de carteleras grandes</t>
  </si>
  <si>
    <t>Sets de carteleras del calendario</t>
  </si>
  <si>
    <t>Sets de carteleras para la primera infancia</t>
  </si>
  <si>
    <t>Sets de carteleras de idiomas</t>
  </si>
  <si>
    <t>Sets carteleras de matemáticas</t>
  </si>
  <si>
    <t>Sets de carteleras multipropósito</t>
  </si>
  <si>
    <t>Sets de carteleras de ciencias</t>
  </si>
  <si>
    <t>Sets de carteleras de temporada</t>
  </si>
  <si>
    <t>Sets de carteleras de ciencias sociales</t>
  </si>
  <si>
    <t>Pendones para el salón de clase</t>
  </si>
  <si>
    <t>Paquetes de bordes</t>
  </si>
  <si>
    <t>Carteles para el salón de clase</t>
  </si>
  <si>
    <t>Bordes o ribetes corrugados</t>
  </si>
  <si>
    <t>Bordes o ribetes festoneados y troquelados con formas</t>
  </si>
  <si>
    <t>Bordes o ribetes brillantes</t>
  </si>
  <si>
    <t>Bordes o ribetes rectos</t>
  </si>
  <si>
    <t>Almacenaje de bordes o ribetes</t>
  </si>
  <si>
    <t>Bloques con letras o números</t>
  </si>
  <si>
    <t>Letras o números sueltos</t>
  </si>
  <si>
    <t>Letras o números en cursiva</t>
  </si>
  <si>
    <t>Letras o números autoadhesivos</t>
  </si>
  <si>
    <t>Letras o números brillantes</t>
  </si>
  <si>
    <t>Letras o números para calcar</t>
  </si>
  <si>
    <t>Kits de decoración para el salón de clase</t>
  </si>
  <si>
    <t>Decoraciones para puertas</t>
  </si>
  <si>
    <t>Móviles</t>
  </si>
  <si>
    <t>Decoraciones de dos caras</t>
  </si>
  <si>
    <t>Decoraciones para adherir a las ventanas</t>
  </si>
  <si>
    <t>Sistemas decorativos de almacenaje</t>
  </si>
  <si>
    <t>Cintas o cintas onduladas decorativas</t>
  </si>
  <si>
    <t>Botones decorativos</t>
  </si>
  <si>
    <t>Figuras o cuerdas decorativas</t>
  </si>
  <si>
    <t>Aerosoles decorativos</t>
  </si>
  <si>
    <t>Pinturas</t>
  </si>
  <si>
    <t>Esculturas</t>
  </si>
  <si>
    <t>Estatuas</t>
  </si>
  <si>
    <t>Retratos</t>
  </si>
  <si>
    <t>Dibujos</t>
  </si>
  <si>
    <t>Cuadros</t>
  </si>
  <si>
    <t>Litografías</t>
  </si>
  <si>
    <t>Vasija decorativa</t>
  </si>
  <si>
    <t>Pergaminos</t>
  </si>
  <si>
    <t>Fotografías</t>
  </si>
  <si>
    <t>Adhesivos decorativos</t>
  </si>
  <si>
    <t>Papel para dibujo de sulfito</t>
  </si>
  <si>
    <t>Papel para dibujo de pasta de madera triturada</t>
  </si>
  <si>
    <t>Papel para dibujo de calcar o pergamino</t>
  </si>
  <si>
    <t>Papel bond para para dibujo</t>
  </si>
  <si>
    <t>Papel de dibujo para carboncillo o pastel</t>
  </si>
  <si>
    <t>Papel brístol para dibujo</t>
  </si>
  <si>
    <t>Hojas de papel para acuarela</t>
  </si>
  <si>
    <t>Cuadernos de papel para acuarela</t>
  </si>
  <si>
    <t>Blocs de papel para acuarela</t>
  </si>
  <si>
    <t>Papel para pintura dactilar</t>
  </si>
  <si>
    <t>Cartulina de sulfito</t>
  </si>
  <si>
    <t>Cartulina de pasta de madera triturada</t>
  </si>
  <si>
    <t>Cartulina metalizada</t>
  </si>
  <si>
    <t>Papeles para manualidades de origami</t>
  </si>
  <si>
    <t>Confeti de plástico o de papel</t>
  </si>
  <si>
    <t>Papel crepé para manualidades</t>
  </si>
  <si>
    <t>Papel de seda para manualidades</t>
  </si>
  <si>
    <t>Papel corrugado para manualidades</t>
  </si>
  <si>
    <t>Papel con impresión de patrones para manualidades</t>
  </si>
  <si>
    <t>Papel para manualidades autoadhesivo</t>
  </si>
  <si>
    <t>Papel fluorescente</t>
  </si>
  <si>
    <t>Papel hecho a mano</t>
  </si>
  <si>
    <t>Papel kraft</t>
  </si>
  <si>
    <t>Paneles de lienzo</t>
  </si>
  <si>
    <t>Lienzo preestirado</t>
  </si>
  <si>
    <t>Lienzo imprimado</t>
  </si>
  <si>
    <t>Lienzo sin imprimar</t>
  </si>
  <si>
    <t>Paneles de madera comprimida</t>
  </si>
  <si>
    <t>Cuadernos de papel imitación lienzo</t>
  </si>
  <si>
    <t>Papel japonés para grabado</t>
  </si>
  <si>
    <t>Papel para grabado para huecograbado o litografía</t>
  </si>
  <si>
    <t>Papel para grabado para impresión xilográfica</t>
  </si>
  <si>
    <t>Papel metálico</t>
  </si>
  <si>
    <t>Películas de acetato, vinilo o poliéster</t>
  </si>
  <si>
    <t>Películas de celofán</t>
  </si>
  <si>
    <t>Hojas de acrílico</t>
  </si>
  <si>
    <t>Tableros de ilustración</t>
  </si>
  <si>
    <t>Láminas de paspartú</t>
  </si>
  <si>
    <t>Tablero de montaje</t>
  </si>
  <si>
    <t>Tablero de montaje de núcleo de espuma</t>
  </si>
  <si>
    <t>Cartón duro o cartón de colores de dos caras</t>
  </si>
  <si>
    <t>Tablero para presentaciones</t>
  </si>
  <si>
    <t>Papeles borrador para arte</t>
  </si>
  <si>
    <t>Carteles borrador para arte</t>
  </si>
  <si>
    <t>Accesorios borrador para arte</t>
  </si>
  <si>
    <t>Papel brillante</t>
  </si>
  <si>
    <t>Cartones de colores</t>
  </si>
  <si>
    <t>Papel vegetal prensado</t>
  </si>
  <si>
    <t>Accesorios o tableros para dibujo o bosquejo</t>
  </si>
  <si>
    <t>Tablillas de escritura</t>
  </si>
  <si>
    <t>Hojas de transferencia</t>
  </si>
  <si>
    <t>Pintura témpera líquida tradicional</t>
  </si>
  <si>
    <t>Pintura témpera líquida contemporánea</t>
  </si>
  <si>
    <t>Pintura témpera en polvo</t>
  </si>
  <si>
    <t>Pintura témpera lavable</t>
  </si>
  <si>
    <t>Pastillas de témpera</t>
  </si>
  <si>
    <t>Pintura líquida para cuerpo o cara</t>
  </si>
  <si>
    <t>Pintura en pasta para cuerpo o cara</t>
  </si>
  <si>
    <t>Pintura de marcador para cuerpo o cara</t>
  </si>
  <si>
    <t>Pintura de tatuaje provisional</t>
  </si>
  <si>
    <t>Pintura dactilar  lavable</t>
  </si>
  <si>
    <t>Pintura acrílica estilo escolar</t>
  </si>
  <si>
    <t>Pintura acrílica para aerógrafo</t>
  </si>
  <si>
    <t>Pinturas o medios al oleo sintéticos tratados con calor</t>
  </si>
  <si>
    <t>Pinturas o medios al óleo solubles en agua</t>
  </si>
  <si>
    <t>Pintura removible de baja viscosidad para vidrio o cerámica</t>
  </si>
  <si>
    <t>Pintura permanente de baja viscosidad para vidrio o cerámica</t>
  </si>
  <si>
    <t>Pintura gel removible de alta viscosidad para vidrio o cerámica</t>
  </si>
  <si>
    <t>Pintura gel permanente de alta viscosidad para vidrio o cerámica</t>
  </si>
  <si>
    <t>Pintura para cerámica o vidrio horneado</t>
  </si>
  <si>
    <t>Pintura para vidrio o cerámica de sistema de marcador</t>
  </si>
  <si>
    <t>Pintura de acuarela de platillo</t>
  </si>
  <si>
    <t>Pintura de acuarela en tubo</t>
  </si>
  <si>
    <t>Pintura de acuarela líquida</t>
  </si>
  <si>
    <t>Pintura de enmascarar para acuarela líquida</t>
  </si>
  <si>
    <t>Medios para pintura de acuarela</t>
  </si>
  <si>
    <t>Pinceles para acuarela</t>
  </si>
  <si>
    <t>Pinceles orientales</t>
  </si>
  <si>
    <t>Pinceles de utilidad</t>
  </si>
  <si>
    <t>Pinceles especializados</t>
  </si>
  <si>
    <t>Pinceles de caballete</t>
  </si>
  <si>
    <t>Espátulas de paleta</t>
  </si>
  <si>
    <t>Rodillos para impresión a mano</t>
  </si>
  <si>
    <t>Sellos de esponja</t>
  </si>
  <si>
    <t>Espátulas para aplicación de pintura</t>
  </si>
  <si>
    <t>Pipetas para mezclar pinturas o tintes</t>
  </si>
  <si>
    <t>Peinillas o utensilios para aplicación de pintura o tinta</t>
  </si>
  <si>
    <t>Paletas para mezclar pintura o tinta</t>
  </si>
  <si>
    <t>Vasijas para pintura o para mezclar o almacenar pintura</t>
  </si>
  <si>
    <t>Botellas o tazas para pintura</t>
  </si>
  <si>
    <t>Productos de limpieza de utensilios o pinceles</t>
  </si>
  <si>
    <t>Delantales para pintar</t>
  </si>
  <si>
    <t>Blusones para artistas</t>
  </si>
  <si>
    <t>Tiras extensoras</t>
  </si>
  <si>
    <t>Extensores de lienzo</t>
  </si>
  <si>
    <t>Caballetes metálicos</t>
  </si>
  <si>
    <t>Caballetes de madera</t>
  </si>
  <si>
    <t>Caballetes de sobremesa</t>
  </si>
  <si>
    <t>Caballetes de presentación</t>
  </si>
  <si>
    <t>Portafolio para dibujos</t>
  </si>
  <si>
    <t>Pintura al gouache</t>
  </si>
  <si>
    <t>Bandejas para pinturas</t>
  </si>
  <si>
    <t>Aerógrafos para arte</t>
  </si>
  <si>
    <t>Guillotinas para cortar papel</t>
  </si>
  <si>
    <t>Cortadora de paspartú</t>
  </si>
  <si>
    <t>Cuchillas para paspartú</t>
  </si>
  <si>
    <t>Espátulas de artista</t>
  </si>
  <si>
    <t>Cortador rotativo de tela o papel</t>
  </si>
  <si>
    <t>Cortadoras de papel en círculos u óvalos</t>
  </si>
  <si>
    <t>Marcos de madera preensamblados</t>
  </si>
  <si>
    <t>Marcos de secciones de madera</t>
  </si>
  <si>
    <t>Marcos metálicos preensamblados</t>
  </si>
  <si>
    <t>Marcos de secciones de metal</t>
  </si>
  <si>
    <t>Marcos  ajustables</t>
  </si>
  <si>
    <t>Marcos de plástico</t>
  </si>
  <si>
    <t>Marcos en forma de cubo transparente</t>
  </si>
  <si>
    <t>Clavadoras de puntillas o accesorios para marcos</t>
  </si>
  <si>
    <t>Caja de ingletes</t>
  </si>
  <si>
    <t>Dispositivos para colgar cuadros</t>
  </si>
  <si>
    <t>Paneles acrílicos para marcos</t>
  </si>
  <si>
    <t>Paneles de vidrio para marcos</t>
  </si>
  <si>
    <t>Organizadores o álbumes para fotos</t>
  </si>
  <si>
    <t>Monturas magnéticas para marcos</t>
  </si>
  <si>
    <t>Kits de marcos</t>
  </si>
  <si>
    <t>Marcadores a base de agua</t>
  </si>
  <si>
    <t>Marcadores de base disolvente</t>
  </si>
  <si>
    <t>Marcadores lavables</t>
  </si>
  <si>
    <t>Marcadores para caligrafía</t>
  </si>
  <si>
    <t>Marcadores de tela</t>
  </si>
  <si>
    <t>Marcadores metálicos</t>
  </si>
  <si>
    <t>Marcadores de témpera o tiza para ventanas</t>
  </si>
  <si>
    <t>Marcadores de pintura</t>
  </si>
  <si>
    <t>Crayones de cera</t>
  </si>
  <si>
    <t>Crayones de base de soya</t>
  </si>
  <si>
    <t>Crayones especializados</t>
  </si>
  <si>
    <t>Crayones de acuarela</t>
  </si>
  <si>
    <t>Pastel seco</t>
  </si>
  <si>
    <t>Pastel de tiza</t>
  </si>
  <si>
    <t>Pastel a base de aceite</t>
  </si>
  <si>
    <t>Carboncillo</t>
  </si>
  <si>
    <t>Carboncillo vine</t>
  </si>
  <si>
    <t>Lápices de grafito</t>
  </si>
  <si>
    <t>Lápices de colores para dibujar de base de cera</t>
  </si>
  <si>
    <t>Carboncillos</t>
  </si>
  <si>
    <t>Lápices de acuarela</t>
  </si>
  <si>
    <t>Bolígrafos de base acuosa</t>
  </si>
  <si>
    <t>Bolígrafos permanentes</t>
  </si>
  <si>
    <t>Bolígrafos de gel</t>
  </si>
  <si>
    <t>Rapidógrafos</t>
  </si>
  <si>
    <t>Bolígrafos para caligrafía</t>
  </si>
  <si>
    <t>Borradores de lápices color rosados</t>
  </si>
  <si>
    <t>Borradores de goma moldeable</t>
  </si>
  <si>
    <t>Borradores de vinilo</t>
  </si>
  <si>
    <t>Borradores de plástico</t>
  </si>
  <si>
    <t>Borradores de goma</t>
  </si>
  <si>
    <t>Borrador de crayón</t>
  </si>
  <si>
    <t>Plumillas o sus accesorios</t>
  </si>
  <si>
    <t>Kits de caligrafía</t>
  </si>
  <si>
    <t>Fijadores de dibujo</t>
  </si>
  <si>
    <t>Telas de dibujo</t>
  </si>
  <si>
    <t>Maniquíes de madera</t>
  </si>
  <si>
    <t>Paneles o espejos de acrílico transparente</t>
  </si>
  <si>
    <t>Placas de fricción de plástico</t>
  </si>
  <si>
    <t>Accesorios para ayudas de estudio</t>
  </si>
  <si>
    <t>Modelos anatómicos</t>
  </si>
  <si>
    <t>Pantallas de fondo</t>
  </si>
  <si>
    <t>Sellos de estampación de caucho</t>
  </si>
  <si>
    <t>Almohadilla para sellos de estampación de caucho</t>
  </si>
  <si>
    <t>Accesorios para estampación de caucho</t>
  </si>
  <si>
    <t>Linóleo para impresión xilográfica</t>
  </si>
  <si>
    <t>Bloques de madera para impresión</t>
  </si>
  <si>
    <t>Bloques sintéticos para impresión</t>
  </si>
  <si>
    <t>Accesorios para impresión xilográfica</t>
  </si>
  <si>
    <t>Planchas de huecograbado o litografía</t>
  </si>
  <si>
    <t>Mantillas para huecograbado o litografía</t>
  </si>
  <si>
    <t>Limpiones para huecograbado o litografía</t>
  </si>
  <si>
    <t>Planchas calientes para huecograbado o litografía</t>
  </si>
  <si>
    <t>Prensas de impresión para huecograbado o litografía</t>
  </si>
  <si>
    <t>Rodillos y aplanadoras de impresión</t>
  </si>
  <si>
    <t>Utensilios de grabado para huecograbado</t>
  </si>
  <si>
    <t>Estaciones de impresión o pantallas para serigrafía</t>
  </si>
  <si>
    <t>Accesorios para serigrafía</t>
  </si>
  <si>
    <t>Punzones para grabado</t>
  </si>
  <si>
    <t>Extendedores de tinta de impresión</t>
  </si>
  <si>
    <t>Tintas para afiches a base de agua</t>
  </si>
  <si>
    <t>Tintas acrílicas a base de agua</t>
  </si>
  <si>
    <t>Tintas para serigrafía a base de aceite</t>
  </si>
  <si>
    <t>Tintas para textiles a base de agua</t>
  </si>
  <si>
    <t>Tintas para textiles a base de aceite</t>
  </si>
  <si>
    <t>Tintas de sublimación para grabado</t>
  </si>
  <si>
    <t>Tintas para huecograbado o litografía a base de aceite</t>
  </si>
  <si>
    <t>Tintas para monoimpresión a base de aceite</t>
  </si>
  <si>
    <t>Tintas para monoimpresión a base de agua</t>
  </si>
  <si>
    <t>Tintas para dibujar a base de agua</t>
  </si>
  <si>
    <t>Tintas para dibujar de base solvente</t>
  </si>
  <si>
    <t>Tintas para caligrafía</t>
  </si>
  <si>
    <t>Tintas para serigrafía</t>
  </si>
  <si>
    <t>Barnices litográficos</t>
  </si>
  <si>
    <t>Muselina</t>
  </si>
  <si>
    <t>Fieltro</t>
  </si>
  <si>
    <t>Pieles para manualidades</t>
  </si>
  <si>
    <t>Mezclas de algodón</t>
  </si>
  <si>
    <t>Lienzos estampables</t>
  </si>
  <si>
    <t>Estampables presensibilizados</t>
  </si>
  <si>
    <t>Estampables de algodón</t>
  </si>
  <si>
    <t>Estampables mezclados</t>
  </si>
  <si>
    <t>Ceras para batik</t>
  </si>
  <si>
    <t>Accesorios para batik</t>
  </si>
  <si>
    <t>Tela para batik</t>
  </si>
  <si>
    <t>Difuminadores</t>
  </si>
  <si>
    <t>Accesorios para tejer</t>
  </si>
  <si>
    <t>Agujas para coser a mano</t>
  </si>
  <si>
    <t>Kits de manualidades con cuerda</t>
  </si>
  <si>
    <t>Telares manuales</t>
  </si>
  <si>
    <t>Telares de mesa</t>
  </si>
  <si>
    <t>Telares de piso</t>
  </si>
  <si>
    <t>Cordón plástico (rexlace)</t>
  </si>
  <si>
    <t>Accesorios de encordado o acordonado</t>
  </si>
  <si>
    <t>Mechas para la fabricación de velas</t>
  </si>
  <si>
    <t>Moldes para la fabricación de velas</t>
  </si>
  <si>
    <t>Accesorios para la fabricación de velas</t>
  </si>
  <si>
    <t>Materiales para artesanías en madera</t>
  </si>
  <si>
    <t>Materiales para acabados</t>
  </si>
  <si>
    <t>Herramientas para quemado de madera</t>
  </si>
  <si>
    <t>Herramientas para tallar</t>
  </si>
  <si>
    <t>Juncos para cestería</t>
  </si>
  <si>
    <t>Kits para proyectos de cestería</t>
  </si>
  <si>
    <t>Fragmentos de vidrios de colores</t>
  </si>
  <si>
    <t>Herramientas o accesorios para vidrios de colores</t>
  </si>
  <si>
    <t>Utensilios para dar formas al papel</t>
  </si>
  <si>
    <t>Marcos de papel</t>
  </si>
  <si>
    <t>Platos o bandejas de papel</t>
  </si>
  <si>
    <t>Filtros de papel</t>
  </si>
  <si>
    <t>Formas de cartón ondulado</t>
  </si>
  <si>
    <t>Blondas de papel</t>
  </si>
  <si>
    <t>Bastidores o moldes para papel hecho a mano</t>
  </si>
  <si>
    <t>Láminas absorbentes o fieltros para papel hecho a mano</t>
  </si>
  <si>
    <t>Pulpa o materias primas para papel hecho a mano</t>
  </si>
  <si>
    <t>Azulejos para mosaico</t>
  </si>
  <si>
    <t>Moldes para mosaicos</t>
  </si>
  <si>
    <t>Herramientas para mosaicos</t>
  </si>
  <si>
    <t>Accesorios para mosaicos</t>
  </si>
  <si>
    <t>Pinturas o medios para esmaltar</t>
  </si>
  <si>
    <t>Formas de cobre</t>
  </si>
  <si>
    <t>Accesorios para esmaltar</t>
  </si>
  <si>
    <t>Hornos para esmaltar</t>
  </si>
  <si>
    <t>Formas para hechura de máscaras</t>
  </si>
  <si>
    <t>Cuentas pequeñas</t>
  </si>
  <si>
    <t>Cuentas tipo “pony”</t>
  </si>
  <si>
    <t>Cuentas de madera</t>
  </si>
  <si>
    <t>Cuentas de paja</t>
  </si>
  <si>
    <t>Cuentas de cerámica</t>
  </si>
  <si>
    <t>Cuentas surtidas o de decoración</t>
  </si>
  <si>
    <t>Accesorios de cuentas</t>
  </si>
  <si>
    <t>Cuentas de plástico</t>
  </si>
  <si>
    <t>Formas de icopor</t>
  </si>
  <si>
    <t>Utensilios para artesanía de espuma</t>
  </si>
  <si>
    <t>Cañas de felpilla grandes</t>
  </si>
  <si>
    <t>Cañas de felpilla de algodón</t>
  </si>
  <si>
    <t>Cañas de felpilla abultadas</t>
  </si>
  <si>
    <t>Lazos de papel</t>
  </si>
  <si>
    <t>Cintas de seda</t>
  </si>
  <si>
    <t>Cintas sintéticas</t>
  </si>
  <si>
    <t>Cintas decorativas</t>
  </si>
  <si>
    <t>Pompones acrílicos para manualidades</t>
  </si>
  <si>
    <t>Pompones brillantes para manualidades</t>
  </si>
  <si>
    <t>Cuentas de pompones para manualidades</t>
  </si>
  <si>
    <t>Ojos móviles no autoadhesivos</t>
  </si>
  <si>
    <t>Ojos móviles autoadhesivos</t>
  </si>
  <si>
    <t>Ojos móviles decorativos</t>
  </si>
  <si>
    <t>Materiales de cuero o de acordonados de cuero</t>
  </si>
  <si>
    <t>Accesorios de cuero</t>
  </si>
  <si>
    <t>Pegante de purpurina</t>
  </si>
  <si>
    <t>Puntos de purpurina</t>
  </si>
  <si>
    <t>Joyas de purpurina</t>
  </si>
  <si>
    <t>Purpurina de plástico</t>
  </si>
  <si>
    <t>Purpurina iridiscente</t>
  </si>
  <si>
    <t>Purpurina metálica</t>
  </si>
  <si>
    <t>Cordón de macramé</t>
  </si>
  <si>
    <t>Cuentas para macramé</t>
  </si>
  <si>
    <t>Accesorios para macramé</t>
  </si>
  <si>
    <t>Tintas para veteado</t>
  </si>
  <si>
    <t>Accesorios para veteado</t>
  </si>
  <si>
    <t>Lentejuelas o ribetes decorativos</t>
  </si>
  <si>
    <t>Planchas de corcho</t>
  </si>
  <si>
    <t>Tapones de corcho o accesorios</t>
  </si>
  <si>
    <t>Productos de pintura multicultural</t>
  </si>
  <si>
    <t>Productos de artesanía multicultural</t>
  </si>
  <si>
    <t>Esculturas de mylar</t>
  </si>
  <si>
    <t>Arcilla húmeda cocida en horno</t>
  </si>
  <si>
    <t>Arcilla seca cocida en horno</t>
  </si>
  <si>
    <t>Mobiliario para hornos</t>
  </si>
  <si>
    <t>Hornos para a cocción de cerámica</t>
  </si>
  <si>
    <t>Accesorios de hornos para la cocción de cerámica</t>
  </si>
  <si>
    <t>Tornos de alfarero para cerámicas hechas a mano</t>
  </si>
  <si>
    <t>Extrusoras para materiales de modelado</t>
  </si>
  <si>
    <t>Conos para hornos de cocción</t>
  </si>
  <si>
    <t>Paletas de alfarería</t>
  </si>
  <si>
    <t>Tornos de decoración para alfarería</t>
  </si>
  <si>
    <t>Utensilios para arcilla o modelado</t>
  </si>
  <si>
    <t>Azulejos de cerámica cocidos</t>
  </si>
  <si>
    <t>Recipientes para almacenamiento de arcilla</t>
  </si>
  <si>
    <t>Compuestos para modelado plastificados no endurecibles</t>
  </si>
  <si>
    <t>Compuestos para modelado  no endurecibles a base de aceite</t>
  </si>
  <si>
    <t>Compuestos para modelado o arcilla secados al aire</t>
  </si>
  <si>
    <t>Masa para modelado</t>
  </si>
  <si>
    <t>Papel maché</t>
  </si>
  <si>
    <t>Compuestos para modelado especializados</t>
  </si>
  <si>
    <t>Compuestos de yeso</t>
  </si>
  <si>
    <t>Compuestos para modelado o arcilla de endurecimiento en horno</t>
  </si>
  <si>
    <t>Compuestos para modelado de plástico</t>
  </si>
  <si>
    <t>Moldes para dar forma a los compuestos para modelado</t>
  </si>
  <si>
    <t>Kits para modelado de arcilla</t>
  </si>
  <si>
    <t>Hoja fina de metal de cobre</t>
  </si>
  <si>
    <t>Hoja fina de metal de  aluminio</t>
  </si>
  <si>
    <t>Alambre de aluminio</t>
  </si>
  <si>
    <t>Hoja fina de metal de latón</t>
  </si>
  <si>
    <t>Alambre de latón</t>
  </si>
  <si>
    <t>Placas o láminas de plata</t>
  </si>
  <si>
    <t>Alambre de plata</t>
  </si>
  <si>
    <t>Bolitas de peltre</t>
  </si>
  <si>
    <t>Lingotes de peltre</t>
  </si>
  <si>
    <t>Placas de láminas de bronce</t>
  </si>
  <si>
    <t>Alambre de cobre "nu gold"</t>
  </si>
  <si>
    <t>Alambre suave galvanizado</t>
  </si>
  <si>
    <t>Envoltura de yeso</t>
  </si>
  <si>
    <t>Resinas para vaciado</t>
  </si>
  <si>
    <t>Accesorios para esculturas</t>
  </si>
  <si>
    <t>Repisas para rompecabezas</t>
  </si>
  <si>
    <t>Ampollas o accesorios</t>
  </si>
  <si>
    <t>Utensilios o moldes o juguetes de plástico para arena o agua</t>
  </si>
  <si>
    <t>Arena para jugar</t>
  </si>
  <si>
    <t>Centros de actividades o mesas de arena o agua</t>
  </si>
  <si>
    <t>Sets de vehículos</t>
  </si>
  <si>
    <t>Sets de vías de agua</t>
  </si>
  <si>
    <t>Herramientas de juguete o kits de herramientas de juguete</t>
  </si>
  <si>
    <t>Escúter</t>
  </si>
  <si>
    <t>Bolsitas de fríjoles (beanbags)</t>
  </si>
  <si>
    <t>Juguetes táctiles</t>
  </si>
  <si>
    <t>Juguetes cognitivos</t>
  </si>
  <si>
    <t>Pianos</t>
  </si>
  <si>
    <t>Acordeones</t>
  </si>
  <si>
    <t>Órganos musicales</t>
  </si>
  <si>
    <t>Celestas</t>
  </si>
  <si>
    <t>Trompetas</t>
  </si>
  <si>
    <t>Trombones</t>
  </si>
  <si>
    <t>Sousafones</t>
  </si>
  <si>
    <t>Saxofones</t>
  </si>
  <si>
    <t>Silbatos</t>
  </si>
  <si>
    <t>Clarines</t>
  </si>
  <si>
    <t>Saxhorno</t>
  </si>
  <si>
    <t>Cornos franceses</t>
  </si>
  <si>
    <t>Melófonos</t>
  </si>
  <si>
    <t>Trompas alto</t>
  </si>
  <si>
    <t>Bombardinos barítono</t>
  </si>
  <si>
    <t>Fiscornos</t>
  </si>
  <si>
    <t>Clarinetes</t>
  </si>
  <si>
    <t>Oboes</t>
  </si>
  <si>
    <t>Flautas musicales</t>
  </si>
  <si>
    <t>Flautines</t>
  </si>
  <si>
    <t>Cornetas musicales</t>
  </si>
  <si>
    <t>Gaitas</t>
  </si>
  <si>
    <t>Armónicas</t>
  </si>
  <si>
    <t>Mirlitones</t>
  </si>
  <si>
    <t>Cornos ingleses</t>
  </si>
  <si>
    <t>Ocarinas</t>
  </si>
  <si>
    <t>Clavecines</t>
  </si>
  <si>
    <t>Clavicordios</t>
  </si>
  <si>
    <t>Guitarras</t>
  </si>
  <si>
    <t>Violines</t>
  </si>
  <si>
    <t>Arpas</t>
  </si>
  <si>
    <t>Banyos</t>
  </si>
  <si>
    <t>Mandolinas</t>
  </si>
  <si>
    <t>Violonchelos</t>
  </si>
  <si>
    <t>Bajos</t>
  </si>
  <si>
    <t>Platillos</t>
  </si>
  <si>
    <t>Campanas</t>
  </si>
  <si>
    <t>Panderetas</t>
  </si>
  <si>
    <t>Castañuelas</t>
  </si>
  <si>
    <t>Tambores</t>
  </si>
  <si>
    <t>Xilófonos</t>
  </si>
  <si>
    <t>Vibráfonos</t>
  </si>
  <si>
    <t>Metrónomos</t>
  </si>
  <si>
    <t>Lengüetas</t>
  </si>
  <si>
    <t>Cuerdas o plectros para instrumentos</t>
  </si>
  <si>
    <t>Clavijas de afinación</t>
  </si>
  <si>
    <t>Bases o soportes de partituras para instrumentos musicales</t>
  </si>
  <si>
    <t>Accesorios para instrumentos de cuerda</t>
  </si>
  <si>
    <t>Accesorio para instrumentos de percusión</t>
  </si>
  <si>
    <t>Cajas musicales o mecanismos</t>
  </si>
  <si>
    <t>Fundas o estuches o accesorios para instrumentos musicales</t>
  </si>
  <si>
    <t>Sordinas</t>
  </si>
  <si>
    <t>Barras de afinación</t>
  </si>
  <si>
    <t>Batutas</t>
  </si>
  <si>
    <t>Almohadillas de flautín</t>
  </si>
  <si>
    <t>Sets de grupos de acompañamiento</t>
  </si>
  <si>
    <t>Tubos de percusión</t>
  </si>
  <si>
    <t>Golpecitos de disco</t>
  </si>
  <si>
    <t>Velos para danza</t>
  </si>
  <si>
    <t>Palitos de ritmo</t>
  </si>
  <si>
    <t>Aros o bastones de ritmo</t>
  </si>
  <si>
    <t>Globos o pelotas de juguete</t>
  </si>
  <si>
    <t>Muñecas</t>
  </si>
  <si>
    <t>Casas de muñecas</t>
  </si>
  <si>
    <t>Animales o títeres de peluche</t>
  </si>
  <si>
    <t>Casas de juego</t>
  </si>
  <si>
    <t>Bloques de construcción</t>
  </si>
  <si>
    <t>Juguetes para montar</t>
  </si>
  <si>
    <t>Juguetes para jalar</t>
  </si>
  <si>
    <t>Kits de ciencias para niños</t>
  </si>
  <si>
    <t>Vehículos de juguete</t>
  </si>
  <si>
    <t>Trenes de juguete</t>
  </si>
  <si>
    <t>Juguetes inflables</t>
  </si>
  <si>
    <t>Partes o accesorios de muñecas</t>
  </si>
  <si>
    <t>Yoyós</t>
  </si>
  <si>
    <t>Cometas</t>
  </si>
  <si>
    <t>Tazos</t>
  </si>
  <si>
    <t>Caleidoscopios</t>
  </si>
  <si>
    <t>Pompones</t>
  </si>
  <si>
    <t>Piñatas</t>
  </si>
  <si>
    <t>Bumeranes</t>
  </si>
  <si>
    <t>Discos voladores</t>
  </si>
  <si>
    <t>Baldes de juguete</t>
  </si>
  <si>
    <t>Juguetes para el baño</t>
  </si>
  <si>
    <t>Sonajeros</t>
  </si>
  <si>
    <t>Armas de juguete</t>
  </si>
  <si>
    <t>Trompos</t>
  </si>
  <si>
    <t>Juegos educativos</t>
  </si>
  <si>
    <t>Juegos de mesa</t>
  </si>
  <si>
    <t>Naipes</t>
  </si>
  <si>
    <t>Juegos de video</t>
  </si>
  <si>
    <t>Rompecabezas</t>
  </si>
  <si>
    <t>Dados</t>
  </si>
  <si>
    <t>Bingo</t>
  </si>
  <si>
    <t>Juegos clásicos</t>
  </si>
  <si>
    <t>Juegos colaborativos</t>
  </si>
  <si>
    <t>Juegos de estrategia</t>
  </si>
  <si>
    <t>Accesorios para juegos</t>
  </si>
  <si>
    <t>Libros de juegos</t>
  </si>
  <si>
    <t>Juegos de lotería</t>
  </si>
  <si>
    <t>Juegos de memoria</t>
  </si>
  <si>
    <t>Kits de juegos</t>
  </si>
  <si>
    <t>equipo para motricidad gruesa o equilibrio</t>
  </si>
  <si>
    <t>Piscinas de pelotas y accesorios</t>
  </si>
  <si>
    <t>Casitas de juego</t>
  </si>
  <si>
    <t>Triciclos o carretillas</t>
  </si>
  <si>
    <t>zonas acolchadas de juego</t>
  </si>
  <si>
    <t>Sets de construcción</t>
  </si>
  <si>
    <t>Esteras para juegos</t>
  </si>
  <si>
    <t>Sistemas de trenes o accesorios</t>
  </si>
  <si>
    <t>Bloques de unidades</t>
  </si>
  <si>
    <t>Vehículos de juego</t>
  </si>
  <si>
    <t>Animales de juguete</t>
  </si>
  <si>
    <t>Disfraces o accesorios</t>
  </si>
  <si>
    <t>Centros para vestirse</t>
  </si>
  <si>
    <t>Unidades o accesorios para el cuidado de la casa</t>
  </si>
  <si>
    <t>Platos de comida de  juguete o accesorios</t>
  </si>
  <si>
    <t>Kits o materiales para juegos de simulación</t>
  </si>
  <si>
    <t>Operaciones de pesca comercial</t>
  </si>
  <si>
    <t>Servicios de puerto para la flota pesquera</t>
  </si>
  <si>
    <t>Instalaciones pesqueras en tierra</t>
  </si>
  <si>
    <t>Operaciones de pesca de altura</t>
  </si>
  <si>
    <t>Pesca por sonar</t>
  </si>
  <si>
    <t>Pesca de ballenas</t>
  </si>
  <si>
    <t>Pesca de arrastre</t>
  </si>
  <si>
    <t>Pesca con sedal y anzuelo</t>
  </si>
  <si>
    <t>Pesca con redes barrederas</t>
  </si>
  <si>
    <t>Redes de pesca</t>
  </si>
  <si>
    <t>Servicios de información o documentación de la industria pesquera</t>
  </si>
  <si>
    <t>Servicios de investigación o experimentación de la industria pesquera</t>
  </si>
  <si>
    <t>Recopilación o distribución de datos de la industria pesquera</t>
  </si>
  <si>
    <t>Explotación comercial de los recursos pesqueros</t>
  </si>
  <si>
    <t>Administración de la flota pesquera</t>
  </si>
  <si>
    <t>Cooperativas de pesca</t>
  </si>
  <si>
    <t>Conservación o protección de los recursos pesqueros</t>
  </si>
  <si>
    <t>Servicios tecnológicos de pesca</t>
  </si>
  <si>
    <t>Servicios de producción de los subproductos de la pesca</t>
  </si>
  <si>
    <t>Producción pesquera</t>
  </si>
  <si>
    <t>Almacenamiento de pescados</t>
  </si>
  <si>
    <t>Recursos de la pesca en aguas interiores</t>
  </si>
  <si>
    <t>Recursos de estanques piscícolas</t>
  </si>
  <si>
    <t>Criadero de peces</t>
  </si>
  <si>
    <t>Fincas piscícolas</t>
  </si>
  <si>
    <t>Recursos de subproductos de la pesca</t>
  </si>
  <si>
    <t>Evaluación de los recursos de las pesquerías</t>
  </si>
  <si>
    <t>Maricultura</t>
  </si>
  <si>
    <t>Ostricultura</t>
  </si>
  <si>
    <t>Cría de mariscos</t>
  </si>
  <si>
    <t>Cultivo de camarones</t>
  </si>
  <si>
    <t>Piscicultura</t>
  </si>
  <si>
    <t>Servicios de siembra de árboles, arbustos o plantas ornamentales</t>
  </si>
  <si>
    <t>Servicios de poda de arbustos o plantas ornamentales</t>
  </si>
  <si>
    <t>Servicios de poda de árboles</t>
  </si>
  <si>
    <t>Servicios de apuntalamiento</t>
  </si>
  <si>
    <t>Servicios de cirugía arbórea</t>
  </si>
  <si>
    <t>Servicios de arbolistas</t>
  </si>
  <si>
    <t>Servicios de traslado de árboles, arbustos o plantas ornamentales</t>
  </si>
  <si>
    <t>Servicios de fumigación  de plantas o árboles ornamentales</t>
  </si>
  <si>
    <t>Servicios de plantación</t>
  </si>
  <si>
    <t>Servicios de vivero</t>
  </si>
  <si>
    <t>Servicios de floricultura</t>
  </si>
  <si>
    <t>Servicio de administración o mantenimiento de huertos</t>
  </si>
  <si>
    <t>Servicios de administración o mantenimiento de viñedos</t>
  </si>
  <si>
    <t>Servicios de asesoría en horticultura</t>
  </si>
  <si>
    <t>Servicios de mantenimiento de cementerios</t>
  </si>
  <si>
    <t>Servicios de mantenimiento del césped</t>
  </si>
  <si>
    <t>Servicio de mantenimiento del césped en las carreteras</t>
  </si>
  <si>
    <t>Servicios de acolchado orgánico</t>
  </si>
  <si>
    <t>Servicios de siembra</t>
  </si>
  <si>
    <t>Servicios de corte de césped</t>
  </si>
  <si>
    <t>Servicios de siembra de ramitas</t>
  </si>
  <si>
    <t>Servicios de fumigación  de parques o jardines</t>
  </si>
  <si>
    <t>Servicios de administración o mantenimiento de parques</t>
  </si>
  <si>
    <t>Administración de hatos lecheros</t>
  </si>
  <si>
    <t>Fomento de la industria láctea</t>
  </si>
  <si>
    <t>Tecnología lechera</t>
  </si>
  <si>
    <t>Servicios de laboratorio de lácteos</t>
  </si>
  <si>
    <t>Elaboración propia de fincas  lecheras</t>
  </si>
  <si>
    <t>Cría de ganado</t>
  </si>
  <si>
    <t>Servicios de genética ganadera</t>
  </si>
  <si>
    <t>Sericultura</t>
  </si>
  <si>
    <t>Explotación ganadera</t>
  </si>
  <si>
    <t>Sistemas de cría en fincas</t>
  </si>
  <si>
    <t>Servicios de producción de aves de corral</t>
  </si>
  <si>
    <t>Servicios de reproducción de ganado menor</t>
  </si>
  <si>
    <t>Servicios de producción bovina</t>
  </si>
  <si>
    <t>Apicultura</t>
  </si>
  <si>
    <t>Selección ganadera</t>
  </si>
  <si>
    <t>Servicios de exhibición de ganado</t>
  </si>
  <si>
    <t>Servicios de sacrificio de ganado</t>
  </si>
  <si>
    <t>Administración de hatos</t>
  </si>
  <si>
    <t>Servicios de cría y cuidado del ganado</t>
  </si>
  <si>
    <t>Servicios de cría de animales domésticos</t>
  </si>
  <si>
    <t>Servicios de cuidado de animales domésticos</t>
  </si>
  <si>
    <t>Servicios de residencia canina</t>
  </si>
  <si>
    <t>Mejoramiento de pastizales</t>
  </si>
  <si>
    <t>Manejo de pasturas</t>
  </si>
  <si>
    <t>Investigación de tierras de pastoreo</t>
  </si>
  <si>
    <t>Nutrición animal</t>
  </si>
  <si>
    <t>Control de enfermedades animales</t>
  </si>
  <si>
    <t>Tripanosomiasis animal</t>
  </si>
  <si>
    <t>Servicios de control de patas y boca</t>
  </si>
  <si>
    <t>Servicios de medicación preventiva de salud animal</t>
  </si>
  <si>
    <t>Servicios de vacunación animal</t>
  </si>
  <si>
    <t>Administración veterinaria</t>
  </si>
  <si>
    <t>Tecnología para laboratorio veterinario</t>
  </si>
  <si>
    <t>Servicios hospitalarios para animales</t>
  </si>
  <si>
    <t>Servicios de información de salud animal</t>
  </si>
  <si>
    <t>Servicios de control o evaluación de la desertificación</t>
  </si>
  <si>
    <t>Servicios de conservación o protección del suelo</t>
  </si>
  <si>
    <t>Servicios de control de la erosión</t>
  </si>
  <si>
    <t>Fijación de dunas</t>
  </si>
  <si>
    <t>Acondicionamiento del suelo</t>
  </si>
  <si>
    <t>Mejoramiento del suelo</t>
  </si>
  <si>
    <t>Servicios de aplicación de fertilizantes</t>
  </si>
  <si>
    <t>Servicios de esparcido de cal</t>
  </si>
  <si>
    <t>Servicios de arado</t>
  </si>
  <si>
    <t>Servicios de preparación de semilleros</t>
  </si>
  <si>
    <t>Servicios de tratamiento químico del suelo</t>
  </si>
  <si>
    <t>Planificación de tierras</t>
  </si>
  <si>
    <t>Evaluación de tierras</t>
  </si>
  <si>
    <t>Recuperación de tierras</t>
  </si>
  <si>
    <t>Planificación o valoración de zonas agroecológicas</t>
  </si>
  <si>
    <t>Clasificación del suelo</t>
  </si>
  <si>
    <t>Ordenación de las cuencas hidrográficas</t>
  </si>
  <si>
    <t>Análisis de fertilidad del suelo</t>
  </si>
  <si>
    <t>Pedología</t>
  </si>
  <si>
    <t>Servicios de multiplicación de semillas</t>
  </si>
  <si>
    <t>Hidroponía</t>
  </si>
  <si>
    <t>Producción de hierba o forraje</t>
  </si>
  <si>
    <t>Producción de plantas aromáticas</t>
  </si>
  <si>
    <t>Producción de productos agrícolas para elaboración de bebidas</t>
  </si>
  <si>
    <t>Producción de cacao</t>
  </si>
  <si>
    <t>Producción de remolacha azucarera o caña de azúcar</t>
  </si>
  <si>
    <t>Producción de nueces</t>
  </si>
  <si>
    <t>Producción de cultivos productores de aceites esenciales</t>
  </si>
  <si>
    <t>Producción de plantas textiles</t>
  </si>
  <si>
    <t>Producción de fruta</t>
  </si>
  <si>
    <t>Producción de granos o legumbres</t>
  </si>
  <si>
    <t>Producción de plantas insecticidas</t>
  </si>
  <si>
    <t>Producción de plantas medicinales</t>
  </si>
  <si>
    <t>Producción de raíces o tubérculos</t>
  </si>
  <si>
    <t>Producción de cereales</t>
  </si>
  <si>
    <t>Producción de plantas de caucho</t>
  </si>
  <si>
    <t>Producción de cultivos de especias</t>
  </si>
  <si>
    <t>Producción de cultivos de tabaco</t>
  </si>
  <si>
    <t>Producción de hortalizas</t>
  </si>
  <si>
    <t>Servicios de fumigación de cultivos</t>
  </si>
  <si>
    <t>Servicios de control biológico</t>
  </si>
  <si>
    <t>Servicios de control de las malas hierbas</t>
  </si>
  <si>
    <t>Servicios de herbicidas</t>
  </si>
  <si>
    <t>Servicios de manejo integrado de plagas</t>
  </si>
  <si>
    <t>Fitopatología</t>
  </si>
  <si>
    <t>Control de langostas</t>
  </si>
  <si>
    <t>Servicios de invernaderos</t>
  </si>
  <si>
    <t>Servicios de fertilizantes</t>
  </si>
  <si>
    <t>Administración de cultivos</t>
  </si>
  <si>
    <t>Sustitución de cultivos</t>
  </si>
  <si>
    <t>Servicios de extensión</t>
  </si>
  <si>
    <t>Especialización de cultivos</t>
  </si>
  <si>
    <t>Gestión de sistemas de explotación agrícola de cultivo</t>
  </si>
  <si>
    <t>Servicios de asesoría en la rotación o diversificación de cultivos</t>
  </si>
  <si>
    <t>Servicios de taxonomía de plantas</t>
  </si>
  <si>
    <t>Entomología de cultivos extensivos</t>
  </si>
  <si>
    <t>Servicios de siembra de árboles de huerta o viñedos</t>
  </si>
  <si>
    <t>Servicios de brotes o ramitas</t>
  </si>
  <si>
    <t>Servicios de cultivos agrícolas</t>
  </si>
  <si>
    <t>Servicios de siembra de cultivos</t>
  </si>
  <si>
    <t>Servicios de cosecha de granos comerciales</t>
  </si>
  <si>
    <t>Servicios de cosecha de frutales o nueces</t>
  </si>
  <si>
    <t>Servicios de cosecha de cultivos extensivos</t>
  </si>
  <si>
    <t>Servicios de cosecha de semillas</t>
  </si>
  <si>
    <t>Servicios relativos a silos</t>
  </si>
  <si>
    <t>Servicios de secado de granos</t>
  </si>
  <si>
    <t>Servicios de procesamiento de la cosecha</t>
  </si>
  <si>
    <t>Servicios de preparación del mercado para cultivos extensivos</t>
  </si>
  <si>
    <t>Servicios de preparación del mercado para cultivos comerciales de granos</t>
  </si>
  <si>
    <t>Servicios de preparación del mercado para productos hortenses</t>
  </si>
  <si>
    <t>Servicios de preparación del mercado para productos frutales</t>
  </si>
  <si>
    <t>Servicios de preparación del mercado para nueces</t>
  </si>
  <si>
    <t>Servicios de desmotado</t>
  </si>
  <si>
    <t>Servicios de limpieza de cultivos</t>
  </si>
  <si>
    <t>Servicios de enfriamiento o refrigeración</t>
  </si>
  <si>
    <t>Servicios de gestión de recursos forestales</t>
  </si>
  <si>
    <t>Control de plagas forestales</t>
  </si>
  <si>
    <t>Organizaciones, asociaciones o cooperativas forestales</t>
  </si>
  <si>
    <t>Servicios de administración forestal</t>
  </si>
  <si>
    <t>Inventario forestal</t>
  </si>
  <si>
    <t>Seguimiento o evaluación forestal</t>
  </si>
  <si>
    <t>Servicios de forestación</t>
  </si>
  <si>
    <t>Servicios de asistencia forestal</t>
  </si>
  <si>
    <t>Gestión de viveros forestales</t>
  </si>
  <si>
    <t>Planificación sectorial forestal</t>
  </si>
  <si>
    <t>Servicios de producción no maderera</t>
  </si>
  <si>
    <t>Producción de aceites esenciales</t>
  </si>
  <si>
    <t>Servicios de producción maderera</t>
  </si>
  <si>
    <t>Producción de colorantes</t>
  </si>
  <si>
    <t>Producción forestal comestible</t>
  </si>
  <si>
    <t>Servicios de prueba de madera</t>
  </si>
  <si>
    <t>Corte o tala de troncos</t>
  </si>
  <si>
    <t>Cosecha forestal de zonas montañosas</t>
  </si>
  <si>
    <t>Operaciones especializadas para la cosecha forestal</t>
  </si>
  <si>
    <t>Cosecha de plantaciones</t>
  </si>
  <si>
    <t>Cosecha forestal de pantanos o manglares</t>
  </si>
  <si>
    <t>Cosecha de bosques de zonas templadas</t>
  </si>
  <si>
    <t>Cosecha de bosques altos tropicales</t>
  </si>
  <si>
    <t>Conservación de recursos genéticos forestales</t>
  </si>
  <si>
    <t>Servicios de protección forestal</t>
  </si>
  <si>
    <t>Rehabilitación de tierras forestales áridas</t>
  </si>
  <si>
    <t>Rompevientos o barreras naturales de protección forestal</t>
  </si>
  <si>
    <t>Servicios de conservación de parques o reservas forestales</t>
  </si>
  <si>
    <t>Ordenación de las cuencas hidrográficas forestales</t>
  </si>
  <si>
    <t>Control de las torrentes forestales</t>
  </si>
  <si>
    <t>Desarrollo de los recursos forestales</t>
  </si>
  <si>
    <t>Recursos agrosilvícolas</t>
  </si>
  <si>
    <t>Recursos de madera combustible</t>
  </si>
  <si>
    <t>Silvicultura</t>
  </si>
  <si>
    <t>Recursos de plantaciones áridas con agua de lluvia</t>
  </si>
  <si>
    <t>Recursos de plantaciones de hoja ancha</t>
  </si>
  <si>
    <t>Plantaciones de coníferas</t>
  </si>
  <si>
    <t>Plantaciones de bosques tropicales húmedos</t>
  </si>
  <si>
    <t>Recursos de manglares</t>
  </si>
  <si>
    <t>Protección de la fauna</t>
  </si>
  <si>
    <t>Protección de la flora</t>
  </si>
  <si>
    <t>Servicios de ecodesarrollo</t>
  </si>
  <si>
    <t>Servicios de administración del ecosistema marino</t>
  </si>
  <si>
    <t>Servicios de administración del ecosistema terrestre</t>
  </si>
  <si>
    <t>Servicios de protección de los ecosistemas</t>
  </si>
  <si>
    <t>Servicios de evaluación de la calidad del agua</t>
  </si>
  <si>
    <t>Servicios de planificación de los recursos hidráulicos</t>
  </si>
  <si>
    <t>Inspección de aguas subterráneas o superficiales</t>
  </si>
  <si>
    <t>Servicios de cartografía de los recursos hidráulicos</t>
  </si>
  <si>
    <t>Aprovechamiento de los ríos</t>
  </si>
  <si>
    <t>Servicios para modelado de aguas subterráneas o superficiales</t>
  </si>
  <si>
    <t>Gestión de la calidad del agua</t>
  </si>
  <si>
    <t>Servicios de pruebas de agua</t>
  </si>
  <si>
    <t>Manejo de suelos inundables</t>
  </si>
  <si>
    <t>Servicios de asesoría en conservación del agua</t>
  </si>
  <si>
    <t>Servicios de asesoría en derechos de agua</t>
  </si>
  <si>
    <t>Servicios de recuperación de recursos hidráulicos</t>
  </si>
  <si>
    <t>Servicios de tasación del agua</t>
  </si>
  <si>
    <t>Servicios de  mantenimiento o administración de canales</t>
  </si>
  <si>
    <t>Servicios de mantenimiento o administración de represas</t>
  </si>
  <si>
    <t>Servicios de  mantenimiento o administración de embalses</t>
  </si>
  <si>
    <t>Servicios de  mantenimiento o administración de estaciones de bombeo</t>
  </si>
  <si>
    <t>Servicios de  mantenimiento o administración de canalizaciones</t>
  </si>
  <si>
    <t>Servicios de  mantenimiento o administración de malecones o diques</t>
  </si>
  <si>
    <t>Servicios de  mantenimiento o administración de pozos de agua</t>
  </si>
  <si>
    <t>Servicios de asesoría en riego</t>
  </si>
  <si>
    <t>Servicios de administración de sistemas de riego</t>
  </si>
  <si>
    <t>Servicios de drenaje de tierras</t>
  </si>
  <si>
    <t>Drenaje de agua pluviales</t>
  </si>
  <si>
    <t>Servicios de protección contra inundaciones o de control de inundaciones</t>
  </si>
  <si>
    <t>Desarrollos mineros</t>
  </si>
  <si>
    <t>Sondeos de exploración o extracción de testigos</t>
  </si>
  <si>
    <t>Profundización de pozos de mina</t>
  </si>
  <si>
    <t>Servicios de voladura de minas</t>
  </si>
  <si>
    <t>Servicios de minería de pozos</t>
  </si>
  <si>
    <t>Servicios de minería  a cielo abierto</t>
  </si>
  <si>
    <t>Servicios de explotación a cielo abierto</t>
  </si>
  <si>
    <t>Servicios de lixiviación sobre el terreno</t>
  </si>
  <si>
    <t>Bombeo o drenaje</t>
  </si>
  <si>
    <t>Eliminación de cobertura de rocas</t>
  </si>
  <si>
    <t>Servicios de embalsamiento o almacenamiento de aguas</t>
  </si>
  <si>
    <t>Servicios de baldeo de la tierra</t>
  </si>
  <si>
    <t>Servicios de relleno de minas</t>
  </si>
  <si>
    <t>Servicios de pruebas de muestras de formación de pozos entubados</t>
  </si>
  <si>
    <t>Servicios de medición del espesor del revestimiento</t>
  </si>
  <si>
    <t>Servicios de cortadoras químicas</t>
  </si>
  <si>
    <t>Servicios de recuperación de tubería electromagnética</t>
  </si>
  <si>
    <t>Servicios de medición del flujo del pozo</t>
  </si>
  <si>
    <t>Servicios de medición  de la densidad del fluido del pozo</t>
  </si>
  <si>
    <t>Servicios de medición de la temperatura del fluido del pozo</t>
  </si>
  <si>
    <t>Servicios de herramientas de punto libre</t>
  </si>
  <si>
    <t>Servicios de rayos gamma</t>
  </si>
  <si>
    <t>Servicios de cortadora a  chorro</t>
  </si>
  <si>
    <t>Servicios de medición durante la perforación</t>
  </si>
  <si>
    <t>Servicios de porosidad por neutrón</t>
  </si>
  <si>
    <t>Servicios de espectroscopia nuclear</t>
  </si>
  <si>
    <t>Servicios de obturación de pozos</t>
  </si>
  <si>
    <t>Servicios de recuperación permanente de tuberías magnéticas</t>
  </si>
  <si>
    <t>Servicios de control de medición de la presión del pozo</t>
  </si>
  <si>
    <t>Servicios de medición del fluido de perforación para registros de producción</t>
  </si>
  <si>
    <t>Servicios de medición de la densidad para registros de producción</t>
  </si>
  <si>
    <t>Servicios de video en fondo de pozo para registros de producción</t>
  </si>
  <si>
    <t>Servicios de medición de flujo para registros de producción</t>
  </si>
  <si>
    <t>Servicios de medición de presión para registros de producción</t>
  </si>
  <si>
    <t>Otros servicios para registros de producción</t>
  </si>
  <si>
    <t>Servicios de medición de temperatura para registros de producción</t>
  </si>
  <si>
    <t>Servicios de colisión y separación</t>
  </si>
  <si>
    <t>Servicios acústicos para registros  del pozo</t>
  </si>
  <si>
    <t>Servicios de herramienta para puntos de atascamiento</t>
  </si>
  <si>
    <t>Servicios de registro de pozos de descomposición térmica</t>
  </si>
  <si>
    <t>Servicios de evaluación de la corrosión de tubos del pozo</t>
  </si>
  <si>
    <t>Servicios de rendimiento del pozo</t>
  </si>
  <si>
    <t>Servicios de tubos para pozos</t>
  </si>
  <si>
    <t>Servicios de registro acústicos digital</t>
  </si>
  <si>
    <t>Servicios de registro de la geometría de la perforación</t>
  </si>
  <si>
    <t>Servicios de registro nuclear de litología y densidad</t>
  </si>
  <si>
    <t>Servicios de registración del contador de inmersión</t>
  </si>
  <si>
    <t>Servicios de registro acústico dipolar</t>
  </si>
  <si>
    <t>Servicios de registro de desviaciones</t>
  </si>
  <si>
    <t>Servicios de planimetría direccional</t>
  </si>
  <si>
    <t>Servicios de registro de propagación electromagnética</t>
  </si>
  <si>
    <t>Servicios de muestreo de pruebas de formación</t>
  </si>
  <si>
    <t>Servicios de registro de identificación de fracturas</t>
  </si>
  <si>
    <t>Servicios de registro por rayos gamma</t>
  </si>
  <si>
    <t>Servicios de registro espectroscópico por rayos gamma</t>
  </si>
  <si>
    <t>Servicios de registro nuclear geoquímico</t>
  </si>
  <si>
    <t>Servicios de generación de imágenes del pozo</t>
  </si>
  <si>
    <t>Servicios de registro por resonancia magnética</t>
  </si>
  <si>
    <t>Servicios de registro de micro resistencia</t>
  </si>
  <si>
    <t>Servicios de registro de porosidad por neutrón</t>
  </si>
  <si>
    <t>Servicios de registro de resistencia</t>
  </si>
  <si>
    <t>Servicios de registro acústico de acceso angosto</t>
  </si>
  <si>
    <t>Servicios de registro acústico de la relación de adherencia del cemento</t>
  </si>
  <si>
    <t>Servicios de generación de imágenes acústicas del pozo</t>
  </si>
  <si>
    <t>Registro durante servicios de perforación</t>
  </si>
  <si>
    <t>Servicios de registro durante la pesca</t>
  </si>
  <si>
    <t>Servicios de registro  durante la perforación</t>
  </si>
  <si>
    <t>Servicios de tubería de perforación transportadas para pozos</t>
  </si>
  <si>
    <t>Servicios generales de registro de pozos</t>
  </si>
  <si>
    <t>Servicios de adquisición de datos sísmicos de tierras de 2d/ 3d/ 4d</t>
  </si>
  <si>
    <t>Servicios de adquisición de datos sísmicos marinos de 2d/ 3d/ 4d</t>
  </si>
  <si>
    <t>Servicios de procesamiento de datos sísmicos de 2d/ 3d/ 4d</t>
  </si>
  <si>
    <t>Servicios de adquisición sísmica de tierra tridimensional</t>
  </si>
  <si>
    <t>Servicios de adquisición sísmica marina tridimensional</t>
  </si>
  <si>
    <t>Servicios de procesar datos tridimensionales</t>
  </si>
  <si>
    <t>Servicios de adquisición sísmica de tierra cuatro dimensional</t>
  </si>
  <si>
    <t>Servicios de adquisición sísmica marina cuatro dimensional</t>
  </si>
  <si>
    <t>Servicios de procesar datos cuatro dimensiónales</t>
  </si>
  <si>
    <t>Servicios sísmicos de tiro de control</t>
  </si>
  <si>
    <t>Servicios sísmicos de pozo cruzado</t>
  </si>
  <si>
    <t>Servicios sísmicos de pozo desviado</t>
  </si>
  <si>
    <t>Servicios sísmicos de geofísica</t>
  </si>
  <si>
    <t>Servicios sísmicos de desplazamiento horizontal</t>
  </si>
  <si>
    <t>Servicios sísmicos de tiro rápido</t>
  </si>
  <si>
    <t>Servicios de adquisición de datos sísmicos mientras taladra</t>
  </si>
  <si>
    <t>Servicios sísmicos de hoyo pequeño</t>
  </si>
  <si>
    <t>Servicios de diseño o evaluación de topografía sísmica</t>
  </si>
  <si>
    <t>Servicios sísmicos verticales</t>
  </si>
  <si>
    <t>Servicios sísmicos de pasarela</t>
  </si>
  <si>
    <t>Servicios geológicos</t>
  </si>
  <si>
    <t>Servicios de hardware de tuberías de revestimiento para campos petroleros</t>
  </si>
  <si>
    <t>Servicios de pruebas de laboratorios de cemento para campos petroleros</t>
  </si>
  <si>
    <t>Servicios de herramientas del hoyo de bajada de campo petrolero</t>
  </si>
  <si>
    <t>Servicios de filtrar de campo petrolero</t>
  </si>
  <si>
    <t>Servicios de cementar con espuma</t>
  </si>
  <si>
    <t>Servicios de cementar geo térmico de pozo</t>
  </si>
  <si>
    <t>Servicios de cementar el revestidor</t>
  </si>
  <si>
    <t>Servicios de circulación perdida del pozo petrolero</t>
  </si>
  <si>
    <t>Servicios de eliminación de lodo  del  campo petrolero</t>
  </si>
  <si>
    <t>Servicios de cementación de tapones</t>
  </si>
  <si>
    <t>Servicios de bombeo a presión del pozo en el emplazamiento</t>
  </si>
  <si>
    <t>Servicios de prueba de presión del campo petrolero</t>
  </si>
  <si>
    <t>Servicios de cementar envoltura de superficie</t>
  </si>
  <si>
    <t>Servicios de cementar envoltura intermediaria</t>
  </si>
  <si>
    <t>Servicios de cementar cadena de producción</t>
  </si>
  <si>
    <t>Servicios de cementación del pozo con forzamiento de inyección</t>
  </si>
  <si>
    <t>Servicios de control de agua del pozo</t>
  </si>
  <si>
    <t>Servicios de evaluación de la cementación del pozo</t>
  </si>
  <si>
    <t>Servicios de enlechar cemento de pozo</t>
  </si>
  <si>
    <t>Servicios de aditivos de cementar el pozo</t>
  </si>
  <si>
    <t>Servicios de diseño de cementar el pozo</t>
  </si>
  <si>
    <t>Servicios de limpieza del pozo</t>
  </si>
  <si>
    <t>Servicios de reparación del pozo</t>
  </si>
  <si>
    <t>Servicios de acidización mediante tubería flexible contínua</t>
  </si>
  <si>
    <t>Servicios de instalación de cables  mediante tubería  flexible contínua</t>
  </si>
  <si>
    <t>Servicios de cementación mediante tubería flexible contínua</t>
  </si>
  <si>
    <t>Servicios de corte químico mediante tubería flexible contínua</t>
  </si>
  <si>
    <t>Servicios de limpieza mediante tubería flexible contínua</t>
  </si>
  <si>
    <t>Servicios de terminación mediante tubería flexible contínua</t>
  </si>
  <si>
    <t>Servicios de transporte de inflables  mediante tubería flexible contínua</t>
  </si>
  <si>
    <t>Servicios de extracción de testigos mediante tubería flexible contínua</t>
  </si>
  <si>
    <t>Servicios de alcance extendido del pozo</t>
  </si>
  <si>
    <t>Servicios de pesca mediante tubería flexible contínua</t>
  </si>
  <si>
    <t>Servicios de fracturación mediante tubería flexible contínua</t>
  </si>
  <si>
    <t>Servicios de presión alta mediante tubería flexible contínua</t>
  </si>
  <si>
    <t>Servicios de aislamiento horizontal del campo petrolífero</t>
  </si>
  <si>
    <t>Servicios de registro mediante tubería flexible contínua</t>
  </si>
  <si>
    <t>Servicios de fresado mediante tubería flexible contínua</t>
  </si>
  <si>
    <t>Aplicaciones relacionadas con nitrógeno mediante tubería flexible continua</t>
  </si>
  <si>
    <t>Servicios de perforación mediante tubería flexible contínua</t>
  </si>
  <si>
    <t>Servicios de tendido de conductos o tuberías de producción</t>
  </si>
  <si>
    <t>Servicios de intervención en los conductos</t>
  </si>
  <si>
    <t>Servicios de control de arena mediante tubería flexible contínua</t>
  </si>
  <si>
    <t>Servicios abrasivos de limpieza tubular</t>
  </si>
  <si>
    <t>Servicios de matar el pozo (well kil)l mediante tubería flexible contínua</t>
  </si>
  <si>
    <t>Servicios de salida de tubería mediante tubería flexible contínua</t>
  </si>
  <si>
    <t>Servicios convencionales de extracción de testigos</t>
  </si>
  <si>
    <t>Servicios de aislamiento de testigos</t>
  </si>
  <si>
    <t>Servicios de conservación de testigos</t>
  </si>
  <si>
    <t>Servicios de extracción horizontal de testigos</t>
  </si>
  <si>
    <t>Servicios de extracción de testigos orientada</t>
  </si>
  <si>
    <t>Servicios de análisis de testigos ("Core analysis service ")</t>
  </si>
  <si>
    <t>Servicios de extracción de testigos con esponja</t>
  </si>
  <si>
    <t>Servicios de extracción de testigos mediante cable conductor recuperable</t>
  </si>
  <si>
    <t>Servicios de control de la vibración de perforación en el fondo del pozo</t>
  </si>
  <si>
    <t>Servicios de ensanchamiento de la perforación en el fondo del pozo</t>
  </si>
  <si>
    <t>Servicios de protección del ensanche y calibración de la perforación en el fondo del pozo</t>
  </si>
  <si>
    <t>Servicios de reducción del arrastre o torque en la perforación en el fondo del pozo</t>
  </si>
  <si>
    <t>Servicios de alivio de atascamiento de los tubos en la perforación en el fondo del pozo</t>
  </si>
  <si>
    <t>Servicios de diseño de brocas de perforación del campo petrolero</t>
  </si>
  <si>
    <t>Servicios de optimización hidráulica de las brocas de perforación del campo petrolero</t>
  </si>
  <si>
    <t>Servicios de planificación de las brocas de perforación del campo petrolero</t>
  </si>
  <si>
    <t>Servicios de registro de las brocas de perforación del campo petrolero</t>
  </si>
  <si>
    <t>Servicios de reparación de brocas de perforación del campo petrolero</t>
  </si>
  <si>
    <t>Contratos de longitud excavada de las brocas de perforación del campo petrolero</t>
  </si>
  <si>
    <t>Servicio de asistencia para la optimización de la perforación en el emplazamiento del pozo</t>
  </si>
  <si>
    <t>Servicios de medición acústica durante la perforación</t>
  </si>
  <si>
    <t>Servicios de telemetría acústica durante la perforación</t>
  </si>
  <si>
    <t>Servicios de medición de calibre durante la perforación</t>
  </si>
  <si>
    <t>Servicios de medición de la densidad durante la perforación</t>
  </si>
  <si>
    <t>Servicios del rendimiento de la perforación del campo  petrolero</t>
  </si>
  <si>
    <t>Servicios de telemetría electromagnética durante la perforación</t>
  </si>
  <si>
    <t>Servicios de medición de la inclinación de formación durante la perforación</t>
  </si>
  <si>
    <t>Servicios de medición de la presión de formación durante la perforación</t>
  </si>
  <si>
    <t>Pozos dirigidos geológicamente</t>
  </si>
  <si>
    <t>Servicios de geoparada</t>
  </si>
  <si>
    <t>Servicios de registro de lodo</t>
  </si>
  <si>
    <t>Servicios de resonancia magnética nuclear</t>
  </si>
  <si>
    <t>Servicios de medición de la porosidad durante la perforación</t>
  </si>
  <si>
    <t>Servicios de medición de la resistividad durante la perforación</t>
  </si>
  <si>
    <t>Servicios de gestión de levantamiento de planos  del pozo</t>
  </si>
  <si>
    <t>Servicios de inspección de los cables conductores</t>
  </si>
  <si>
    <t>Servicios de personal para revestimiento de tuberías del pozo</t>
  </si>
  <si>
    <t>Servicios de planificación para el revestimiento de tuberías del pozo</t>
  </si>
  <si>
    <t>Servicios de fresado para el revestimiento de tuberías del pozo</t>
  </si>
  <si>
    <t>Servicios de perforación con tubería flexible continua</t>
  </si>
  <si>
    <t>Servicios de planificación de la terminación del pozo</t>
  </si>
  <si>
    <t>Servicios de perforación direccional de pozo convencional</t>
  </si>
  <si>
    <t>Servicios de perforación direccional de pozos</t>
  </si>
  <si>
    <t>Servicios de desarrollo de contratos  para perforación de pozos</t>
  </si>
  <si>
    <t>Servicios de perforación de pozo</t>
  </si>
  <si>
    <t>Servicios de ingeniería para perforación de pozos</t>
  </si>
  <si>
    <t>Servicios de fluido o lodo para perforación de pozos</t>
  </si>
  <si>
    <t>Servicios de perforación de pozos  para entrada de agua</t>
  </si>
  <si>
    <t>Servicios de monitoreo de la torre de perforación del pozo</t>
  </si>
  <si>
    <t>Control de sólidos durante perforación de pozos</t>
  </si>
  <si>
    <t>Servicios de apertura de hoyos o estabilización de la perforación de pozos</t>
  </si>
  <si>
    <t>Supervisión de perforación de pozos</t>
  </si>
  <si>
    <t>Servicios de control de perforación de pozos</t>
  </si>
  <si>
    <t>Otros servicios generales para perforación de pozos</t>
  </si>
  <si>
    <t>Servicios de perforación direccional de alcance extendido de pozos</t>
  </si>
  <si>
    <t>Servicios de perforación direccional multilateral de pozos</t>
  </si>
  <si>
    <t>Servicios de pruebas  o modificaciones de tubos para pozos de petróleo</t>
  </si>
  <si>
    <t>Servicio de almacenamiento transitorio o recogida de tubos para perforación de pozos</t>
  </si>
  <si>
    <t>Almacenamiento de tubería de perforación de pozo</t>
  </si>
  <si>
    <t>Enroscado de tubería de perforación de pozos</t>
  </si>
  <si>
    <t>Servicio de perforación de los orificio de conexión o ratonera</t>
  </si>
  <si>
    <t>Servicios de perforación direccional de pozos de radio corto</t>
  </si>
  <si>
    <t>Servicios de ampliación dirigible de paredes por debajo de la tubería de revestimiento durante la perforación del pozo</t>
  </si>
  <si>
    <t>Servicios de perforación direccional de pozos de radio ultracorto</t>
  </si>
  <si>
    <t>Servicios de perforación desbalanceada de pozos</t>
  </si>
  <si>
    <t>Servicios de planificación del pozos</t>
  </si>
  <si>
    <t>Servicios de reperforación o retrabajo</t>
  </si>
  <si>
    <t>Control de desviaciones  en la perforación del pozo</t>
  </si>
  <si>
    <t>Servicios de empacado de grava del campo petrolero</t>
  </si>
  <si>
    <t>Servicios de sistemas de cascos  del campo petrolero</t>
  </si>
  <si>
    <t>Servicios de personal para arrastre de aparejos del pozo</t>
  </si>
  <si>
    <t>Servicios de equipo de la cabeza del pozo</t>
  </si>
  <si>
    <t>Servicios de desviación con aparato para cambiar el trazo de perforación</t>
  </si>
  <si>
    <t>Servicios de diseño del servicio de pesca en el campo petrolífero</t>
  </si>
  <si>
    <t>Servicios de evaluación económica del servicio de pesca en el campo petrolífero</t>
  </si>
  <si>
    <t>Servicios de operación del servicio de pesca en el campo petrolífero</t>
  </si>
  <si>
    <t>Servicios de recuperación de desechos en el campo petrolífero</t>
  </si>
  <si>
    <t>Servicios de recuperación de tubería en el campo petrolífero</t>
  </si>
  <si>
    <t>Servicios de perforación o pesca en el campo petrolífero</t>
  </si>
  <si>
    <t>Servicios de elevación por presión de gas de tubería adujada</t>
  </si>
  <si>
    <t>Servicios de prueba o de fijar la elevación por presión de gas</t>
  </si>
  <si>
    <t>Servicios de kickover de elevación por presión de gas</t>
  </si>
  <si>
    <t>Servicios de contener la arena con elevación por presión de gas</t>
  </si>
  <si>
    <t>Servicios de evaluación de fluidos en el fondo del pozo</t>
  </si>
  <si>
    <t>Servicios de laboratorio de fluidos de fondo del pozo</t>
  </si>
  <si>
    <t>Servicios de muestreo de fluidos de fondo de pozo</t>
  </si>
  <si>
    <t>Servicios de perforación de pozos con tubería flexible continua</t>
  </si>
  <si>
    <t>Servicios de perforación de pozos con alambre (slickline)</t>
  </si>
  <si>
    <t>Servicios de perforación de pozos con  tubo directo</t>
  </si>
  <si>
    <t>Servicios de perforación de pozos con  tubo transportado</t>
  </si>
  <si>
    <t>Servicios de perforación de pozos con cables conductores</t>
  </si>
  <si>
    <t>Servicios de perforación de tuberías de pozos</t>
  </si>
  <si>
    <t>Servicios de bombeo de control de arena ácida</t>
  </si>
  <si>
    <t>Servicios de mezclado de control de arena</t>
  </si>
  <si>
    <t>Servicios de control de arena en el fluido de limpieza</t>
  </si>
  <si>
    <t>Servicios de control de arena en el fluido de terminación</t>
  </si>
  <si>
    <t>Servicios de consolidación de pozos</t>
  </si>
  <si>
    <t>Servicios de control de arena en el fluido de fracturación</t>
  </si>
  <si>
    <t>Servicios de pruebas de diseño de fracturación o pre fracturación</t>
  </si>
  <si>
    <t>Servicios generales/misceláneos  de control de arena</t>
  </si>
  <si>
    <t>Servicios de control de arena en el fluido transportador de grava</t>
  </si>
  <si>
    <t>Servicios de pruebas de laboratorio para el control de arena</t>
  </si>
  <si>
    <t>Servicios de control de arena multizonal</t>
  </si>
  <si>
    <t>Servicios de monitoreo del control de arena</t>
  </si>
  <si>
    <t>Servicios de aislamiento temporal del control de arena</t>
  </si>
  <si>
    <t>Servicios de reacondicionamiento de herramientas del pozo</t>
  </si>
  <si>
    <t>Servicios de bombeo para control de arena de no fracturación</t>
  </si>
  <si>
    <t>Servicios de pesca con alambre (slickline)</t>
  </si>
  <si>
    <t>Servicios de elevación con alambre (slickline)</t>
  </si>
  <si>
    <t>Servicios de manipulación con alambre (slickline)</t>
  </si>
  <si>
    <t>Servicios de buceo en pozos submarinos</t>
  </si>
  <si>
    <t>Servicios de vehículos operados a control remoto (rov) para pozos submarinos</t>
  </si>
  <si>
    <t>Servicios de equipo de pruebas o accesorios de pozos submarinos</t>
  </si>
  <si>
    <t>Servicios de terminación o intervención de pozos submarinos submarino</t>
  </si>
  <si>
    <t>Servicios de estructura jerárquica (tree) de las pruebas de seguridad de pozos submarinos</t>
  </si>
  <si>
    <t>Servicios de mantenimiento de equipo del pozo submarino</t>
  </si>
  <si>
    <t>Servicio de contador para el flujo de la varilla de barrena</t>
  </si>
  <si>
    <t>Servicio de pruebas del superficie de la varilla de barrena</t>
  </si>
  <si>
    <t>Servicio de tapador de pruebas de la varilla de barrena</t>
  </si>
  <si>
    <t>Servicio de pruebas de control de la presión de ensayo de la varilla de barrena</t>
  </si>
  <si>
    <t>Servicio de pruebas operadas en la varilla de barrena</t>
  </si>
  <si>
    <t>Servicio de pruebas de la varilla de barrena para ambientes de temperatura alta presión ultra alta</t>
  </si>
  <si>
    <t>Servicios de pruebas de rellenos de perforación</t>
  </si>
  <si>
    <t>Servicio de pruebas periódicas del pozo</t>
  </si>
  <si>
    <t>Servicios de pruebas de superficie del pozo</t>
  </si>
  <si>
    <t>Servicio de pruebas desbalanceadas durante la perforación</t>
  </si>
  <si>
    <t>Servicios de diseño del control de gas o agua</t>
  </si>
  <si>
    <t>Servicios de evaluación del control de gas o agua</t>
  </si>
  <si>
    <t>Servicios de aislamiento del control de gas o agua</t>
  </si>
  <si>
    <t>Servicios de pruebas del control de gas o agua</t>
  </si>
  <si>
    <t>Servicios de pruebas de gas o agua</t>
  </si>
  <si>
    <t>Servicios de terminación de pozos de agujero revestido</t>
  </si>
  <si>
    <t>Servicios de fluidos de terminación del pozo</t>
  </si>
  <si>
    <t>Servicios de terminación del pozo de elevación de gas</t>
  </si>
  <si>
    <t>Servicios del hoyo encerrado horizontal</t>
  </si>
  <si>
    <t>Servicio de terminación de la elevación de gas del pozo</t>
  </si>
  <si>
    <t>Servicios de terminación de pozos inteligentes</t>
  </si>
  <si>
    <t>Servicios de terminación del revestidor del pozo</t>
  </si>
  <si>
    <t>Servicios de terminación multilateral de pozos</t>
  </si>
  <si>
    <t>Servicios de terminación del pozo permanente</t>
  </si>
  <si>
    <t>Servicios de terminación del control de arena del pozo</t>
  </si>
  <si>
    <t>Servicios de terminación del control de las pruebas del vástago de taladro temporáneo</t>
  </si>
  <si>
    <t>Servicios de terminación tubería pozo</t>
  </si>
  <si>
    <t>Servicios de terminación pozo con equilibrio inferior</t>
  </si>
  <si>
    <t>Servicios de mantenimiento de la plataforma de pozos petroleros</t>
  </si>
  <si>
    <t>Servicios de mantenimiento de la unidad de bombeo del campo petrolero</t>
  </si>
  <si>
    <t>Servicios de reparación de bomba de vástago del campo petrolero</t>
  </si>
  <si>
    <t>Servicios de socavación del campo petrolero</t>
  </si>
  <si>
    <t>Servicios de mantenimiento vástago de succión del campo petrolero</t>
  </si>
  <si>
    <t>Servicios de achique de pozos</t>
  </si>
  <si>
    <t>Servicios de anclaje de tubería del campo petrolero</t>
  </si>
  <si>
    <t>Servicios mecánicos para bombas del campo petrolero</t>
  </si>
  <si>
    <t>Servicios de grabación en el fondo del pozo</t>
  </si>
  <si>
    <t>Servicios de monitoreo del flujo del pozo</t>
  </si>
  <si>
    <t>Servicios de monitoreo del flujo del pozo petrolero o de gas</t>
  </si>
  <si>
    <t>Servicios de monitoreo de las fases en el emplazamiento  del pozo</t>
  </si>
  <si>
    <t>Servicios de monitoreo de las bombas en el emplazamiento del pozo</t>
  </si>
  <si>
    <t>Servicios de adquisición de datos de la superficie en el emplazamiento del pozo</t>
  </si>
  <si>
    <t>Servicios de lectura de la superficie en el emplazamiento del pozo</t>
  </si>
  <si>
    <t>Servicios de grabación de la superficie en el emplazamiento del pozo</t>
  </si>
  <si>
    <t>Servicios de pruebas de la superficie inferior del pozo</t>
  </si>
  <si>
    <t>Servicios de aparejos del campo petrolero en aguas profundas</t>
  </si>
  <si>
    <t>Servicios de plataformas  petroleras autoelevables (jackup)</t>
  </si>
  <si>
    <t>Servicios de plataformas petroleras en barcazas</t>
  </si>
  <si>
    <t>Servicios de plataforma petroleras en tierra</t>
  </si>
  <si>
    <t>Servicios de plataformas petroleras</t>
  </si>
  <si>
    <t>Servicios de fracturación del pozo con fluido a base de ácido</t>
  </si>
  <si>
    <t>Servicios de fracturación del pozo con fluido a base de emulsión</t>
  </si>
  <si>
    <t>Servicios de fracturación del pozo con fluido a base de espuma</t>
  </si>
  <si>
    <t>Servicios de fracturación  del pozo de petróleo</t>
  </si>
  <si>
    <t>Servicios de control de la báscula del pozo de petróleo</t>
  </si>
  <si>
    <t>Servicios de pruebas de fracturación del pozo</t>
  </si>
  <si>
    <t>Servicios de evaluación de la fracturación del pozo en el fondo del pozo</t>
  </si>
  <si>
    <t>Servicios de control de la altura de la fracturación del pozo</t>
  </si>
  <si>
    <t>Servicios de monitoreo de la fracturación del pozo</t>
  </si>
  <si>
    <t>Servicios de diseño del servicio de fracturación del pozo</t>
  </si>
  <si>
    <t>Servicios de evaluación del servicio de fracturación del pozo</t>
  </si>
  <si>
    <t>Servicios de evaluación de superficie de la fracturación del pozo</t>
  </si>
  <si>
    <t>Servicios de control de calidad del tratamiento de la fracturación del pozo</t>
  </si>
  <si>
    <t>Servicios de fracturación  del pozo con fluidos a base de aceite</t>
  </si>
  <si>
    <t>Otros servicios de fracturación de pozos</t>
  </si>
  <si>
    <t>Servicios de manejo del esfuerzo de fracturación del pozo</t>
  </si>
  <si>
    <t>Servicios de fracturar del pozo con fluido con base de agua</t>
  </si>
  <si>
    <t>Servicios de estimulación de la matriz  a base de ácido</t>
  </si>
  <si>
    <t>Servicios de estimulación de la matriz de sellamiento de la formación</t>
  </si>
  <si>
    <t>Servicios de limpieza total orgánica de la matriz</t>
  </si>
  <si>
    <t>Servicios de inhibición orgánica de la matriz</t>
  </si>
  <si>
    <t>Servicios de limpieza general de la balanza de la matriz</t>
  </si>
  <si>
    <t>Servicios de inhibición de la balanza de la matriz</t>
  </si>
  <si>
    <t>Servicios de diseño del tratamiento de la matriz</t>
  </si>
  <si>
    <t>Servicios de desviación del tratamiento de la matriz</t>
  </si>
  <si>
    <t>Servicios de evaluación del tratamiento de la matriz</t>
  </si>
  <si>
    <t>Servicios del control de calidad del tratamiento de la matriz</t>
  </si>
  <si>
    <t>Servicios de estimulación de la matriz de base no ácida</t>
  </si>
  <si>
    <t>Servicios de nitrógeno para el pozo</t>
  </si>
  <si>
    <t>Servicios de bombeo del campo petrolero con bocatoma de fondo</t>
  </si>
  <si>
    <t>Servicios de bombeo del campo petrolero utilizando cables</t>
  </si>
  <si>
    <t>Servicios de bombeo del campo petrolero con co2</t>
  </si>
  <si>
    <t>Servicios de bombeo del campo petrolero utilizando tubería flexible continua</t>
  </si>
  <si>
    <t>Servicios de bombeo en el fondo del pozo</t>
  </si>
  <si>
    <t>Servicios de terminación dual del pozo</t>
  </si>
  <si>
    <t>Servicios de bombeo horizontal del pozo</t>
  </si>
  <si>
    <t>Servicios de operación o arrastre de la instalación de bombeo del campo petrolífero</t>
  </si>
  <si>
    <t>Servicios de modificación del perfil del pozo</t>
  </si>
  <si>
    <t>Servicios de bobinado del campo petrolífero</t>
  </si>
  <si>
    <t>Servicios del sistema de llamarada del campo petrolífero</t>
  </si>
  <si>
    <t>Servicio de aceite o agua caliente para el campo petrolero</t>
  </si>
  <si>
    <t>Servicio de vapor del campo petrolero</t>
  </si>
  <si>
    <t>Servicios de control de la presión del pozo</t>
  </si>
  <si>
    <t>Servicios de tapado del pozo</t>
  </si>
  <si>
    <t>Servicios de lucha contra incendios en el pozo</t>
  </si>
  <si>
    <t>Servicios de control de pozos descontrolados</t>
  </si>
  <si>
    <t>Servicios de abandono de pozos</t>
  </si>
  <si>
    <t>Servicios de taponamiento de pozos</t>
  </si>
  <si>
    <t>Servicios de limpieza o achique del pozo</t>
  </si>
  <si>
    <t>Servicios de restauración del emplazamiento del pozo</t>
  </si>
  <si>
    <t>Servicios de transmisión de mensajes y datos del campo petrolero</t>
  </si>
  <si>
    <t>Servicios de transmisión de gráficas del campo petrolero</t>
  </si>
  <si>
    <t>Servicios de monitoreo en tiempo real de datos del pozo en el campo petrolero</t>
  </si>
  <si>
    <t>Servicios de transmisión satelital de datos del pozo en el campo petrolero</t>
  </si>
  <si>
    <t>Servicios de transmisión de datos del pozo en el campo petrolero</t>
  </si>
  <si>
    <t>Servicios de administración de datos de los activos del campo petrolero</t>
  </si>
  <si>
    <t>Servicios de minería de datos del campo petrolero</t>
  </si>
  <si>
    <t>Servicios de gestión  de datos de registro del campo petrolero</t>
  </si>
  <si>
    <t>Servicios de gestión de datos cartográficos del campo petrolero</t>
  </si>
  <si>
    <t>Servicios de gestión de datos sísmicos</t>
  </si>
  <si>
    <t>Servicios de preparación del presupuesto del campo petrolero</t>
  </si>
  <si>
    <t>Servicios de planificación del capital del campo petrolero</t>
  </si>
  <si>
    <t>Servicios de estructura jerárquica (tree) de las decisiones del campo petrolero</t>
  </si>
  <si>
    <t>Servicios de mapas de burbujas del campo petrolero</t>
  </si>
  <si>
    <t>Estudios de casos del campo petrolero</t>
  </si>
  <si>
    <t>Análisis del decaimiento del campo petrolero</t>
  </si>
  <si>
    <t>Estudios de campo del campo petrolero</t>
  </si>
  <si>
    <t>Servicios de interpretación de la fracturación del campo petrolero</t>
  </si>
  <si>
    <t>Servicios de geología</t>
  </si>
  <si>
    <t>Servicios de geofísica</t>
  </si>
  <si>
    <t>Servicios de interpretación del empaque con grava</t>
  </si>
  <si>
    <t>Servicios de cartografía de cuadrícula del campo petrolero</t>
  </si>
  <si>
    <t>Servicios de visualización o cartografía del campo petrolero</t>
  </si>
  <si>
    <t>Servicios de petrofísica</t>
  </si>
  <si>
    <t>Servicios de ingeniería del depósito</t>
  </si>
  <si>
    <t>Servicios de modelar del depósito</t>
  </si>
  <si>
    <t>Servicios de simulación del depósito</t>
  </si>
  <si>
    <t>Servicios de mecánica de rocas</t>
  </si>
  <si>
    <t>Servicios de diseño de las tareas de cementación del pozo</t>
  </si>
  <si>
    <t>Servicios de diseño de las tareas con tubería flexible continua</t>
  </si>
  <si>
    <t>Servicios de diseño de la tarea de perforar el pozo</t>
  </si>
  <si>
    <t>Servicios de diseño de las tareas de fracturación del pozo</t>
  </si>
  <si>
    <t>Servicios de diseño de la tareas de estimulación de la matriz</t>
  </si>
  <si>
    <t>Servicios de diseño de las tareas para el control de arena del pozo</t>
  </si>
  <si>
    <t>Modelos de terminación  del campo petrolero</t>
  </si>
  <si>
    <t>Modelos de perforación del campo petrolero</t>
  </si>
  <si>
    <t>Modelos económicos del campo petrolero</t>
  </si>
  <si>
    <t>Modelos del desarrollo del campo del campo petrolero</t>
  </si>
  <si>
    <t>Modelos de producción del campo petrolero</t>
  </si>
  <si>
    <t>Servicios de gestión de riesgo del campo petrolero</t>
  </si>
  <si>
    <t>Servicios de elevadores artificiales del campo petrolero</t>
  </si>
  <si>
    <t>Servicios de recuperación aumentada del petróleo</t>
  </si>
  <si>
    <t>Servicios de inyección del pozo</t>
  </si>
  <si>
    <t>Servicios de análisis del sistema de producción del campo petrolero</t>
  </si>
  <si>
    <t>Servicios de perforación de pozos</t>
  </si>
  <si>
    <t>Servicios de química de la producción del campo petrolero</t>
  </si>
  <si>
    <t>Servicios de monitoreo de la producción del campo  petrolero</t>
  </si>
  <si>
    <t>Servicios de estimulación  del pozo</t>
  </si>
  <si>
    <t>Servicios de almacenamiento subterráneo de gas</t>
  </si>
  <si>
    <t>Servicios de administración del agua del campo petrolífero</t>
  </si>
  <si>
    <t>Servicios de lubricación en caliente del campo petrolero</t>
  </si>
  <si>
    <t>Servicios de operaciones de arriendo</t>
  </si>
  <si>
    <t>Servicios de registro del campo petrolero</t>
  </si>
  <si>
    <t>Servicios de corte de parafina en el campo petrolero</t>
  </si>
  <si>
    <t>Servicios de planificación de campos petroleros</t>
  </si>
  <si>
    <t>Servicios de procesamiento de campos petroleros</t>
  </si>
  <si>
    <t>Servicios de inspección o auditoría de campos petroleros</t>
  </si>
  <si>
    <t>Servicios de planificación de respuesta de emergencia del campo petrolero</t>
  </si>
  <si>
    <t>Servicios de desarrollo de campos petroleros</t>
  </si>
  <si>
    <t>Servicios de monitoreo del rendimiento del campo petrolero</t>
  </si>
  <si>
    <t>Servicios de presentación informes del campo petrolero</t>
  </si>
  <si>
    <t>Servicios de entrega (handover) o plan de sucesión del campo petrolero</t>
  </si>
  <si>
    <t>Servicios de matriz de entrenamiento del campo petrolero</t>
  </si>
  <si>
    <t>Servicios de aprovisionamiento o logística del emplazamiento del pozo</t>
  </si>
  <si>
    <t>Servicios de ingeniería para la terminación del pozo</t>
  </si>
  <si>
    <t>Servicios de anclaje (deadman)</t>
  </si>
  <si>
    <t>Servicios de revestimiento de pozos en su emplazamiento</t>
  </si>
  <si>
    <t>Servicios de unidad  jaladora para el pozo</t>
  </si>
  <si>
    <t>Servicios en la costa</t>
  </si>
  <si>
    <t>Servicios de revestimiento de pozos de exploración</t>
  </si>
  <si>
    <t>Servicios de camiones de vacío en el emplazamiento del pozo</t>
  </si>
  <si>
    <t>Servicios de ingeniería de aplicaciones desbalanceadas</t>
  </si>
  <si>
    <t>Servicios de trabajar sobre el pozo (workover)</t>
  </si>
  <si>
    <t>Servicios de construcción o fabricación de pozos</t>
  </si>
  <si>
    <t>Servicios de instrumentación o eléctricos del lugar del pozo</t>
  </si>
  <si>
    <t>Servicios de grúas o equipo pesado del lugar del pozo</t>
  </si>
  <si>
    <t>Servicios de pruebas de equipo o inspección del emplazamiento del pozo</t>
  </si>
  <si>
    <t>Servicios de medición o instrumentos de pozo</t>
  </si>
  <si>
    <t>Servicios de componente de válvula o válvula del lugar del pozo</t>
  </si>
  <si>
    <t>Servicios de todero</t>
  </si>
  <si>
    <t>Servicios de andamiaje</t>
  </si>
  <si>
    <t>Servicios de cordelería</t>
  </si>
  <si>
    <t>Servicios de verificación de desastres o contingencias</t>
  </si>
  <si>
    <t>Servicios de cerrajería</t>
  </si>
  <si>
    <t>Servicios de mantenimiento de ascensores</t>
  </si>
  <si>
    <t>Instalación o reparación de techos</t>
  </si>
  <si>
    <t>Instalación de claraboyas</t>
  </si>
  <si>
    <t>Servicios de canalones y tubos de bajada</t>
  </si>
  <si>
    <t>Metalistería de arquitectura</t>
  </si>
  <si>
    <t>Levantamiento o reparación de techos</t>
  </si>
  <si>
    <t>Instalación de conductos</t>
  </si>
  <si>
    <t>Instalación o reparación de paredes</t>
  </si>
  <si>
    <t>Servicios de hormigón o estuco para exteriores</t>
  </si>
  <si>
    <t>Servicios de lechada de cemento</t>
  </si>
  <si>
    <t>Construcción de aceras o bordillos</t>
  </si>
  <si>
    <t>Cimentación, enlosado</t>
  </si>
  <si>
    <t>Limpieza con chorro de arena</t>
  </si>
  <si>
    <t>Hidroaspiración a alta presión</t>
  </si>
  <si>
    <t>Limpieza a vapor</t>
  </si>
  <si>
    <t>Diseño o decoración de interiores</t>
  </si>
  <si>
    <t>Enyesado o pirca</t>
  </si>
  <si>
    <t>Carpintería o chapistería de acabados</t>
  </si>
  <si>
    <t>Calafateo</t>
  </si>
  <si>
    <t>Revestimientos o recubrimientos plásticos de materias estructurales</t>
  </si>
  <si>
    <t>Recubrimiento o satinado de materias estructurales de metal, madera u hormigón</t>
  </si>
  <si>
    <t>Impermeabilización</t>
  </si>
  <si>
    <t>Ignifugación de edificios</t>
  </si>
  <si>
    <t>Envoltura de tuberías</t>
  </si>
  <si>
    <t>Servicios de verificación de presencia de aves</t>
  </si>
  <si>
    <t>Servicios de control de termitas</t>
  </si>
  <si>
    <t>Servicios de exterminación o fumigación</t>
  </si>
  <si>
    <t>Control estructural de plagas</t>
  </si>
  <si>
    <t>Captura de animales</t>
  </si>
  <si>
    <t>Control de roedores</t>
  </si>
  <si>
    <t>Instalación o servicio de sistemas de energía eléctrica</t>
  </si>
  <si>
    <t>Instalación de controles electrónicos</t>
  </si>
  <si>
    <t>Instalación de equipos de comunicaciones</t>
  </si>
  <si>
    <t>Instalación de sistemas de seguridad</t>
  </si>
  <si>
    <t>Asistencia o mantenimiento de servicio de telecomunicaciones</t>
  </si>
  <si>
    <t>Ingeniería subterránea para equipo de comunicaciones</t>
  </si>
  <si>
    <t>Ingeniería aérea para equipo de comunicaciones</t>
  </si>
  <si>
    <t>Tendido de cables</t>
  </si>
  <si>
    <t>Arrastre de cables</t>
  </si>
  <si>
    <t>Supervisión de instalación, ajuste o mantenimiento de calderas</t>
  </si>
  <si>
    <t>Instalación, reparación o mantenimiento de sistemas de calefacción</t>
  </si>
  <si>
    <t>Construcción de sistemas de fontanería</t>
  </si>
  <si>
    <t>Mantenimiento o reparación de sistemas de fontanería</t>
  </si>
  <si>
    <t>Servicios de reparación, mantenimiento o reparación de aire acondicionado</t>
  </si>
  <si>
    <t>Servicios de pintura de exteriores</t>
  </si>
  <si>
    <t>Servicios de pintura de interiores</t>
  </si>
  <si>
    <t>Servicios de revestimientos de muros</t>
  </si>
  <si>
    <t>Aplicación de pintura industrial o especializada (aviones, barcos, puentes)</t>
  </si>
  <si>
    <t>Servicios de marcado de pavimentos</t>
  </si>
  <si>
    <t>Mampostería de ladrillo</t>
  </si>
  <si>
    <t>Construcción o mantenimiento de chimeneas</t>
  </si>
  <si>
    <t>Instalación de mármol, piedra o azulejos</t>
  </si>
  <si>
    <t>Construcción de muros de contención</t>
  </si>
  <si>
    <t>Frescos</t>
  </si>
  <si>
    <t>Acústica</t>
  </si>
  <si>
    <t>Instalación de material aislante</t>
  </si>
  <si>
    <t>Restauración de albañilería, mampostería o azulejos</t>
  </si>
  <si>
    <t>Carpintería rústica</t>
  </si>
  <si>
    <t>Instalación de ventanas, puertas o dispositivos</t>
  </si>
  <si>
    <t>Entarimado, instalación o acabado de suelos</t>
  </si>
  <si>
    <t>Revestimiento, instalación o mantenimiento de suelos</t>
  </si>
  <si>
    <t>Servicios de limpieza de suelos</t>
  </si>
  <si>
    <t>Renovación de edificios, mojones y monumentos</t>
  </si>
  <si>
    <t>Restauración de edificios, mojones o monumentos</t>
  </si>
  <si>
    <t>Servicios de retirar la Nieve</t>
  </si>
  <si>
    <t>Servicios de paisajismo</t>
  </si>
  <si>
    <t>Servicios de eliminación de nieve</t>
  </si>
  <si>
    <t>Servicios de barrido de carreteras o aparcamientos</t>
  </si>
  <si>
    <t>Mantenimiento de terrenos exteriores</t>
  </si>
  <si>
    <t>Servicios de desmonte de terrenos</t>
  </si>
  <si>
    <t>Servicios de nivelado de terrenos</t>
  </si>
  <si>
    <t>Servicios de demolición</t>
  </si>
  <si>
    <t>Servicios de excavación</t>
  </si>
  <si>
    <t>Construcción de apartamentos</t>
  </si>
  <si>
    <t>Construcción casera uni-familiar</t>
  </si>
  <si>
    <t>Construcción de centrales eléctricas</t>
  </si>
  <si>
    <t>Pavimentar o hacer la superficie de carreteras o caminos</t>
  </si>
  <si>
    <t>Construcción de puentes</t>
  </si>
  <si>
    <t>Servicios de refinación de petróleo</t>
  </si>
  <si>
    <t>Servicios de producción de gas natural</t>
  </si>
  <si>
    <t>Servicios de producción de aceites o grasas</t>
  </si>
  <si>
    <t>Servicios de producción de carbón</t>
  </si>
  <si>
    <t>Servicios de fabricación de plásticos, resinas o fibras</t>
  </si>
  <si>
    <t>Servicios de producción de químicos inorgánicos</t>
  </si>
  <si>
    <t>Servicios de producción de sosa, cloro o soda cáustica</t>
  </si>
  <si>
    <t>Servicios de producción de ácidos inorgánicos</t>
  </si>
  <si>
    <t>Servicios de producción de químicos orgánicos</t>
  </si>
  <si>
    <t>Servicios de producción de acetileno o derivados</t>
  </si>
  <si>
    <t>Servicios de producción de etileno o derivados</t>
  </si>
  <si>
    <t>Servicios de producción de etileno o metanol o derivados</t>
  </si>
  <si>
    <t>Servicios de producción de fertilizantes</t>
  </si>
  <si>
    <t>Servicios de minería o transformación de potasa</t>
  </si>
  <si>
    <t>Servicios de producción de pesticidas</t>
  </si>
  <si>
    <t>Servicios de producción de pinturas, barnices o lacas</t>
  </si>
  <si>
    <t>Servicios de producción de jabones o preparaciones para limpieza o perfumes o cosméticos</t>
  </si>
  <si>
    <t>Servicios de producción de disolventes, glicoles o detergentes</t>
  </si>
  <si>
    <t>Servicios de fermentos o enzimas</t>
  </si>
  <si>
    <t>Servicios de producción de medicamentos o medicinas</t>
  </si>
  <si>
    <t>Servicios de producción de vacunas, sueros o antibióticos</t>
  </si>
  <si>
    <t>Servicios de producción de productos farmacéuticos</t>
  </si>
  <si>
    <t>Servicios de producción de biomasa</t>
  </si>
  <si>
    <t>Servicios de producción de bioproteínas</t>
  </si>
  <si>
    <t>Servicios de moledura de caucho</t>
  </si>
  <si>
    <t>Servicios de producción de neumáticos o tubos de caucho</t>
  </si>
  <si>
    <t>Servicios de producción de calzado de caucho o plástico</t>
  </si>
  <si>
    <t>Servicios de aserradero</t>
  </si>
  <si>
    <t>Servicios de producción de chapas</t>
  </si>
  <si>
    <t>Servicios de fabricación de paneles de base de madera</t>
  </si>
  <si>
    <t>Servicios de fabricación de envases de madera</t>
  </si>
  <si>
    <t>Servicios de fabricación de muebles</t>
  </si>
  <si>
    <t>Servicios de fabricación de productos de corcho</t>
  </si>
  <si>
    <t>Servicios de elaboración de bejuco o mimbre</t>
  </si>
  <si>
    <t>Servicios de producción de pulpa</t>
  </si>
  <si>
    <t>Servicios de producción de papel o cartón</t>
  </si>
  <si>
    <t>Servicios de producción de tabla de madera dura o de fibra</t>
  </si>
  <si>
    <t>Servicios de producción o reciclaje de papel</t>
  </si>
  <si>
    <t>Servicios de producción de aleaciones ferrosas</t>
  </si>
  <si>
    <t>Servicios de procesos de combinación de metales básicos</t>
  </si>
  <si>
    <t>Servicios de refracción para la producción de hierro o acero</t>
  </si>
  <si>
    <t>Servicios de fabricación de hierro o acero</t>
  </si>
  <si>
    <t>Servicios de forja de  hierro o acero</t>
  </si>
  <si>
    <t>Servicios de procesos de preacabado de hierro o acero</t>
  </si>
  <si>
    <t>Servicios de  acabado en la transformación de metales</t>
  </si>
  <si>
    <t>Servicios de fundición de metales</t>
  </si>
  <si>
    <t>Servicios de purificación de metales</t>
  </si>
  <si>
    <t>Servicios de corte de metales</t>
  </si>
  <si>
    <t>Servicios de herrería</t>
  </si>
  <si>
    <t>Servicios de calentamiento de metales</t>
  </si>
  <si>
    <t>Servicios de forja de metales</t>
  </si>
  <si>
    <t>Servicios de extracción de metales</t>
  </si>
  <si>
    <t>Servicios de extrusión de metales</t>
  </si>
  <si>
    <t>Servicios de hojalatería</t>
  </si>
  <si>
    <t>Servicios de revestimiento con metal antifricción</t>
  </si>
  <si>
    <t>Servicios de fabricación de cerámica o porcelana o loza de barro</t>
  </si>
  <si>
    <t>Servicios de fabricación vidrio o productos de vidrio</t>
  </si>
  <si>
    <t>Servicios de fabricación de productos de arcilla estructural</t>
  </si>
  <si>
    <t>Servicios de fabricación de cemento o cal o yeso</t>
  </si>
  <si>
    <t>Servicios de fabricación de productos de concreto o agregados o piedra</t>
  </si>
  <si>
    <t>Servicios de fabricación de abrasivos</t>
  </si>
  <si>
    <t>Servicios de fabricación de productos de asbesto</t>
  </si>
  <si>
    <t>Servicios de destilación o mezcla de licores</t>
  </si>
  <si>
    <t>Servicios de elaboración del vino</t>
  </si>
  <si>
    <t>Servicios de elaboración de la cerveza</t>
  </si>
  <si>
    <t>Servicios de elaboración de bebidas de frutas no alcohólicas</t>
  </si>
  <si>
    <t>Servicios de elaboración de bebidas de agua</t>
  </si>
  <si>
    <t>Servicios de elaboración de bebidas de infusión</t>
  </si>
  <si>
    <t>Servicios de elaboración del café</t>
  </si>
  <si>
    <t>Servicios de elaboración del té</t>
  </si>
  <si>
    <t>Servicios de elaboración de productos cárnicos o derivados</t>
  </si>
  <si>
    <t>Servicios de procesamiento de pescado o productos de pescado</t>
  </si>
  <si>
    <t>Servicios de procesamiento de aves de corral</t>
  </si>
  <si>
    <t>Servicios de inspección o higiene de la carne</t>
  </si>
  <si>
    <t>Servicios de operación o administración de plantas cárnicas</t>
  </si>
  <si>
    <t>Servicios de matadero</t>
  </si>
  <si>
    <t>Servicios de carnicería</t>
  </si>
  <si>
    <t>Servicios de conservación en cámara frigorífica</t>
  </si>
  <si>
    <t>Servicios de limpieza de frutas o verduras</t>
  </si>
  <si>
    <t>Servicios de rociado de frutas o verduras</t>
  </si>
  <si>
    <t>Servicios de empaque de frutas o verduras</t>
  </si>
  <si>
    <t>Servicios de elaboración de la leche</t>
  </si>
  <si>
    <t>Servicios de la elaboración  de huevos</t>
  </si>
  <si>
    <t>Servicios de elaboración de quesos</t>
  </si>
  <si>
    <t>Servicios de elaboración de mantequilla o crema de leche</t>
  </si>
  <si>
    <t>Servicios de elaboración de productos a base de cereal</t>
  </si>
  <si>
    <t>Servicios de elaboración de azúcar o productos de azúcar</t>
  </si>
  <si>
    <t>Servicios de elaboración de aceites o grasas vegetales</t>
  </si>
  <si>
    <t>Servicios de elaboración de especias</t>
  </si>
  <si>
    <t>Servicios de elaboración de productos de panadería</t>
  </si>
  <si>
    <t>Servicios de fabricación de fibra de rayón o acetato</t>
  </si>
  <si>
    <t>Servicios de fabricación de fibra de vidrio</t>
  </si>
  <si>
    <t>Servicios de fabricación de fibra de seda</t>
  </si>
  <si>
    <t>Servicios de fabricación de fibra de algodón</t>
  </si>
  <si>
    <t>Servicios de fabricación de fibra de lana</t>
  </si>
  <si>
    <t>Servicios de fabricación de fibra de poliéster</t>
  </si>
  <si>
    <t>Servicios de fabricación de fibra de poliamida</t>
  </si>
  <si>
    <t>Servicios de fabricación de fibra acrílica</t>
  </si>
  <si>
    <t>Servicios de elaboración de hilo</t>
  </si>
  <si>
    <t>Servicios de elaboración de hilado</t>
  </si>
  <si>
    <t>Servicios de fabricación de géneros de tejido ancho</t>
  </si>
  <si>
    <t>Servicios de fabricación de géneros de tejido angosto</t>
  </si>
  <si>
    <t>Servicios de fabricación de tejidos de punto</t>
  </si>
  <si>
    <t>Servicios de fabricación de tapetes o alfombras</t>
  </si>
  <si>
    <t>Servicios de fabricación de sogas, cuerdas o cordeles</t>
  </si>
  <si>
    <t>Servicios de teñido o impresión y acabado</t>
  </si>
  <si>
    <t>Servicios de fabricación de   trajes o chaquetas o abrigos tejidos</t>
  </si>
  <si>
    <t>Servicios de fabricación de prendas exteriores tejidas</t>
  </si>
  <si>
    <t>Servicios de curtido o teñido de pieles</t>
  </si>
  <si>
    <t>Servicios de fabricación de calzado de cuero</t>
  </si>
  <si>
    <t>Servicios de fabricación de maletas o bolsos de cuero</t>
  </si>
  <si>
    <t>Servicios de fabricación de curtidos o acabados de cuero</t>
  </si>
  <si>
    <t>Servicios de géneros telas no tejidas</t>
  </si>
  <si>
    <t>Servicios de hilo o tejido trenzado</t>
  </si>
  <si>
    <t>Servicios de costura industrial</t>
  </si>
  <si>
    <t>Servicios de cadena de montaje</t>
  </si>
  <si>
    <t>Servicios de sellamiento de uniones</t>
  </si>
  <si>
    <t>Servicios de plantas de conservas</t>
  </si>
  <si>
    <t>Servicios de empacado de subproductos agrícolas</t>
  </si>
  <si>
    <t>Servicios de empacado de productos no alimenticios</t>
  </si>
  <si>
    <t>Servicios de empacado de productos farmacéuticos</t>
  </si>
  <si>
    <t>Servicios de empacado para exhibición en el punto de venta</t>
  </si>
  <si>
    <t>Servicios de empacado a mano</t>
  </si>
  <si>
    <t>Servicios de empacado mecanizado</t>
  </si>
  <si>
    <t>Servicios de tratamiento de materiales  de impermeabilización</t>
  </si>
  <si>
    <t>Servicios de tratamiento de materiales de protección contra incendios</t>
  </si>
  <si>
    <t>Servicios de tratamiento de materiales anticorrosivos</t>
  </si>
  <si>
    <t>Servicios de enchapes</t>
  </si>
  <si>
    <t>Servicios de corte en tiras</t>
  </si>
  <si>
    <t>Servicios de corte a troquel</t>
  </si>
  <si>
    <t>Servicios de plegado</t>
  </si>
  <si>
    <t>Servicios de laminación</t>
  </si>
  <si>
    <t>Servicios de impresión industrial flexográfica</t>
  </si>
  <si>
    <t>Servicios de impresión industrial a roto grabado</t>
  </si>
  <si>
    <t>Servicios de impresión industrial  a pantalla</t>
  </si>
  <si>
    <t>Servicios de impresión industrial offset</t>
  </si>
  <si>
    <t>Servicios de impresión industrial digital</t>
  </si>
  <si>
    <t>Servicios de impresión industrial de transferencia térmica</t>
  </si>
  <si>
    <t>Servicios de impresión y duplicación de discos compactos dc</t>
  </si>
  <si>
    <t>Servicios de llenado con líquido</t>
  </si>
  <si>
    <t>Servicios de llenado con aerosol</t>
  </si>
  <si>
    <t>Servicios de llenado con pasta</t>
  </si>
  <si>
    <t>Servicios de llenado con  polvo</t>
  </si>
  <si>
    <t>Servicio de mantenimiento de equipo industrial</t>
  </si>
  <si>
    <t>Servicio de reparación de equipo industrial</t>
  </si>
  <si>
    <t>Servicios de fabricación de motores o  turbinas</t>
  </si>
  <si>
    <t>Servicios de fabricación de maquinaria o equipos agrícolas</t>
  </si>
  <si>
    <t>Servicios de fabricación de máquinas herramienta, labrado de metales o madera</t>
  </si>
  <si>
    <t>Servicios de fabricación de maquinaria o plantas industriales especiales</t>
  </si>
  <si>
    <t>Servicios de fabricación de maquinaria o equipos para construcción</t>
  </si>
  <si>
    <t>Servicios de fabricación de maquinaria o equipos para minería</t>
  </si>
  <si>
    <t>Servicios de fabricación de maquinaria o equipo para productos alimenticios</t>
  </si>
  <si>
    <t>Servicios de fabricación de maquinaria o equipos para impresión de papel</t>
  </si>
  <si>
    <t>Servicios de fabricación de maquinaria o equipos metalúrgicos</t>
  </si>
  <si>
    <t>Servicios de fabricación de maquinaria o equipos para productos químicos o farmacéuticos</t>
  </si>
  <si>
    <t>Servicios de fabricación de maquinaria o equipo para fábricas de cemento</t>
  </si>
  <si>
    <t>Servicios de fabricación de maquinaria o equipo textil</t>
  </si>
  <si>
    <t>Servicios de fabricación de calderas para centrales eléctricas</t>
  </si>
  <si>
    <t>Servicios de fabricación de hornos</t>
  </si>
  <si>
    <t>Servicios de fabricación de maquinaria o equipo de oficina</t>
  </si>
  <si>
    <t>Servicios de fabricación de equipo de elevación, elevación o transporte</t>
  </si>
  <si>
    <t>Servicios de fabricación de equipos de aire acondicionado, ventilación o refrigeración</t>
  </si>
  <si>
    <t>Servicios de fabricación de electrodomésticos o máquinas de uso doméstico excepto eléctricas</t>
  </si>
  <si>
    <t>Servicios de fabricación de bombas o compresores</t>
  </si>
  <si>
    <t>Servicios de construcción de barcos o botes de pesca</t>
  </si>
  <si>
    <t>Servicios de fabricación de material rodante para ferrocarriles</t>
  </si>
  <si>
    <t>Servicios de fabricación de locomotoras</t>
  </si>
  <si>
    <t>Servicios de fabricación de vehículos de motor</t>
  </si>
  <si>
    <t>Servicios de fabricación de partes y accesorios de vehículos de motor</t>
  </si>
  <si>
    <t>Servicios de fabricación de motocicletas o bicicletas</t>
  </si>
  <si>
    <t>Servicios de fabricación de aeronaves o naves espaciales</t>
  </si>
  <si>
    <t>Servicios de fabricación de equipo de generación, transmisión o distribución de energía</t>
  </si>
  <si>
    <t>Servicios de fabricación de pilas secas o acumuladores</t>
  </si>
  <si>
    <t>Servicios de fabricación de herramientas eléctricas</t>
  </si>
  <si>
    <t>Servicios de fabricación de instrumentos de pruebas o de mediciones</t>
  </si>
  <si>
    <t>Servicios de fabricación de aparatos de radio o televisión</t>
  </si>
  <si>
    <t>Servicios de fabricación de equipos de comunicaciones</t>
  </si>
  <si>
    <t>Servicios de fabricación de aparatos electrodomésticos</t>
  </si>
  <si>
    <t>Servicios de fabricación de alambre o cable aislado</t>
  </si>
  <si>
    <t>Servicios de fabricación de accesorios o material eléctricos</t>
  </si>
  <si>
    <t>Servicios de fabricación de equipos electrónicos</t>
  </si>
  <si>
    <t>Servicios de fabricación de computadores electrónicos o equipos de procesamiento de datos</t>
  </si>
  <si>
    <t>Servicios de fabricación de instrumentos científicos o equipos de medición</t>
  </si>
  <si>
    <t>Servicios de fabricación de equipo médico o dental</t>
  </si>
  <si>
    <t>Servicios de fabricación de equipo óptico o fotográfico</t>
  </si>
  <si>
    <t>Servicios de fabricación de relojes o relojes de pulsera</t>
  </si>
  <si>
    <t>Servicios de fabricación de equipos de laboratorio</t>
  </si>
  <si>
    <t>Servicios de tornería</t>
  </si>
  <si>
    <t>Servicios de maquinado por electrodescarga edm</t>
  </si>
  <si>
    <t>Servicios de maquinado electroquímico ecm</t>
  </si>
  <si>
    <t>Servicios de fresado químico</t>
  </si>
  <si>
    <t>Servicios de troquelado</t>
  </si>
  <si>
    <t>Servicios de estampación</t>
  </si>
  <si>
    <t>Servicios de taladrado</t>
  </si>
  <si>
    <t>Servicios de perforación</t>
  </si>
  <si>
    <t>Servicios de tarraja con macho</t>
  </si>
  <si>
    <t>Servicios de láser</t>
  </si>
  <si>
    <t>Servicios de doblado</t>
  </si>
  <si>
    <t>Servicios de fresado</t>
  </si>
  <si>
    <t>Servicios de limpieza con chorro de perdigones</t>
  </si>
  <si>
    <t>Servicios de pulida</t>
  </si>
  <si>
    <t>Servicios de corte con llama de gas</t>
  </si>
  <si>
    <t>Servicios de corte con láser</t>
  </si>
  <si>
    <t>Servicios de corte con plasma</t>
  </si>
  <si>
    <t>Servicios de corte con chorro de agua</t>
  </si>
  <si>
    <t>Servicios de rodamiento</t>
  </si>
  <si>
    <t>Servicios de tratamiento de superficies</t>
  </si>
  <si>
    <t>Servicios de  pulverización</t>
  </si>
  <si>
    <t>Servicio de afilado</t>
  </si>
  <si>
    <t>Servicios de electro revestimiento</t>
  </si>
  <si>
    <t>Servicios de bañado</t>
  </si>
  <si>
    <t>Servicios de envoltura</t>
  </si>
  <si>
    <t>Servicios de pintura</t>
  </si>
  <si>
    <t>Servicios de recubrimiento rollo a rollo (web)</t>
  </si>
  <si>
    <t>Servicios de enchapado</t>
  </si>
  <si>
    <t>Servicios de  formación por extracción</t>
  </si>
  <si>
    <t>Servicios de hidro conformado</t>
  </si>
  <si>
    <t>Servicios de conformación por enrollado</t>
  </si>
  <si>
    <t>Servicios de conformación  por estirado</t>
  </si>
  <si>
    <t>Servicios de conformación porgiro</t>
  </si>
  <si>
    <t>Servicios de formación con explosivos</t>
  </si>
  <si>
    <t>servicios de temple y enfriamiento</t>
  </si>
  <si>
    <t>Servicios de recocido</t>
  </si>
  <si>
    <t>Servicios de normalización</t>
  </si>
  <si>
    <t>Servicios de  envejecimiento o estabilización</t>
  </si>
  <si>
    <t>Servicios de soldadura de arco</t>
  </si>
  <si>
    <t>Servicios de soldadura con gas metal inerte mig</t>
  </si>
  <si>
    <t>Servicios de soldadura con tungsteno a gas inerte (tig)</t>
  </si>
  <si>
    <t>Servicios de soldadura con láser</t>
  </si>
  <si>
    <t>Servicios de soldadura  por puntos</t>
  </si>
  <si>
    <t>Servicios de soldadura con proyección</t>
  </si>
  <si>
    <t>Servicios de soldadura fuerte con latón</t>
  </si>
  <si>
    <t>Servicios de soldadura</t>
  </si>
  <si>
    <t>Servicios de higienización de lavabos</t>
  </si>
  <si>
    <t>Servicios de limpieza de baños</t>
  </si>
  <si>
    <t>Servicios de desinfección o desodorización</t>
  </si>
  <si>
    <t>Servicios de descontaminación radiactiva</t>
  </si>
  <si>
    <t>Encapsulación  o eliminación de asbesto</t>
  </si>
  <si>
    <t>Servicios de limpieza de edificios</t>
  </si>
  <si>
    <t>Servicios de mantenimiento del alumbrado</t>
  </si>
  <si>
    <t>Servicios de limpieza de ventanas o persianas</t>
  </si>
  <si>
    <t>Servicios de limpieza de telas y muebles</t>
  </si>
  <si>
    <t>Servicios de limpieza de baldosas o cielorraso acústicos</t>
  </si>
  <si>
    <t>Limpieza de conductos de aire</t>
  </si>
  <si>
    <t>Limpieza de chimeneas</t>
  </si>
  <si>
    <t>Encerado de pisos y limpieza de tapetes</t>
  </si>
  <si>
    <t>Limpieza de campanas o ventiladores extractores de humo</t>
  </si>
  <si>
    <t>Servicios de limpieza de terrenos en obras</t>
  </si>
  <si>
    <t>Servicios de retirada de materiales de zonas en obras</t>
  </si>
  <si>
    <t>Limpieza de carros o barcos</t>
  </si>
  <si>
    <t>Recolección o destrucción o transformación o eliminación de basuras</t>
  </si>
  <si>
    <t>Recolección o transformación o eliminación de residuos líquidos</t>
  </si>
  <si>
    <t>Servicios de limpieza de calles</t>
  </si>
  <si>
    <t>Vertedero de basuras</t>
  </si>
  <si>
    <t>Operaciones de relleno sanitario</t>
  </si>
  <si>
    <t>Eliminación de fangos cloacales</t>
  </si>
  <si>
    <t>Servicios de disposición de animales muertos</t>
  </si>
  <si>
    <t>Servicios de tratamiento de aguas negras</t>
  </si>
  <si>
    <t>Servicios de tratamiento químico</t>
  </si>
  <si>
    <t>Servicios de reciclaje</t>
  </si>
  <si>
    <t>Eliminación de residuos médicos</t>
  </si>
  <si>
    <t>Recolección o eliminación de residuos ácidos</t>
  </si>
  <si>
    <t>Destoxificación química</t>
  </si>
  <si>
    <t>tratamiento de desechos radioactivos</t>
  </si>
  <si>
    <t>Servicios de confinación de material  radioactivo</t>
  </si>
  <si>
    <t>Confinación de vertidos tóxicos</t>
  </si>
  <si>
    <t>Limpieza total de derramamiento de sustancias tóxicas</t>
  </si>
  <si>
    <t>Servicios de eliminación o control de residuos petroleros</t>
  </si>
  <si>
    <t>Servicios de tratamiento de derramamiento  de petróleo</t>
  </si>
  <si>
    <t>Evaluación riesgos o peligros</t>
  </si>
  <si>
    <t>Estándares ambientales</t>
  </si>
  <si>
    <t>Análisis de indicadores ambientales</t>
  </si>
  <si>
    <t>Servicios de evaluación de impacto ambiental (eia)</t>
  </si>
  <si>
    <t>Monitoreo ambiental</t>
  </si>
  <si>
    <t>Planificación del desarrollo ambiental urbano</t>
  </si>
  <si>
    <t>Planificación de la estrategia de conservación forestal</t>
  </si>
  <si>
    <t>Planificación de la estrategia de conservación marítima</t>
  </si>
  <si>
    <t>Servicios de planificación de la estrategia de gestión o conservación de recursos naturales</t>
  </si>
  <si>
    <t>Creación o planificación de instituciones ambientales</t>
  </si>
  <si>
    <t>Servicios de asesoramiento sobre ciencias ambientales</t>
  </si>
  <si>
    <t>Servicios de asesoramiento sobre química ambiental</t>
  </si>
  <si>
    <t>Servicios de asesoramiento sobre ética ambiental</t>
  </si>
  <si>
    <t>Servicios de asesoramiento sobre tecnología ambiental</t>
  </si>
  <si>
    <t>Servicios de  asesoramiento sobre economía ambiental</t>
  </si>
  <si>
    <t>Servicios de asesoramiento sobre derecho ambiental</t>
  </si>
  <si>
    <t>Servicios de asesoramiento sobre ecología</t>
  </si>
  <si>
    <t>Sistemas de información ambiental</t>
  </si>
  <si>
    <t>Servicios de auditoria ambiental de empresas</t>
  </si>
  <si>
    <t>Servicios de auditoria ambiental sectoriales</t>
  </si>
  <si>
    <t>Servicios de auditoria ambiental de actividades específicas</t>
  </si>
  <si>
    <t>Servicios de control de la calidad ambiental</t>
  </si>
  <si>
    <t>Servicios de control de seguridad ambiental</t>
  </si>
  <si>
    <t>Estudio de emplazamientos industriales</t>
  </si>
  <si>
    <t>Estudio de vertederos de desechos industriales</t>
  </si>
  <si>
    <t>Estudio de emplazamientos de fábricas de gas</t>
  </si>
  <si>
    <t>Estudios de emplazamientos  de vertederos de desechos de fábricas de productos químicos o refinerías de petróleo</t>
  </si>
  <si>
    <t>Estudio de emplazamientos de plantas de tratamiento  de la madera</t>
  </si>
  <si>
    <t>Estudios de emplazamientos de depósitos o terminales de petroleros</t>
  </si>
  <si>
    <t>Estudio de emplazamientos de plantas de limpieza en seco</t>
  </si>
  <si>
    <t>Estudio de emplazamientos de fundición</t>
  </si>
  <si>
    <t>Estudios de emplazamientos de planta de reciclado</t>
  </si>
  <si>
    <t>Estudio de plantas de transformación de alimentos en el sitio</t>
  </si>
  <si>
    <t>Servicios de protección del paisaje</t>
  </si>
  <si>
    <t>Servicios de protección de la capa de ozono</t>
  </si>
  <si>
    <t>Servicios de protección contra la contaminación de alimentos o pienso</t>
  </si>
  <si>
    <t>Servicios de protección recursos genéticos</t>
  </si>
  <si>
    <t>Servicios de protección de sustancias tóxicas</t>
  </si>
  <si>
    <t>Servicios de protección contra la radiación</t>
  </si>
  <si>
    <t>Servicios de protección de las especies en peligro de extinción</t>
  </si>
  <si>
    <t>Servicios de protección contra riesgos o peligros naturales</t>
  </si>
  <si>
    <t>Rehabilitación en emplazamientos industriales</t>
  </si>
  <si>
    <t>Servicios de descontaminación ambiental</t>
  </si>
  <si>
    <t>Servicios de recuperación de tierras</t>
  </si>
  <si>
    <t>Gestión de la calidad del aire</t>
  </si>
  <si>
    <t>Servicios transfronterizos de gestión o control de la contaminación del aire</t>
  </si>
  <si>
    <t>Servicios de protección contra la contaminación del aire</t>
  </si>
  <si>
    <t>Servicios de monitoreo o medición de la contaminación del aire</t>
  </si>
  <si>
    <t>Servicios de detección de gases tóxicos</t>
  </si>
  <si>
    <t>Control del metano</t>
  </si>
  <si>
    <t>Servicios de monitoreo del dióxido de carbono</t>
  </si>
  <si>
    <t>Monitoreo de partículas en el aire</t>
  </si>
  <si>
    <t>Servicios de monitoreo de la reducción de la capa de ozono</t>
  </si>
  <si>
    <t>Servicios de protección contra la contaminación del suelo</t>
  </si>
  <si>
    <t>Servicios de eliminación de suelos contaminados</t>
  </si>
  <si>
    <t>Tratamiento o rehabilitación de suelos contaminados</t>
  </si>
  <si>
    <t>Servicios de asesorías sobre la contaminación del suelo</t>
  </si>
  <si>
    <t>Cartografía de la contaminación del suelo</t>
  </si>
  <si>
    <t>Medición o monitoreo de la contaminación del suelo</t>
  </si>
  <si>
    <t>Evaluación de la contaminación por fertilizantes orgánicos</t>
  </si>
  <si>
    <t>Evaluación de la contaminación por pesticidas</t>
  </si>
  <si>
    <t>Evaluación de la contaminación por nitratos</t>
  </si>
  <si>
    <t>Evaluación de la contaminación por fosfatos</t>
  </si>
  <si>
    <t>Servicio de monitoreo o control de la contaminación de las aguas de superficie</t>
  </si>
  <si>
    <t>Servicios de rehabilitación de las aguas de superficie</t>
  </si>
  <si>
    <t>Servicios de protección contra la polución de las aguas de superficie</t>
  </si>
  <si>
    <t>Servicios de tratamiento de las aguas de superficie</t>
  </si>
  <si>
    <t>Servicios de drenaje de la contaminación de las aguas de superficie</t>
  </si>
  <si>
    <t>Servicios transfronterizos de gestión o control de la contaminación de las agua</t>
  </si>
  <si>
    <t>Servicios de monitoreo o control de la contaminación de las aguas subterráneas</t>
  </si>
  <si>
    <t>Servicios de drenaje de la contaminación de las aguas subterráneas</t>
  </si>
  <si>
    <t>Tratamiento o rehabilitación de la contaminación de las aguas subterráneas</t>
  </si>
  <si>
    <t>Servicios de monitoreo del derrame de petróleo</t>
  </si>
  <si>
    <t>Servicios de control del derrame de petróleo</t>
  </si>
  <si>
    <t>Servicios de rehabilitación por el derrame de petróleo</t>
  </si>
  <si>
    <t>Servicios de control del ruido</t>
  </si>
  <si>
    <t>Servicios de protección contra la contaminación acústica</t>
  </si>
  <si>
    <t>Servicios de monitoreo de la contaminación acústica</t>
  </si>
  <si>
    <t>Servicios de asesoría sobre la contaminación acústica</t>
  </si>
  <si>
    <t>Servicios de monitoreo de sustancias tóxicas</t>
  </si>
  <si>
    <t>Servicios de rehabilitación por sustancias tóxicas</t>
  </si>
  <si>
    <t>Transporte nacional aéreo de carga</t>
  </si>
  <si>
    <t>Transporte internacional aéreo de carga</t>
  </si>
  <si>
    <t>Transporte aéreo blindado</t>
  </si>
  <si>
    <t>Servicios de transporte en furgones</t>
  </si>
  <si>
    <t>Servicios de transporte ferroviario de carga a granel</t>
  </si>
  <si>
    <t>Transporte de ganado por ferrocarril</t>
  </si>
  <si>
    <t>Vehículos de servicios de transporte</t>
  </si>
  <si>
    <t>Servicios de transporte nacional por buque</t>
  </si>
  <si>
    <t>Servicios de transporte internacional por buque</t>
  </si>
  <si>
    <t>Servicios de transporte nacional por barcazas</t>
  </si>
  <si>
    <t>Servicios de transporte internacional por barcazas</t>
  </si>
  <si>
    <t>Transporte marítimo blindado</t>
  </si>
  <si>
    <t>Servicios de transporte de carga por carretera (en camión) en área local</t>
  </si>
  <si>
    <t>Servicios transporte de carga por carretera (en camión) a nivel regional y nacional</t>
  </si>
  <si>
    <t>Servicios de transporte de vehículos</t>
  </si>
  <si>
    <t>Servicios de reubicación</t>
  </si>
  <si>
    <t>Transporte aéreo a marítimo</t>
  </si>
  <si>
    <t>Transporte marítimo a ferroviario</t>
  </si>
  <si>
    <t>Transporte marino a carretera (por camión)</t>
  </si>
  <si>
    <t>Transporte aéreo a carretera (por camión)</t>
  </si>
  <si>
    <t>Transporte por vagones de ferrocarril</t>
  </si>
  <si>
    <t>Servicios de lanzamiento de satélites</t>
  </si>
  <si>
    <t>Servicios de carga explosiva experimental</t>
  </si>
  <si>
    <t>Transporte de productos derivados del petróleo</t>
  </si>
  <si>
    <t>Transporte de agua</t>
  </si>
  <si>
    <t>Servicios de entrega postal nacional</t>
  </si>
  <si>
    <t>Servicios de apartado postal</t>
  </si>
  <si>
    <t>Servicios de envío, recogida o entrega de correo</t>
  </si>
  <si>
    <t>Servicios de entrega a nivel mundial de cartas o paquetes pequeños</t>
  </si>
  <si>
    <t>Servicios de entrega local de cartas o paquetes pequeños</t>
  </si>
  <si>
    <t>Servicios de mensajería en bicicleta o motocicleta</t>
  </si>
  <si>
    <t>Servicios de helicópteros</t>
  </si>
  <si>
    <t>Viajes en aviones comerciales</t>
  </si>
  <si>
    <t>Viajes en aviones fletados</t>
  </si>
  <si>
    <t>Servicios de transporte en vehículos de tren ligero lrv</t>
  </si>
  <si>
    <t>Transporte en metro</t>
  </si>
  <si>
    <t>Servicios ferroviarios continentales o intercontinentales</t>
  </si>
  <si>
    <t>Taxis acuáticos</t>
  </si>
  <si>
    <t>Cruceros nocturnos</t>
  </si>
  <si>
    <t>Excursiones de recorrido turístico en barco</t>
  </si>
  <si>
    <t>Servicios de buses con horarios programados</t>
  </si>
  <si>
    <t>Servicios de buses contratados</t>
  </si>
  <si>
    <t>Servicios de taxi</t>
  </si>
  <si>
    <t>Tarifas del parqueadero</t>
  </si>
  <si>
    <t>Alquiler de vehículos</t>
  </si>
  <si>
    <t>Leasing de vehículos sedán, cupé o camioneta</t>
  </si>
  <si>
    <t>Misiones experimentales o educativas</t>
  </si>
  <si>
    <t>Contenedorización de mercancías</t>
  </si>
  <si>
    <t>Servicios de embalaje</t>
  </si>
  <si>
    <t>Carga y descarga de mercancías</t>
  </si>
  <si>
    <t>Servicios de pesaje</t>
  </si>
  <si>
    <t>Servicios de silos</t>
  </si>
  <si>
    <t>Servicios de elevadores de granos</t>
  </si>
  <si>
    <t>Almacenaje de mercancías embandejadas</t>
  </si>
  <si>
    <t>Almacenaje de archivos de carpetas</t>
  </si>
  <si>
    <t>Almacenaje de muebles</t>
  </si>
  <si>
    <t>Servicios de almacenaje en tierra</t>
  </si>
  <si>
    <t>Almacenaje refrigerado</t>
  </si>
  <si>
    <t>Servicios de almacenaje bajo control aduanero</t>
  </si>
  <si>
    <t>Almacenaje de materiales peligrosos</t>
  </si>
  <si>
    <t>Servicios de almacenaje de documentos</t>
  </si>
  <si>
    <t>Almacenaje de cajeros automáticos</t>
  </si>
  <si>
    <t>Servicios de expedidores de fletes</t>
  </si>
  <si>
    <t>Servicios de agentes aduaneros</t>
  </si>
  <si>
    <t>Servicios de comparación de tarifas de la industria del transporte o de auditoria de fletes</t>
  </si>
  <si>
    <t>Servicios de inspección del empaquetado</t>
  </si>
  <si>
    <t>Servicios de vigilancia de la carga</t>
  </si>
  <si>
    <t>Inspecciones de control de plagas</t>
  </si>
  <si>
    <t>Servicios de remolcadores</t>
  </si>
  <si>
    <t>Operaciones de puentes levadizos</t>
  </si>
  <si>
    <t>Servicios de comunicaciones o de navegación marítima</t>
  </si>
  <si>
    <t>Servicios de estiba</t>
  </si>
  <si>
    <t>Servicios de atraque de buques</t>
  </si>
  <si>
    <t>Servicios de tiendas en buques</t>
  </si>
  <si>
    <t>Servicios de reparar o pintar la carrocería de vehículos</t>
  </si>
  <si>
    <t>Reparación de Transmisión</t>
  </si>
  <si>
    <t>Servicios de cambio de fluidos de aceite o de la transmisión</t>
  </si>
  <si>
    <t>Reparación del tren de aterrizaje</t>
  </si>
  <si>
    <t>Servicios de pulsación de panel</t>
  </si>
  <si>
    <t>Aprovisionar vehículos de combustible</t>
  </si>
  <si>
    <t>Almacenamientos de transportes</t>
  </si>
  <si>
    <t>Servicios de aparcacoches</t>
  </si>
  <si>
    <t>Servicios de asesoramiento sobre la puesta en marcha de empresas nuevas</t>
  </si>
  <si>
    <t>Servicios de asesoramiento sobre fusiones de empresas</t>
  </si>
  <si>
    <t>Servicios de asesoramiento sobre liquidaciones o ventas de empresas</t>
  </si>
  <si>
    <t>Servicios de asesoramiento sobre planificación estratégica</t>
  </si>
  <si>
    <t>Desarrollo de políticas u objetivos empresariales</t>
  </si>
  <si>
    <t>Asesoramiento en estructuras organizacionales</t>
  </si>
  <si>
    <t>Servicios de asesoramiento sobre tecnologías de la información</t>
  </si>
  <si>
    <t>Servicios de asesoramiento sobre  inteligencia empresarial</t>
  </si>
  <si>
    <t>Estudios de factibilidad o selección de ideas de proyectos</t>
  </si>
  <si>
    <t>Estudios regionales o locales para proyectos</t>
  </si>
  <si>
    <t>Evaluación económica o financiera de proyectos</t>
  </si>
  <si>
    <t>Planificación o administración de proyectos</t>
  </si>
  <si>
    <t>Servicios de gestión de fábricas</t>
  </si>
  <si>
    <t>Estudios o implementación de productividad y eficacia</t>
  </si>
  <si>
    <t>Servicios de estandarización de especificaciones</t>
  </si>
  <si>
    <t>Análisis de cadenas de suministro o servicios de reingeniería</t>
  </si>
  <si>
    <t>Servicios de cooperativas o consorcios</t>
  </si>
  <si>
    <t>Servicios profesionales de adquisiciones</t>
  </si>
  <si>
    <t>Servicios de cabildeo</t>
  </si>
  <si>
    <t>Perfeccionamiento de la función de gestión</t>
  </si>
  <si>
    <t>Planificación de compensaciones o beneficios</t>
  </si>
  <si>
    <t>Relaciones laborales o con los sindicatos</t>
  </si>
  <si>
    <t>Formación o desarrollo laboral</t>
  </si>
  <si>
    <t>Auditorías de productividad de los recursos humanos</t>
  </si>
  <si>
    <t>Reubicación de personal</t>
  </si>
  <si>
    <t>Servicios de empleo en otros organismos</t>
  </si>
  <si>
    <t>Programas de reconocimiento de servicios</t>
  </si>
  <si>
    <t>Asistencia de oficina o administrativa temporal</t>
  </si>
  <si>
    <t>Necesidades de personal de mercadeo temporal</t>
  </si>
  <si>
    <t>Necesidades de dotación de personal de producción temporal</t>
  </si>
  <si>
    <t>Necesidades de dotación de personal técnico temporal</t>
  </si>
  <si>
    <t>Necesidades de dotación de personal financiero temporal</t>
  </si>
  <si>
    <t>Necesidades de dotación de personal medico temporal</t>
  </si>
  <si>
    <t>Necesidades de dotación de personal jurídico temporal</t>
  </si>
  <si>
    <t>Desarrolladores temporales de software de tecnologías de la información</t>
  </si>
  <si>
    <t>Administradores temporales de bases de datos o de sistemas de tecnologías de la información</t>
  </si>
  <si>
    <t>Especialistas en interconexión de tecnologías de la información temporales</t>
  </si>
  <si>
    <t>Personal  temporal  de almacén</t>
  </si>
  <si>
    <t>Conductores temporales</t>
  </si>
  <si>
    <t>Trabajadores manuales temporales</t>
  </si>
  <si>
    <t>Servicios temporales de ingeniería</t>
  </si>
  <si>
    <t>Personal maquinista temporal</t>
  </si>
  <si>
    <t>Personal temporal de servicio al cliente</t>
  </si>
  <si>
    <t>Servicios temporales de arquitectura</t>
  </si>
  <si>
    <t>Servicios temporales de construcción</t>
  </si>
  <si>
    <t>Servicios creativos temporales</t>
  </si>
  <si>
    <t>Servicios de contratación de personal</t>
  </si>
  <si>
    <t>Servicios de comprobación de referencias o antecedentes</t>
  </si>
  <si>
    <t>Servicios de preselección  de hojas de vida o currículum vitae</t>
  </si>
  <si>
    <t>Necesidades de personal de mercadeo permanente</t>
  </si>
  <si>
    <t>Personal maquinista permanente</t>
  </si>
  <si>
    <t>Asistencia administrativa o de oficina permanente</t>
  </si>
  <si>
    <t>Necesidades de dotación de personal técnico permanente</t>
  </si>
  <si>
    <t>Necesidades de dotación personal  financiero permanente</t>
  </si>
  <si>
    <t>Necesidades de personal médico permanente</t>
  </si>
  <si>
    <t>Necesidades de dotación de personal jurídico permanente</t>
  </si>
  <si>
    <t>Desarrolladores de software de tecnologías de la información permanentes</t>
  </si>
  <si>
    <t>Especialistas en redes de tecnologías de la información permanentes</t>
  </si>
  <si>
    <t>Administradores permanentes de bases de datos o de sistemas de tecnologías de la información</t>
  </si>
  <si>
    <t>Conductores permanentes</t>
  </si>
  <si>
    <t>Personal profesional permanente</t>
  </si>
  <si>
    <t>Necesidades de dotación de personal de tecnologías de la información permanente</t>
  </si>
  <si>
    <t>Contratistas de tecnología informática temporero</t>
  </si>
  <si>
    <t>Servicios legales de justicia juvenil o de adolescentes</t>
  </si>
  <si>
    <t>Servicios para procesos de apelación</t>
  </si>
  <si>
    <t>Servicios para defensa o de derecho penal</t>
  </si>
  <si>
    <t>Servicios legales sobre competencia o regulaciones gubernamentales</t>
  </si>
  <si>
    <t>Servicios legales de quiebra</t>
  </si>
  <si>
    <t>Derecho societario</t>
  </si>
  <si>
    <t>Derecho de patentes, marcas o derechos de autor</t>
  </si>
  <si>
    <t>Derecho sobre liquidación (de sociedades)</t>
  </si>
  <si>
    <t>Derecho inmobiliario</t>
  </si>
  <si>
    <t>Derecho tributario</t>
  </si>
  <si>
    <t>Derecho de fusiones o adquisiciones</t>
  </si>
  <si>
    <t>Servicios de investigación legal</t>
  </si>
  <si>
    <t>Servicios legales de cobro de deudas o cartera.</t>
  </si>
  <si>
    <t>Derecho de reclamación por tratamiento médico.</t>
  </si>
  <si>
    <t>Servicios legales de malpraxis o negligencia profesional</t>
  </si>
  <si>
    <t>Servicios legales sobre daños a personas</t>
  </si>
  <si>
    <t>Servicios legales de sobre la  propiedad</t>
  </si>
  <si>
    <t>Servicios legales sobre contratos</t>
  </si>
  <si>
    <t>Servicios legales sobre beneficios de los empleados</t>
  </si>
  <si>
    <t>Servicios legales sobre derecho laboral</t>
  </si>
  <si>
    <t>Servicios legales para disputas laborales</t>
  </si>
  <si>
    <t>Servicios sobre derecho de divorcio</t>
  </si>
  <si>
    <t>Servicios legales para adopción</t>
  </si>
  <si>
    <t>Derecho migratorio o de naturalización</t>
  </si>
  <si>
    <t>Servicios legales para tutorías o de custodia</t>
  </si>
  <si>
    <t>Arrendamiento de residencias</t>
  </si>
  <si>
    <t>Arrendamiento de instalaciones comerciales o industriales</t>
  </si>
  <si>
    <t>Arrendamientos de tierras</t>
  </si>
  <si>
    <t>Corredores o agentes inmobiliarios</t>
  </si>
  <si>
    <t>Subasta inmobiliaria</t>
  </si>
  <si>
    <t>Venta de tierras residenciales</t>
  </si>
  <si>
    <t>Venta de tierras comerciales o industriales</t>
  </si>
  <si>
    <t>Venta de edificio comercial</t>
  </si>
  <si>
    <t>Servicios para la restitución de títulos de propiedad</t>
  </si>
  <si>
    <t>Servicios de estudio de títulos</t>
  </si>
  <si>
    <t>Servicios de cuenta de depósito en garantía</t>
  </si>
  <si>
    <t>Administración de propiedades</t>
  </si>
  <si>
    <t>Servicios de avalúo de inmuebles</t>
  </si>
  <si>
    <t>Servicios de listado de inmuebles</t>
  </si>
  <si>
    <t>Análisis de mercados</t>
  </si>
  <si>
    <t>Estadísticas comerciales de distribución o de servicios</t>
  </si>
  <si>
    <t>Previsión de precios de las mercancías</t>
  </si>
  <si>
    <t>Preparación de estudios de mercado de mercancías</t>
  </si>
  <si>
    <t>Planes de comercialización</t>
  </si>
  <si>
    <t>Investigación de mercado s basada en internet</t>
  </si>
  <si>
    <t>Investigaciones  o clínicas o grupos focales basados en el consumidor</t>
  </si>
  <si>
    <t>Estudios de predicciones sindicados o privados</t>
  </si>
  <si>
    <t>Análisis competitivo o de inteligencia del mercado</t>
  </si>
  <si>
    <t>Encuestas telefónicas para investigaciones de mercado</t>
  </si>
  <si>
    <t>Encuestas impresas para investigaciones de mercado</t>
  </si>
  <si>
    <t>Encuestas para investigaciones de mercados en el lugar</t>
  </si>
  <si>
    <t>Entrevistas personales para investigaciones de mercado</t>
  </si>
  <si>
    <t>Encuestas por correo electrónico para la investigación de mercados</t>
  </si>
  <si>
    <t>Servicios de promoción de ventas</t>
  </si>
  <si>
    <t>Servicios de relaciones públicas</t>
  </si>
  <si>
    <t>Telemercadeo</t>
  </si>
  <si>
    <t>Servicios de posicionamiento del  nombre de los productos</t>
  </si>
  <si>
    <t>Mercancía promocional</t>
  </si>
  <si>
    <t>Cumplimiento del mercadeo directo</t>
  </si>
  <si>
    <t>Gestión de eventos</t>
  </si>
  <si>
    <t>Patrocinio de eventos o de celebridades</t>
  </si>
  <si>
    <t>Liquidaciones</t>
  </si>
  <si>
    <t>Servicios de personalización de obsequios o productos</t>
  </si>
  <si>
    <t>Programas de venta o de mercadeo</t>
  </si>
  <si>
    <t>Programas posventas</t>
  </si>
  <si>
    <t>Servicios o programas de relaciones públicas</t>
  </si>
  <si>
    <t>Vehículo usado, de alquiler o de exposición</t>
  </si>
  <si>
    <t>Materiales en puntos de venta, excluido el material impreso</t>
  </si>
  <si>
    <t>Capacitación en iniciativas estratégicas en los concesionarios</t>
  </si>
  <si>
    <t>Agencias de mercadeo  de venta, incluido el material impreso</t>
  </si>
  <si>
    <t>Servicios de administración del centro de relaciones con el consumidor (crc)</t>
  </si>
  <si>
    <t>Soporte de iniciativas estratégicas en los concesionarios</t>
  </si>
  <si>
    <t>Automovilismo</t>
  </si>
  <si>
    <t>Servicios de talleres postales</t>
  </si>
  <si>
    <t>Servicios de venta directa</t>
  </si>
  <si>
    <t>Servicios de distribución mayorista</t>
  </si>
  <si>
    <t>Servicios de distribución minorista</t>
  </si>
  <si>
    <t>Operaciones de franquicias</t>
  </si>
  <si>
    <t>Servicios de subastas</t>
  </si>
  <si>
    <t>Servicios de recopilación de listas de direcciones</t>
  </si>
  <si>
    <t>Servicio de administración de listas de direcciones</t>
  </si>
  <si>
    <t>Servicio de escritura de direcciones</t>
  </si>
  <si>
    <t>Ferias de automóviles u otras exposiciones</t>
  </si>
  <si>
    <t>Reuniones y eventos</t>
  </si>
  <si>
    <t>Talento o entretenimiento</t>
  </si>
  <si>
    <t>Servicios de proyeción o políticas de productos básicos</t>
  </si>
  <si>
    <t>Expansión comercial</t>
  </si>
  <si>
    <t>Servicios de información comercial</t>
  </si>
  <si>
    <t>Servicios de promoción comercial</t>
  </si>
  <si>
    <t>Empresas multinacionales de comercialización</t>
  </si>
  <si>
    <t>Desarrollo de las exportaciones</t>
  </si>
  <si>
    <t>Planificación de las importaciones</t>
  </si>
  <si>
    <t>Proyecciones de las exportaciones</t>
  </si>
  <si>
    <t>Servicios de adquisición de importaciones</t>
  </si>
  <si>
    <t>Servicios secretariales o de administración de oficinas</t>
  </si>
  <si>
    <t>Servicios de planificación de reuniones</t>
  </si>
  <si>
    <t>Servicios de entrada por teclado</t>
  </si>
  <si>
    <t>Servicios de oficina</t>
  </si>
  <si>
    <t>Servicios de administración de flotas</t>
  </si>
  <si>
    <t>Servicios de archivo de datos</t>
  </si>
  <si>
    <t>Servicios audiovisuales</t>
  </si>
  <si>
    <t>Servicios de destrucción de documentos</t>
  </si>
  <si>
    <t>Servicios de administración de la propiedad</t>
  </si>
  <si>
    <t>Servicios de recepción o inventariado</t>
  </si>
  <si>
    <t>Gestión o administración de proyectos de mobiliario</t>
  </si>
  <si>
    <t>Ingeniería de pozos</t>
  </si>
  <si>
    <t>Dibujo técnico</t>
  </si>
  <si>
    <t>Ingeniería de puertos</t>
  </si>
  <si>
    <t>Ingeniería estructural</t>
  </si>
  <si>
    <t>Arquitectura naval</t>
  </si>
  <si>
    <t>Ingeniería de represas</t>
  </si>
  <si>
    <t>Ingeniería arquitectónica</t>
  </si>
  <si>
    <t>Ingeniería aeroportuaria</t>
  </si>
  <si>
    <t>Ingeniería de carreteras</t>
  </si>
  <si>
    <t>Ingeniería ferroviaria</t>
  </si>
  <si>
    <t>Servicios de sistemas de información geográfica (sig)</t>
  </si>
  <si>
    <t>Gestión de construcción de edificios</t>
  </si>
  <si>
    <t>Dibujo mecánico</t>
  </si>
  <si>
    <t>Diseño de envolturas de productos mecánicos</t>
  </si>
  <si>
    <t>Diseño de máquinas herramientas</t>
  </si>
  <si>
    <t>Diseño de transmisión de potencia</t>
  </si>
  <si>
    <t>Servicios electromecánicos</t>
  </si>
  <si>
    <t>Servicios de ingeniería eléctrica</t>
  </si>
  <si>
    <t>Diseño de circuitos electrónicos</t>
  </si>
  <si>
    <t>Servicios de pruebas técnicas</t>
  </si>
  <si>
    <t>Ingeniería de plásticos</t>
  </si>
  <si>
    <t>Ingeniería de producción para petróleo o gas</t>
  </si>
  <si>
    <t>Minería hidráulica</t>
  </si>
  <si>
    <t>Ingeniería de costas</t>
  </si>
  <si>
    <t>Ingeniería de tráfico</t>
  </si>
  <si>
    <t>red de transporte urbano</t>
  </si>
  <si>
    <t>Vías de navegación interior</t>
  </si>
  <si>
    <t>Diseño de aviónica</t>
  </si>
  <si>
    <t>Diseño de aplicaciones de software de la unidad central</t>
  </si>
  <si>
    <t>Diseños de aplicaciones para computadores personales (pc)</t>
  </si>
  <si>
    <t>Diseño de integración de sistemas</t>
  </si>
  <si>
    <t>Servicios de programación de aplicaciones</t>
  </si>
  <si>
    <t>Servicios de programación de sistemas operativos</t>
  </si>
  <si>
    <t>Servicios de programación para clientes o servidores</t>
  </si>
  <si>
    <t>Servicios de programación de aplicaciones de bases de datos (erp)</t>
  </si>
  <si>
    <t>Servicios de implementación de aplicaciones</t>
  </si>
  <si>
    <t>Servicios de desarrollo de aplicaciones para clientes de internet / intranet</t>
  </si>
  <si>
    <t>Servicios de desarrollo de aplicaciones para servidores de internet / intranet</t>
  </si>
  <si>
    <t>Programación para visual basic</t>
  </si>
  <si>
    <t>Programación para java</t>
  </si>
  <si>
    <t>Programación para html</t>
  </si>
  <si>
    <t>Programación para algol</t>
  </si>
  <si>
    <t>Programación para assembler</t>
  </si>
  <si>
    <t>Programación para basic</t>
  </si>
  <si>
    <t>Programación para c, c++</t>
  </si>
  <si>
    <t>Programación para cobol</t>
  </si>
  <si>
    <t>Programación para fortran</t>
  </si>
  <si>
    <t>Programación para pascal</t>
  </si>
  <si>
    <t>Programación para pl/1</t>
  </si>
  <si>
    <t>Lenguajes de programación o de marca patentada</t>
  </si>
  <si>
    <t>Programación para perl</t>
  </si>
  <si>
    <t>Diseño de comunicaciones por redes de cobertura amplia</t>
  </si>
  <si>
    <t>Diseño de comunicaciones por redes de área local</t>
  </si>
  <si>
    <t>Diseño del intercambio electrónico de datos (ied)</t>
  </si>
  <si>
    <t>Diseño de bases de datos</t>
  </si>
  <si>
    <t>Arquitectura de sistemas</t>
  </si>
  <si>
    <t>Seguridad de los computadores, redes o internet</t>
  </si>
  <si>
    <t>Servicios de administración de la unidad central</t>
  </si>
  <si>
    <t>Mantenimiento o soporte de redes de área local (lan)</t>
  </si>
  <si>
    <t>Mantenimiento o soporte de redes de cobertura amplia (wan)</t>
  </si>
  <si>
    <t>Mantenimiento o soporte de sistemas patentados o autorizados</t>
  </si>
  <si>
    <t>Servicio de análisis de bases de datos</t>
  </si>
  <si>
    <t>Almacenamiento de datos</t>
  </si>
  <si>
    <t>Servicio de análisis de sistemas</t>
  </si>
  <si>
    <t>Servicio de instalación de sistemas</t>
  </si>
  <si>
    <t>Servicios de codificación de software</t>
  </si>
  <si>
    <t>Servicios de soporte técnico o de mesa de ayuda</t>
  </si>
  <si>
    <t>Servicio de mantenimiento o soporte del hardware del computador</t>
  </si>
  <si>
    <t>Servicio de colocación</t>
  </si>
  <si>
    <t>Garantía de terceros</t>
  </si>
  <si>
    <t>Recuperación de información de las bases de datos</t>
  </si>
  <si>
    <t>Servicio de recuperación de información de las bases de datos en línea</t>
  </si>
  <si>
    <t>Servicio de procesamiento de datos en línea</t>
  </si>
  <si>
    <t>Servicios de procesamiento o preparación de datos</t>
  </si>
  <si>
    <t>Servicios de centros de datos</t>
  </si>
  <si>
    <t>Servicios de recuperación de desastres</t>
  </si>
  <si>
    <t>Servicio de escaneo de documentos</t>
  </si>
  <si>
    <t>servicios de almacenamiento de datos</t>
  </si>
  <si>
    <t>Servicios de estandarización de datos o contenidos</t>
  </si>
  <si>
    <t>Servicios de generación de originales de cd-rom</t>
  </si>
  <si>
    <t>Servicios de clasificación de datos o contenidos</t>
  </si>
  <si>
    <t>Servicio de conversión de datos</t>
  </si>
  <si>
    <t>Proveedores de servicio de internet (psi)</t>
  </si>
  <si>
    <t>Proveedor de servicio de correo electrónico</t>
  </si>
  <si>
    <t>Servicios de diseño de sitios web www</t>
  </si>
  <si>
    <t>Proveedores de motores de búsqueda en la web</t>
  </si>
  <si>
    <t>Servicios de hospedaje de operación de sitios web</t>
  </si>
  <si>
    <t>Proveedores de servicios de aplicación</t>
  </si>
  <si>
    <t>Nombres de los dominio de internet</t>
  </si>
  <si>
    <t>Tarifas de soporte o mantenimiento</t>
  </si>
  <si>
    <t>Actualizaciones o parches de software</t>
  </si>
  <si>
    <t>Análisis macroeconómico</t>
  </si>
  <si>
    <t>Análisis microeconómico</t>
  </si>
  <si>
    <t>Econometría</t>
  </si>
  <si>
    <t>Proyecciones económicas</t>
  </si>
  <si>
    <t>Política monetaria</t>
  </si>
  <si>
    <t>Sistemas monetarios</t>
  </si>
  <si>
    <t>Análisis monetario</t>
  </si>
  <si>
    <t>Liquidez monetaria</t>
  </si>
  <si>
    <t>Reservas de metales preciosos</t>
  </si>
  <si>
    <t>Control de cambio de divisas</t>
  </si>
  <si>
    <t>Mercados cambio de divisas</t>
  </si>
  <si>
    <t>Análisis de factores</t>
  </si>
  <si>
    <t>Análisis multivariate</t>
  </si>
  <si>
    <t>Análisis de regresión</t>
  </si>
  <si>
    <t>Encuestas por muestreo</t>
  </si>
  <si>
    <t>Análisis de series temporales</t>
  </si>
  <si>
    <t>Ensayo de materiales</t>
  </si>
  <si>
    <t>Síntesis de materiales</t>
  </si>
  <si>
    <t>Inspección de materiales o productos</t>
  </si>
  <si>
    <t>Reparación o calibración de pruebas de equipo</t>
  </si>
  <si>
    <t>Desarrollo de estándares de producción</t>
  </si>
  <si>
    <t>Ensayo de productos</t>
  </si>
  <si>
    <t>Logística</t>
  </si>
  <si>
    <t>Análisis de tránsito</t>
  </si>
  <si>
    <t>Economía o finanzas del transporte</t>
  </si>
  <si>
    <t>Facilitación del transporte</t>
  </si>
  <si>
    <t>Infraestructura del transporte</t>
  </si>
  <si>
    <t>Planificación del transporte</t>
  </si>
  <si>
    <t>Planificación de la producción</t>
  </si>
  <si>
    <t>Control de la producción</t>
  </si>
  <si>
    <t>Programación de la producción</t>
  </si>
  <si>
    <t>Servicios de análisis o recopilación de estadísticas de producción</t>
  </si>
  <si>
    <t>Análisis de riesgo o seguridad</t>
  </si>
  <si>
    <t>Higiene o ventilación industrial</t>
  </si>
  <si>
    <t>Control del ruido o de la acústica</t>
  </si>
  <si>
    <t>Servicio de inspección de equipos</t>
  </si>
  <si>
    <t>Servicio de inspección de edificios</t>
  </si>
  <si>
    <t>Servicios de inspección de líneas de energía eléctrica</t>
  </si>
  <si>
    <t>Servicios de inspección de plomería o alcantarillado</t>
  </si>
  <si>
    <t>Climatología</t>
  </si>
  <si>
    <t>Servicios meteorológicos</t>
  </si>
  <si>
    <t>Hidrometeorología</t>
  </si>
  <si>
    <t>Cartografía</t>
  </si>
  <si>
    <t>Producción de mapas</t>
  </si>
  <si>
    <t>Fotogrametría</t>
  </si>
  <si>
    <t>Agrimensura</t>
  </si>
  <si>
    <t>Fotogeología</t>
  </si>
  <si>
    <t>Geología estratigráfica</t>
  </si>
  <si>
    <t>Estudios geológicos</t>
  </si>
  <si>
    <t>Exploración geológica</t>
  </si>
  <si>
    <t>Servicios arqueológicos</t>
  </si>
  <si>
    <t>Estudio oceanográfico</t>
  </si>
  <si>
    <t>Oceanografía estuarina</t>
  </si>
  <si>
    <t>Oceanografía física</t>
  </si>
  <si>
    <t>Estudios hidrológicos</t>
  </si>
  <si>
    <t>Estudios batimétricos</t>
  </si>
  <si>
    <t>Exploración submarina</t>
  </si>
  <si>
    <t>Estudios geofísicos</t>
  </si>
  <si>
    <t>Exploración geofísica</t>
  </si>
  <si>
    <t>Interpretación de fotografía geofísica</t>
  </si>
  <si>
    <t>Geofísica aeromagnética</t>
  </si>
  <si>
    <t>Publicidad en vallas</t>
  </si>
  <si>
    <t>Publicidad en afiches</t>
  </si>
  <si>
    <t>Publicidad en revistas</t>
  </si>
  <si>
    <t>Publicidad en periódicos</t>
  </si>
  <si>
    <t>Publicidad en volantes o cupones</t>
  </si>
  <si>
    <t>Servicios de publicidad en transporte público</t>
  </si>
  <si>
    <t>Servicios de distribución o de publicidad o de boletines de sobre compras</t>
  </si>
  <si>
    <t>Publicidad en páginas amarillas o en directorios comerciales o de servicios</t>
  </si>
  <si>
    <t>Publicidad en radio</t>
  </si>
  <si>
    <t>Publicidad en televisión</t>
  </si>
  <si>
    <t>Publicidad en internet</t>
  </si>
  <si>
    <t>Publicidad en los cines</t>
  </si>
  <si>
    <t>Servicios de publicidad en pancartas</t>
  </si>
  <si>
    <t>Servicios de publicidad aérea</t>
  </si>
  <si>
    <t>Servicios de campañas publicitarias</t>
  </si>
  <si>
    <t>Inserción en radio</t>
  </si>
  <si>
    <t>Inserción en televisión</t>
  </si>
  <si>
    <t>Inserción en internet</t>
  </si>
  <si>
    <t>Inserción en cines</t>
  </si>
  <si>
    <t>Inserción en medios impresos</t>
  </si>
  <si>
    <t>Servicios de redacción  de instrucciones</t>
  </si>
  <si>
    <t>Servicios de redacción de manuales</t>
  </si>
  <si>
    <t>Redacción de artículos académicos o científicos</t>
  </si>
  <si>
    <t>Servicios de redacción de cartas</t>
  </si>
  <si>
    <t>Servicios de redacción del currículum vítae</t>
  </si>
  <si>
    <t>Servicios de informes de tribunales</t>
  </si>
  <si>
    <t>Servicios de transcripción</t>
  </si>
  <si>
    <t>Servicios de escritores de artículos</t>
  </si>
  <si>
    <t>Servicios de autores de libros</t>
  </si>
  <si>
    <t>Servicios de autores de poesía</t>
  </si>
  <si>
    <t>Escritura de textos publicitarios</t>
  </si>
  <si>
    <t>Escritura de discursos</t>
  </si>
  <si>
    <t>Servicios de edición</t>
  </si>
  <si>
    <t>Servicios de comprobación de hechos</t>
  </si>
  <si>
    <t>Servicios de corrección de pruebas</t>
  </si>
  <si>
    <t>Servicios de traducción escrita</t>
  </si>
  <si>
    <t>Servicios de comunicados de prensa</t>
  </si>
  <si>
    <t>Servicios de boletines informativos de interés especial</t>
  </si>
  <si>
    <t>Servicios telegráficos de agencias de noticias</t>
  </si>
  <si>
    <t>Servicios de entrega de periódicos o material publicitario</t>
  </si>
  <si>
    <t>Planificación  y trazados de producciones gráficas</t>
  </si>
  <si>
    <t>Tipografía</t>
  </si>
  <si>
    <t>Impresión digital</t>
  </si>
  <si>
    <t>Impresión tipográfica o por serigrafía</t>
  </si>
  <si>
    <t>Impresión promocional o publicitaria</t>
  </si>
  <si>
    <t>Impresión de publicaciones</t>
  </si>
  <si>
    <t>Impresión de papelería o formularios comerciales</t>
  </si>
  <si>
    <t>Impresión de envolturas, etiquetas, sellos o bolsas</t>
  </si>
  <si>
    <t>Impresión de valores o instrumentos financieros</t>
  </si>
  <si>
    <t>Impresión textil</t>
  </si>
  <si>
    <t>Impresión de hoja de instrucciones o manual técnico</t>
  </si>
  <si>
    <t>Impresión en relieve</t>
  </si>
  <si>
    <t>Grabado de monedas</t>
  </si>
  <si>
    <t>Impresión de rollo grabado</t>
  </si>
  <si>
    <t>Grabado de planchas metálicas</t>
  </si>
  <si>
    <t>Servicios de copias en blanco y negro o de cotejo</t>
  </si>
  <si>
    <t>Servicios de copias a color o de cotejo</t>
  </si>
  <si>
    <t>Publicación de libros de texto o de investigación</t>
  </si>
  <si>
    <t>Servicios de publicaciones financiadas por el autor</t>
  </si>
  <si>
    <t>Encuadernación en rústica</t>
  </si>
  <si>
    <t>Encuadernación espiral</t>
  </si>
  <si>
    <t>Encuadernación con pegante</t>
  </si>
  <si>
    <t>Encuadernación por carda o grapa</t>
  </si>
  <si>
    <t>Restauración o reparación de encuadernaciones</t>
  </si>
  <si>
    <t>Bronceado o dorado o ribeteado o bordeado</t>
  </si>
  <si>
    <t>Servicios de encuadernación en vitela</t>
  </si>
  <si>
    <t>Servicios de fabricación de maletas</t>
  </si>
  <si>
    <t>Elaboración o reproducción de película fija</t>
  </si>
  <si>
    <t>Elaboración o reproducción de películas de cine</t>
  </si>
  <si>
    <t>Servicios de microficha</t>
  </si>
  <si>
    <t>Separación de colores</t>
  </si>
  <si>
    <t>Servicios de fotografía aérea</t>
  </si>
  <si>
    <t>Cinematografía</t>
  </si>
  <si>
    <t>Servicios de producción de vídeos</t>
  </si>
  <si>
    <t>Servicios de estudio fotográfico  o fotos fijas</t>
  </si>
  <si>
    <t>Servicios de redacción de gráficas y planes y trazados</t>
  </si>
  <si>
    <t>Diseño o gráficos artísticos</t>
  </si>
  <si>
    <t>Fotocomposición</t>
  </si>
  <si>
    <t>Servicios de diseño de gráficos o gráficas</t>
  </si>
  <si>
    <t>Servicios de diseño por computador</t>
  </si>
  <si>
    <t>Servicios de diseño de empaques</t>
  </si>
  <si>
    <t>Servicios de diseño de serigrafía</t>
  </si>
  <si>
    <t>Servicios fotográficos, de montaje o enmarcado</t>
  </si>
  <si>
    <t>Montaje de exposición de artículos</t>
  </si>
  <si>
    <t>Servicios de pintores</t>
  </si>
  <si>
    <t>Servicios de litógrafos</t>
  </si>
  <si>
    <t>Servicios de caricaturistas</t>
  </si>
  <si>
    <t>Servicios de escultores</t>
  </si>
  <si>
    <t>Servicios de fabricantes de cerámica</t>
  </si>
  <si>
    <t>Servicios de sopladores de vidrio</t>
  </si>
  <si>
    <t>Servicios de hiladoras, telares o tejedoras</t>
  </si>
  <si>
    <t>Servicios de taxidermia</t>
  </si>
  <si>
    <t>Servicios de entrenadores de animales</t>
  </si>
  <si>
    <t>Servicios de acróbatas</t>
  </si>
  <si>
    <t>Servicios de magos</t>
  </si>
  <si>
    <t>Servicios de payasos</t>
  </si>
  <si>
    <t>Servicios de actuación</t>
  </si>
  <si>
    <t>Servicios de comediantes</t>
  </si>
  <si>
    <t>Servicios de bailarines</t>
  </si>
  <si>
    <t>Servicios de músicos</t>
  </si>
  <si>
    <t>Servicios de vocalistas</t>
  </si>
  <si>
    <t>Servicios coreográficos</t>
  </si>
  <si>
    <t>Abastecimiento de agua</t>
  </si>
  <si>
    <t>Gestión de recursos hidráulicos</t>
  </si>
  <si>
    <t>Gestión de control de la calidad del agua</t>
  </si>
  <si>
    <t>Gestión de distribución del agua</t>
  </si>
  <si>
    <t>Servicios de asesoramiento de política hidráulica</t>
  </si>
  <si>
    <t>Servicios de tratamiento de aguas</t>
  </si>
  <si>
    <t>Servicios de desalinización</t>
  </si>
  <si>
    <t>Agua para la ciudad</t>
  </si>
  <si>
    <t>Agua para servicios</t>
  </si>
  <si>
    <t>Agua fría</t>
  </si>
  <si>
    <t>Suministro de gas natural</t>
  </si>
  <si>
    <t>Suministro de fuel-oil</t>
  </si>
  <si>
    <t>Servicios de oleoductos</t>
  </si>
  <si>
    <t>Servicios de gasoductos</t>
  </si>
  <si>
    <t>Carga de las instalaciones de gas</t>
  </si>
  <si>
    <t>Suministro de electricidad monofásica</t>
  </si>
  <si>
    <t>Suministro de electricidad bifásica</t>
  </si>
  <si>
    <t>Suministro de electricidad  trifásica</t>
  </si>
  <si>
    <t>Servicios de transmisión de energía eléctrica</t>
  </si>
  <si>
    <t>Distribución de energía eléctrica industrial</t>
  </si>
  <si>
    <t>Distribución de energía eléctrica rural</t>
  </si>
  <si>
    <t>Distribución de energía eléctrica municipal</t>
  </si>
  <si>
    <t>Monitoreo de la calidad de la energía</t>
  </si>
  <si>
    <t>Programas de conservación de energía</t>
  </si>
  <si>
    <t>Medidas de reducción de utilización de la energía</t>
  </si>
  <si>
    <t>Calefacción del distrito</t>
  </si>
  <si>
    <t>Sepulturar</t>
  </si>
  <si>
    <t>Servicio de telefonía local</t>
  </si>
  <si>
    <t>Servicios telefónicos de larga distancia</t>
  </si>
  <si>
    <t>Servicios de proveedores de teléfonos con pago</t>
  </si>
  <si>
    <t>Servicios de tarjetas telefónicas prepagadas</t>
  </si>
  <si>
    <t>Servicios de asistencia telefónica</t>
  </si>
  <si>
    <t>Servicios de conferencia telefónica</t>
  </si>
  <si>
    <t>Servicios de buró de central de llamadas ("call center")</t>
  </si>
  <si>
    <t>Servicios de llamar sin pago (hacia el interior)</t>
  </si>
  <si>
    <t>Servicio de respuesta de voz interactiva</t>
  </si>
  <si>
    <t>Servicio de telecomunicaciones de retransmisión en trama</t>
  </si>
  <si>
    <t>Servicios en la red para mejorar las señales de telecomunicaciones</t>
  </si>
  <si>
    <t>Servicios de sistemas de comunicación por satélite o terrestre</t>
  </si>
  <si>
    <t>Servicios de telefonía celular</t>
  </si>
  <si>
    <t>Servicios de radiobúsqueda</t>
  </si>
  <si>
    <t>Leasing de segmentos de espacio</t>
  </si>
  <si>
    <t>Servicios de transmisión por fax</t>
  </si>
  <si>
    <t>Servicios de transmisión telegráfica</t>
  </si>
  <si>
    <t>Servicios de transmisión por telex</t>
  </si>
  <si>
    <t>Servicios de televisión por cable</t>
  </si>
  <si>
    <t>Servicios de televisión por circuito cerrado</t>
  </si>
  <si>
    <t>Servicios de construcción o alquiler de antenas de televisión</t>
  </si>
  <si>
    <t>Administración de emisoras de televisión</t>
  </si>
  <si>
    <t>Administración de emisoras de radio</t>
  </si>
  <si>
    <t>Servicios o redes de radioaficionados</t>
  </si>
  <si>
    <t>Sistemas de radio de corto alcance</t>
  </si>
  <si>
    <t>Servicios de estudios o equipos radiofónicos</t>
  </si>
  <si>
    <t>Servicios bilaterales internacionales y líneas privadas internacionales arrendadas</t>
  </si>
  <si>
    <t>Servicios de red en modo de transferencia asíncrona (atm)</t>
  </si>
  <si>
    <t>Servicios de redes públicas de retransmisión de tramas</t>
  </si>
  <si>
    <t>Servicios de redes gestionadas por redes virtuales privadas (vpn)</t>
  </si>
  <si>
    <t>Servicios de redes manejadas  x75</t>
  </si>
  <si>
    <t>Servicios de redes manejadas x25</t>
  </si>
  <si>
    <t>Fibra oscura</t>
  </si>
  <si>
    <t>Multiplexado de división de la longitud de onda densa (dwdm)</t>
  </si>
  <si>
    <t>Multiplexado de división de onda (wdm)</t>
  </si>
  <si>
    <t>Servicios de transmisión óptica (ocx)</t>
  </si>
  <si>
    <t>Servicios de circuitos de conmutación automática de alta velocidad</t>
  </si>
  <si>
    <t>Servicios de redes digitales de servicios integrados (isdn)</t>
  </si>
  <si>
    <t>Circuitos de telecomunicaciones digitales punto a punto</t>
  </si>
  <si>
    <t>Circuitos de telecomunicaciones analógicas multipunto</t>
  </si>
  <si>
    <t>Circuitos de telecomunicaciones analógicas punto a punto</t>
  </si>
  <si>
    <t>Línea digital de abonado (dsl)</t>
  </si>
  <si>
    <t>Capacidad del cable submarino y capacidad pop a pop del cable submarino</t>
  </si>
  <si>
    <t>Capacidades de eje troncal terrestre</t>
  </si>
  <si>
    <t>Derechos de paso para el tránsito por sistemas de semicircuitos, procesamiento de datos distribuidos (ddp) y alquiler administrativo</t>
  </si>
  <si>
    <t>Derechos no defendibles (iru) de utilización de sistemas de cables submarinos o terrestres</t>
  </si>
  <si>
    <t>Funcionalidad de interconexión</t>
  </si>
  <si>
    <t>Capacidades de bucle local</t>
  </si>
  <si>
    <t>Líneas domésticas alquiladas</t>
  </si>
  <si>
    <t>Líneas de acceso internacional</t>
  </si>
  <si>
    <t>Servicios de acceso de discado</t>
  </si>
  <si>
    <t>Líneas internacionales externas</t>
  </si>
  <si>
    <t>Bibliotecas municipales para uso del público en general</t>
  </si>
  <si>
    <t>Bibliotecas de universidades o colleges</t>
  </si>
  <si>
    <t>Bibliotecas privadas</t>
  </si>
  <si>
    <t>Bibliotecas gubernamentales o militares nacionales</t>
  </si>
  <si>
    <t>Cámaras de comercio</t>
  </si>
  <si>
    <t>Servicios de juntas de turismo</t>
  </si>
  <si>
    <t>Sistemas de recuperación de la información computarizada</t>
  </si>
  <si>
    <t>Sistemas de recuperación de la información de la base de datos en línea</t>
  </si>
  <si>
    <t>Servicios de recuperación de información de la base de datos a distancia</t>
  </si>
  <si>
    <t>Localización de saltos</t>
  </si>
  <si>
    <t>Servicios relacionados con la televisión</t>
  </si>
  <si>
    <t>Servicios relacionados con la radio</t>
  </si>
  <si>
    <t>Servicios relacionados con el internet</t>
  </si>
  <si>
    <t>Sistemas de alerta ciudadana</t>
  </si>
  <si>
    <t>Asistencia financiera</t>
  </si>
  <si>
    <t>Programas de movilización de ahorros</t>
  </si>
  <si>
    <t>Acuerdos de garantía</t>
  </si>
  <si>
    <t>Cofinanciación</t>
  </si>
  <si>
    <t>Ayuda bilateral o multilateral</t>
  </si>
  <si>
    <t>Ayuda no gubernamental</t>
  </si>
  <si>
    <t>Ayuda gubernamental</t>
  </si>
  <si>
    <t>Negociación de la deuda</t>
  </si>
  <si>
    <t>Reorganización de la deuda</t>
  </si>
  <si>
    <t>Amortización de la deuda</t>
  </si>
  <si>
    <t>Servicios de cobro de la deuda</t>
  </si>
  <si>
    <t>Servicios de recuperación</t>
  </si>
  <si>
    <t>Servicio de contabilidad de costos</t>
  </si>
  <si>
    <t>Servicio de contabilidad financiera</t>
  </si>
  <si>
    <t>Servicio de contabilidad fiscal</t>
  </si>
  <si>
    <t>Servicios de  teneduría de libros</t>
  </si>
  <si>
    <t>Servicios de contabilidad de sueldos y salarios</t>
  </si>
  <si>
    <t>Servicios de facturación</t>
  </si>
  <si>
    <t>Servicio de contabilidad de inventario</t>
  </si>
  <si>
    <t>Auditorias de cierre del ejercicio</t>
  </si>
  <si>
    <t>Revisiones trimestrales</t>
  </si>
  <si>
    <t>Auditorias internas</t>
  </si>
  <si>
    <t>Servicios de tesorería</t>
  </si>
  <si>
    <t>Servicios o programas de relaciones de inversionistas</t>
  </si>
  <si>
    <t>Servicios de preparación o revisión de presupuestos</t>
  </si>
  <si>
    <t>Gestores fiscales</t>
  </si>
  <si>
    <t>Servicios de asesoría  fiscal</t>
  </si>
  <si>
    <t>Bancos privados</t>
  </si>
  <si>
    <t>Bancos públicos</t>
  </si>
  <si>
    <t>Cooperativas de crédito</t>
  </si>
  <si>
    <t>Instituciones financieras de fomento</t>
  </si>
  <si>
    <t>Servicios de compensación de fondos</t>
  </si>
  <si>
    <t>Servicios de cartas de crédito</t>
  </si>
  <si>
    <t>Servicios de cambio de divisas</t>
  </si>
  <si>
    <t>Servicios de transacción de divisas al contado</t>
  </si>
  <si>
    <t>Servicios de conversión de moneda</t>
  </si>
  <si>
    <t>Servicios de procesamiento de remesas</t>
  </si>
  <si>
    <t>Servicio financiero de alquiler de operaciones</t>
  </si>
  <si>
    <t>Asesores de inversiones</t>
  </si>
  <si>
    <t>Política de inversiones</t>
  </si>
  <si>
    <t>Análisis de inversiones</t>
  </si>
  <si>
    <t>Acuerdos de inversiones</t>
  </si>
  <si>
    <t>Datos del mercado</t>
  </si>
  <si>
    <t>Servicios de contratación bursátil</t>
  </si>
  <si>
    <t>Servicios de mercados de productos básicos o de futuros</t>
  </si>
  <si>
    <t>Bonos del estado</t>
  </si>
  <si>
    <t>Bonos emitidos por el sector privado</t>
  </si>
  <si>
    <t>Servicios de mercado de metales preciosos</t>
  </si>
  <si>
    <t>Servicios de custodia de valores</t>
  </si>
  <si>
    <t>Financiación de vivienda</t>
  </si>
  <si>
    <t>Servicios de refinanciación</t>
  </si>
  <si>
    <t>Financiación de hipotecas comerciales</t>
  </si>
  <si>
    <t>Servicios de verificación de depósitos</t>
  </si>
  <si>
    <t>Seguros de edificios o del contenido de edificios</t>
  </si>
  <si>
    <t>Seguros de propietarios de casa o rentistas</t>
  </si>
  <si>
    <t>Seguro de automóviles o camiones</t>
  </si>
  <si>
    <t>Seguros de carga</t>
  </si>
  <si>
    <t>Seguros marítimos</t>
  </si>
  <si>
    <t>Servicios de reaseguros</t>
  </si>
  <si>
    <t>Seguro de interrupción de los procesos de negocios</t>
  </si>
  <si>
    <t>Seguro de aportación de dinero durante el viaje</t>
  </si>
  <si>
    <t>Seguro completo de proyectos</t>
  </si>
  <si>
    <t>Seguro a todo riesgo para contratistas</t>
  </si>
  <si>
    <t>Seguro de deterioro de valores</t>
  </si>
  <si>
    <t>Seguro de equipos electrónicos</t>
  </si>
  <si>
    <t>Seguro a todo riesgo de levantamientos</t>
  </si>
  <si>
    <t>Seguro de garantía de fidelidad</t>
  </si>
  <si>
    <t>Seguro colectivo de joyeros</t>
  </si>
  <si>
    <t>Seguro de indemnización profesional</t>
  </si>
  <si>
    <t>Seguro de viaje</t>
  </si>
  <si>
    <t>Seguros de vida</t>
  </si>
  <si>
    <t>Seguros de asistencia médica y hospitalización</t>
  </si>
  <si>
    <t>Seguros de daños personales por accidente</t>
  </si>
  <si>
    <t>Seguro de invalidez</t>
  </si>
  <si>
    <t>Seguro de accidentes de trabajo</t>
  </si>
  <si>
    <t>Seguros de desempleo</t>
  </si>
  <si>
    <t>Seguro de responsabilidad civil</t>
  </si>
  <si>
    <t>Administración y revisión de reclamos médicos</t>
  </si>
  <si>
    <t>Programas de asistencia a empleados</t>
  </si>
  <si>
    <t>Cuentas de gasto flexible (fsa)</t>
  </si>
  <si>
    <t>Fondos de pensiones administrados por el empleador</t>
  </si>
  <si>
    <t>Fondos de pensiones administrados por sindicatos o gremios</t>
  </si>
  <si>
    <t>Fondos de pensiones autodirigidos o patrocinados por el empleador</t>
  </si>
  <si>
    <t>Planes de jubilación autodirigidos o de iniciativa propia</t>
  </si>
  <si>
    <t>Servicios de crédito agrícola</t>
  </si>
  <si>
    <t>Entidades de préstamos para la pequeña empresa</t>
  </si>
  <si>
    <t>Programas empresariales de propiedad minoritaria</t>
  </si>
  <si>
    <t>Servicios de recopilación o reporte de información para créditos al consumidor</t>
  </si>
  <si>
    <t>Proveedores de servicios de tarjetas de crédito</t>
  </si>
  <si>
    <t>Servicios de recopilación de información  o reporte para créditos empresariales</t>
  </si>
  <si>
    <t>Servicios de red de valor agregado (van)</t>
  </si>
  <si>
    <t>Servicios hospitalarios de emergencia o quirúrgicos</t>
  </si>
  <si>
    <t>Servicios clínicos especializados privados</t>
  </si>
  <si>
    <t>Servicios de consultorios médicos</t>
  </si>
  <si>
    <t>Servicios de hospitales siquiátricos</t>
  </si>
  <si>
    <t>Servicios respiratorios hospitalarios</t>
  </si>
  <si>
    <t>Servicios hospitalarios para el abuso de sustancias</t>
  </si>
  <si>
    <t>Centros asistenciales de urgencia</t>
  </si>
  <si>
    <t>Centros o servicios móviles de atención de salud</t>
  </si>
  <si>
    <t>Servicios hospitalarios ginecológicos u obstétricos</t>
  </si>
  <si>
    <t>Servicios de enfermería</t>
  </si>
  <si>
    <t>Servicios de obstetricia o de preparación para el parto</t>
  </si>
  <si>
    <t>Servicios de cuidados personal en instituciones especializadas</t>
  </si>
  <si>
    <t>Servicios de asistencia de personal médico</t>
  </si>
  <si>
    <t>Auxiliares de salud a domicilio</t>
  </si>
  <si>
    <t>Política de salud</t>
  </si>
  <si>
    <t>Legislación o regulaciones sobre salud</t>
  </si>
  <si>
    <t>Planificación de servicios médicos</t>
  </si>
  <si>
    <t>Economía de la salud</t>
  </si>
  <si>
    <t>Administración de salud pública</t>
  </si>
  <si>
    <t>Servicios tradicionales de la atención de salud</t>
  </si>
  <si>
    <t>Servicios de evaluación de sistemas de salud</t>
  </si>
  <si>
    <t>Servicios de prevención o control del sida</t>
  </si>
  <si>
    <t>Servicios de prevención o control de enfermedades parasitarias</t>
  </si>
  <si>
    <t>Servicios de prevención o control de enfermedades causadas por hongos</t>
  </si>
  <si>
    <t>Servicios de prevención o control de la tuberculosis</t>
  </si>
  <si>
    <t>Servicios de prevención o control de la lepra</t>
  </si>
  <si>
    <t>Servicios de prevención o control de enfermedades bacterianas</t>
  </si>
  <si>
    <t>Servicios de prevención o control de enfermedades de transmisión sexual</t>
  </si>
  <si>
    <t>Servicios de prevención o control de enfermedades virales</t>
  </si>
  <si>
    <t>Servicios de prevención o control de enfermedades zoonóticas</t>
  </si>
  <si>
    <t>Servicios de vacunación</t>
  </si>
  <si>
    <t>Servicios de cuarentena</t>
  </si>
  <si>
    <t>Servicios de inmunización</t>
  </si>
  <si>
    <t>Servicios de desinsectación</t>
  </si>
  <si>
    <t>Servicios de prevención o control de epidemias</t>
  </si>
  <si>
    <t>Servicios de prevención o control de enfermedades óseas</t>
  </si>
  <si>
    <t>Servicios de prevención o control de cáncer o leucemia</t>
  </si>
  <si>
    <t>Servicios de prevención o control de enfermedades endocrinas</t>
  </si>
  <si>
    <t>Servicios de prevención o control de enfermedades cardiovasculares</t>
  </si>
  <si>
    <t>Servicios de prevención o control inmunológico</t>
  </si>
  <si>
    <t>Servicios de prevención o control de alergias</t>
  </si>
  <si>
    <t>Servicios de prevención o control de trastornos neurológicos</t>
  </si>
  <si>
    <t>Servicios de prevención o control de enfermedades nutricionales</t>
  </si>
  <si>
    <t>Servicios de prevención o control de la enfermedad por radiación</t>
  </si>
  <si>
    <t>Servicios de prevención o control de enfermedades del sistema digestivo</t>
  </si>
  <si>
    <t>Servicios de prevención o control de enfermedades oculares</t>
  </si>
  <si>
    <t>Servicios de prevención o control de enfermedades respiratorias</t>
  </si>
  <si>
    <t>Servicios de prevención o control de enfermedades tropicales</t>
  </si>
  <si>
    <t>Servicios de prevención o control de enfermedades de la niñez</t>
  </si>
  <si>
    <t>Servicios de prevención o control de enfermedades diarreicas</t>
  </si>
  <si>
    <t>Servicios de prevención o control del alcoholismo</t>
  </si>
  <si>
    <t>Servicios de prevención o control de la drogadicción</t>
  </si>
  <si>
    <t>Servicios de manejo o control de garrapatas</t>
  </si>
  <si>
    <t>Servicios de manejo o control de la mosca tsé- tsé</t>
  </si>
  <si>
    <t>Servicios de manejo o control de bacterias</t>
  </si>
  <si>
    <t>Servicios de manejo o control de mosquitos</t>
  </si>
  <si>
    <t>Servicios de atención domiciliaria por médicos de atención primaria</t>
  </si>
  <si>
    <t>Servicios de consulta de médicos de atención primaria</t>
  </si>
  <si>
    <t>Servicios de control de médicos de atención primaria</t>
  </si>
  <si>
    <t>Servicios médicos de emergencia de médicos de atención primaria</t>
  </si>
  <si>
    <t>Servicios de ginecología y obstetricia</t>
  </si>
  <si>
    <t>Servicios de nefrología</t>
  </si>
  <si>
    <t>Servicios de cardiología</t>
  </si>
  <si>
    <t>Servicios de especialistas pulmonares</t>
  </si>
  <si>
    <t>Servicios de gastroenterólogos</t>
  </si>
  <si>
    <t>Servicios geriátricos</t>
  </si>
  <si>
    <t>Servicios de siquiatras</t>
  </si>
  <si>
    <t>Servicios de psicología</t>
  </si>
  <si>
    <t>Servicios de  cirugía</t>
  </si>
  <si>
    <t>Servicios de oftalmólogos</t>
  </si>
  <si>
    <t>Servicios de dermatología</t>
  </si>
  <si>
    <t>Servicios de ortopedia</t>
  </si>
  <si>
    <t>Servicios pediátricos</t>
  </si>
  <si>
    <t>Servicios de especialista del sistema nervioso</t>
  </si>
  <si>
    <t>Servicios de psicoterapeutas</t>
  </si>
  <si>
    <t>Servicios de optómetras</t>
  </si>
  <si>
    <t>Servicios de podiatras</t>
  </si>
  <si>
    <t>Servicios de logopedas</t>
  </si>
  <si>
    <t>Servicios de acupuntura</t>
  </si>
  <si>
    <t>Servicios quiroprácticos</t>
  </si>
  <si>
    <t>Servicios de laboratorios de análisis de sangre</t>
  </si>
  <si>
    <t>Servicios de laboratorios bacteriológicos</t>
  </si>
  <si>
    <t>Servicios de laboratorios biológicos</t>
  </si>
  <si>
    <t>Servicios de laboratorios patológicos</t>
  </si>
  <si>
    <t>Servicios de laboratorios de análisis de orina</t>
  </si>
  <si>
    <t>Servicios de laboratorios neurológicos</t>
  </si>
  <si>
    <t>Servicios de laboratorios de ultrasonido</t>
  </si>
  <si>
    <t>Servicios de laboratorios de rayos x</t>
  </si>
  <si>
    <t>Servicios de bancos de sangre, esperma u órganos de trasplante</t>
  </si>
  <si>
    <t>Detección de drogas o alcohol</t>
  </si>
  <si>
    <t>Servicios de preparación farmacéutica</t>
  </si>
  <si>
    <t>Servicios farmacéuticos comerciales</t>
  </si>
  <si>
    <t>Servicios de odontólogos</t>
  </si>
  <si>
    <t>Servicios de higienistas dentales</t>
  </si>
  <si>
    <t>Servicios de personal de apoyo odontológico</t>
  </si>
  <si>
    <t>Servicios de cirujanos orales</t>
  </si>
  <si>
    <t>Servicios de ortodoncia</t>
  </si>
  <si>
    <t>Servicios de fisioterapia</t>
  </si>
  <si>
    <t>Servicios de terapia ocupacional</t>
  </si>
  <si>
    <t>Servicios de rehabilitación para el abuso de sustancias</t>
  </si>
  <si>
    <t>Servicios de rehabilitación deportiva</t>
  </si>
  <si>
    <t>Servicios de trastornos alimenticios</t>
  </si>
  <si>
    <t>Servicios de lesiones cerebrales o de la médula espinal</t>
  </si>
  <si>
    <t>Servicios de rehabilitación para personas invidentes o con problemas de vista</t>
  </si>
  <si>
    <t>Terapia del habla o del lenguaje</t>
  </si>
  <si>
    <t>Servicios de rehabilitación para personas con discapacidades crónicas</t>
  </si>
  <si>
    <t>Valoración del estado de salud individual</t>
  </si>
  <si>
    <t>Servicios de trasplante de órganos</t>
  </si>
  <si>
    <t>Ensayos clínicos de medicamentos de uso humano</t>
  </si>
  <si>
    <t>Experimentación con animales</t>
  </si>
  <si>
    <t>Experimentación con humanos</t>
  </si>
  <si>
    <t>Experimentación espacial</t>
  </si>
  <si>
    <t>Temas relacionados con la eutanasia</t>
  </si>
  <si>
    <t>Código de conducta médica</t>
  </si>
  <si>
    <t>Sociedades médicas</t>
  </si>
  <si>
    <t>Servicios internacionales de monitoreo de medicamentos</t>
  </si>
  <si>
    <t>Servicios de investigación farmacéutica</t>
  </si>
  <si>
    <t>Servicios de investigación bacteriológica</t>
  </si>
  <si>
    <t>Servicios de investigación biomédica</t>
  </si>
  <si>
    <t>Servicios de investigación cardiológica</t>
  </si>
  <si>
    <t>Servicios de investigación anatómica</t>
  </si>
  <si>
    <t>Servicios de investigaciones patológicas</t>
  </si>
  <si>
    <t>Servicios de investigación embriológica</t>
  </si>
  <si>
    <t>Servicios de investigación epidemiológica</t>
  </si>
  <si>
    <t>Servicios de investigación genética</t>
  </si>
  <si>
    <t>Servicios de investigación inmunológica</t>
  </si>
  <si>
    <t>Servicios de investigación fisiológica</t>
  </si>
  <si>
    <t>Servicios de investigación toxicológica</t>
  </si>
  <si>
    <t>Servicios de investigación neurológica</t>
  </si>
  <si>
    <t>Servicios de hechiceros o vudús</t>
  </si>
  <si>
    <t>Servicios de curanderos</t>
  </si>
  <si>
    <t>Chamanes</t>
  </si>
  <si>
    <t>Trabajo con la energía</t>
  </si>
  <si>
    <t>Servicios de medicina herbolaria  o de herbolarios</t>
  </si>
  <si>
    <t>Curas médicas con algas o algas marinas</t>
  </si>
  <si>
    <t>Servicios de curas con fuentes termales</t>
  </si>
  <si>
    <t>Valoración del diagnóstico inicial</t>
  </si>
  <si>
    <t>Consultas de remedios</t>
  </si>
  <si>
    <t>Servicios de control de la higiene de los alimentos</t>
  </si>
  <si>
    <t>Servicios de control de la contaminación de alimentos</t>
  </si>
  <si>
    <t>Servicios de gestión o control de la conservación de los alimentos</t>
  </si>
  <si>
    <t>Servicios de asesoría o control en la preparación de alimentos</t>
  </si>
  <si>
    <t>Servicios de investigación alimentaria</t>
  </si>
  <si>
    <t>Estudios sobre alimentos o hábitos alimentarios</t>
  </si>
  <si>
    <t>Servicios de estándares de calidad o aditivos alimentarios</t>
  </si>
  <si>
    <t>Servicios de análisis de alimentos</t>
  </si>
  <si>
    <t>Servicios de legislación alimentaria</t>
  </si>
  <si>
    <t>Servicios de programación de la nutrición</t>
  </si>
  <si>
    <t>Política de lactancia materna  o alimentación con biberón</t>
  </si>
  <si>
    <t>Servicios de rehabilitación nutricional</t>
  </si>
  <si>
    <t>Evaluación de proyectos de nutrición</t>
  </si>
  <si>
    <t>Estrategias de desarrollo alimentario o nutricional</t>
  </si>
  <si>
    <t>Programas de control de deficiencias de la nutrición</t>
  </si>
  <si>
    <t>Control o programas de dietas</t>
  </si>
  <si>
    <t>Normas alimentarias</t>
  </si>
  <si>
    <t>Servicios de sistemas de información de ayuda alimentaria global o alerta anticipada</t>
  </si>
  <si>
    <t>Evaluación de las necesidades de alimentos de emergencia</t>
  </si>
  <si>
    <t>Política o programas nacionales de intervención alimentaria</t>
  </si>
  <si>
    <t>Evaluación del impacto nutricional de la ayuda alimentaria</t>
  </si>
  <si>
    <t>Formación profesional para la agroindustria</t>
  </si>
  <si>
    <t>Formación profesional para la industria láctea</t>
  </si>
  <si>
    <t>Formación profesional para la industria cárnica</t>
  </si>
  <si>
    <t>Servicios de formación profesional agrícola</t>
  </si>
  <si>
    <t>Servicios de formación profesional para jóvenes rurales o granjeros</t>
  </si>
  <si>
    <t>Servicios de formación profesional forestal</t>
  </si>
  <si>
    <t>Servicios de formación profesional pesquera</t>
  </si>
  <si>
    <t>Servicios de formación profesional ambiental</t>
  </si>
  <si>
    <t>Servicios de formación profesional en recursos naturales</t>
  </si>
  <si>
    <t>Servicios de formación profesional en informática</t>
  </si>
  <si>
    <t>Servicios de formación profesional relacionada con la energía</t>
  </si>
  <si>
    <t>Servicios de formación  profesional  en química</t>
  </si>
  <si>
    <t>Servicios de formación  profesional en biología</t>
  </si>
  <si>
    <t>Servicios de formación  profesional médica</t>
  </si>
  <si>
    <t>Servicios de formación profesional en electrónica</t>
  </si>
  <si>
    <t>Servicios de formación profesional en telecomunicaciones</t>
  </si>
  <si>
    <t>Servicios de formación profesional en hidráulica</t>
  </si>
  <si>
    <t>Servicios de formación profesional industrial</t>
  </si>
  <si>
    <t>Servicios de formación profesional en ingeniería</t>
  </si>
  <si>
    <t>Servicios de formación profesional en comunicaciones</t>
  </si>
  <si>
    <t>Capacitación relacionada con el turismo</t>
  </si>
  <si>
    <t>Capacitación sobre bibliotecas o documentación</t>
  </si>
  <si>
    <t>Capacitación sobre cadenas de aprovisionamiento o suministro</t>
  </si>
  <si>
    <t>Capacitación administrativa</t>
  </si>
  <si>
    <t>Servicios de formación profesional en asistencia sanitaria</t>
  </si>
  <si>
    <t>Servicios de formación profesional sobre cuidado personal</t>
  </si>
  <si>
    <t>Servicios de alfabetización</t>
  </si>
  <si>
    <t>Servicios de capacitación en seguridad</t>
  </si>
  <si>
    <t>Servicios de formación pedagógica</t>
  </si>
  <si>
    <t>Servicios de capacitación sobre la lucha contra incendios</t>
  </si>
  <si>
    <t>Servicios de formación profesional en artesanías</t>
  </si>
  <si>
    <t>Servicios de formación profesional en derecho</t>
  </si>
  <si>
    <t>Servicios de formación profesional  en ejecución de la ley</t>
  </si>
  <si>
    <t>Servicios de formación profesional en transporte por carretera o ferrocarril</t>
  </si>
  <si>
    <t>Servicios de formación profesional en transporte marítimo</t>
  </si>
  <si>
    <t>Formación de recursos humanos para el sector bancario o financiero</t>
  </si>
  <si>
    <t>Servicios de capacitación en readiestramiento o repaso</t>
  </si>
  <si>
    <t>Servicios de rehabilitación vocacional</t>
  </si>
  <si>
    <t>Formación de recursos humanos para el sector  comercial</t>
  </si>
  <si>
    <t>Formación de recursos humanos para el sector  industrial</t>
  </si>
  <si>
    <t>Formación de recursos humanos para el sector de la salud</t>
  </si>
  <si>
    <t>Formación de recursos humanos para el sector de gestión</t>
  </si>
  <si>
    <t>Servicios de formación de recursos humanos para el sector  público</t>
  </si>
  <si>
    <t>Servicios de formación profesional de la marina mercante</t>
  </si>
  <si>
    <t>Servicios de orientación para el aprendizaje a distancia</t>
  </si>
  <si>
    <t>Servicios de enseñanza a distancia</t>
  </si>
  <si>
    <t>Servicios de aprendizaje diplomado a distancia</t>
  </si>
  <si>
    <t>Servicios de aprendizaje no diplomado a distancia</t>
  </si>
  <si>
    <t>Servicios de evaluación del aprendizaje a distancia</t>
  </si>
  <si>
    <t>Cursos nocturnos</t>
  </si>
  <si>
    <t>Servicios de educación de tiempo parcial para adultos</t>
  </si>
  <si>
    <t>Educación para padres</t>
  </si>
  <si>
    <t>Educación para empleados</t>
  </si>
  <si>
    <t>Enseñanza de idiomas extranjeros basada en la conversación</t>
  </si>
  <si>
    <t>Enseñanza de idiomas extranjeros por inmersión</t>
  </si>
  <si>
    <t>Intercambios educativos entre universidades</t>
  </si>
  <si>
    <t>Intercambios educativos entre escuelas</t>
  </si>
  <si>
    <t>Servicios educativos preescolares</t>
  </si>
  <si>
    <t>Escuelas religiosas de educación primaria o secundaria</t>
  </si>
  <si>
    <t>Escuelas privadas de educación primaria o secundaria</t>
  </si>
  <si>
    <t>Escuelas públicas de educación primaria o secundaria</t>
  </si>
  <si>
    <t>Universidades (colleges) comunitarias de dos años</t>
  </si>
  <si>
    <t>Institutos técnicos</t>
  </si>
  <si>
    <t>Programas de pregrado</t>
  </si>
  <si>
    <t>Programas de posgrado</t>
  </si>
  <si>
    <t>Seminarios teológicos</t>
  </si>
  <si>
    <t>Escuelas profesionales técnicas</t>
  </si>
  <si>
    <t>Escuelas profesionales no técnicas</t>
  </si>
  <si>
    <t>Estudios de teatro</t>
  </si>
  <si>
    <t>Pintura</t>
  </si>
  <si>
    <t>Estudios de medios de comunicación</t>
  </si>
  <si>
    <t>Escuelas de música</t>
  </si>
  <si>
    <t>Educación en baile</t>
  </si>
  <si>
    <t>Estudios de arte dramático</t>
  </si>
  <si>
    <t>Servicios de escuelas de enseñanza automovilística</t>
  </si>
  <si>
    <t>Servicios de escuelas de aviación</t>
  </si>
  <si>
    <t>Servicios de escuelas náuticas de yates y veleros</t>
  </si>
  <si>
    <t>Academias de servicio</t>
  </si>
  <si>
    <t>Escuelas de pilotos</t>
  </si>
  <si>
    <t>Formación de policía militar</t>
  </si>
  <si>
    <t>Escuela de guerra</t>
  </si>
  <si>
    <t>Servicios de escolarización primaria para personas discapacitadas</t>
  </si>
  <si>
    <t>Servicios de escolarización secundaria para personas discapacitadas</t>
  </si>
  <si>
    <t>Escuelas especializadas para personas discapacitadas</t>
  </si>
  <si>
    <t>Servicios de rehabilitación especializados para personas discapacitadas</t>
  </si>
  <si>
    <t>Servicios de asesorías educativas</t>
  </si>
  <si>
    <t>Servicios de orientación para la cooperación universitaria</t>
  </si>
  <si>
    <t>Servicios de asesoría para estudios en el extranjero</t>
  </si>
  <si>
    <t>Programas de reembolso de matrículas</t>
  </si>
  <si>
    <t>Clubes de ocio para estudiantes</t>
  </si>
  <si>
    <t>Sindicatos de estudiantes</t>
  </si>
  <si>
    <t>Organizaciones para viajes de estudiantes</t>
  </si>
  <si>
    <t>Laboratorios de idiomas</t>
  </si>
  <si>
    <t>Tecnología audiovisual</t>
  </si>
  <si>
    <t>Instrucción programada asistida por computador</t>
  </si>
  <si>
    <t>Servicios de biblioteca o documentación</t>
  </si>
  <si>
    <t>Restaurantes</t>
  </si>
  <si>
    <t>Bares</t>
  </si>
  <si>
    <t>Establecimientos de comida rápida</t>
  </si>
  <si>
    <t>Vendedores callejeros de alimentos</t>
  </si>
  <si>
    <t>Instalaciones para banquetes</t>
  </si>
  <si>
    <t>Servicios de carpas para fiestas</t>
  </si>
  <si>
    <t>Servicios de cáterin</t>
  </si>
  <si>
    <t>Servicios de cáterin en la obra o lugar de trabajo</t>
  </si>
  <si>
    <t>Administración de cafeterías al pie de obra</t>
  </si>
  <si>
    <t>Comidas para llevar preparadas profesionalmente</t>
  </si>
  <si>
    <t>Servicios de comidas a domicilio</t>
  </si>
  <si>
    <t>Hoteles</t>
  </si>
  <si>
    <t>Posadas o centros turísticos</t>
  </si>
  <si>
    <t>Hospedajes de cama y desayuno</t>
  </si>
  <si>
    <t>Servicios de alquiler de cabañas</t>
  </si>
  <si>
    <t>Centros de conferencias</t>
  </si>
  <si>
    <t>Instalaciones para videoconferencias</t>
  </si>
  <si>
    <t>Salas de reuniones o banquetes</t>
  </si>
  <si>
    <t>Campin</t>
  </si>
  <si>
    <t>Parques nacionales</t>
  </si>
  <si>
    <t>Instalaciones de campin para vehículos recreativos</t>
  </si>
  <si>
    <t>Habitación sencilla</t>
  </si>
  <si>
    <t>Habitación doble</t>
  </si>
  <si>
    <t>Suite</t>
  </si>
  <si>
    <t>Servicios de organización de excursiones</t>
  </si>
  <si>
    <t>Agencias de viajes</t>
  </si>
  <si>
    <t>Servicios de fletamento</t>
  </si>
  <si>
    <t>Servicios de pasaportes</t>
  </si>
  <si>
    <t>Servicios de visas o de documentos complementarios</t>
  </si>
  <si>
    <t>Guías locales o de excursiones</t>
  </si>
  <si>
    <t>Intérpretes</t>
  </si>
  <si>
    <t>Actuaciones u obras teatrales</t>
  </si>
  <si>
    <t>Actuaciones de danza</t>
  </si>
  <si>
    <t>Ópera</t>
  </si>
  <si>
    <t>Conciertos</t>
  </si>
  <si>
    <t>Películas cinematográficas</t>
  </si>
  <si>
    <t>Entretenimiento grabado en video</t>
  </si>
  <si>
    <t>Juego de liga</t>
  </si>
  <si>
    <t>Eventos competitivos</t>
  </si>
  <si>
    <t>Exposiciones</t>
  </si>
  <si>
    <t>Eventos deportivos profesionales patrocinados por empresas</t>
  </si>
  <si>
    <t>Eventos deportivos aficionados patrocinados por empresas</t>
  </si>
  <si>
    <t>Servicios de promoción de eventos deportivos</t>
  </si>
  <si>
    <t>Ligas deportivas juveniles de competencias</t>
  </si>
  <si>
    <t>Ligas deportivas de adultos</t>
  </si>
  <si>
    <t>Deportes juveniles</t>
  </si>
  <si>
    <t>Museos</t>
  </si>
  <si>
    <t>Lugares históricos o culturales</t>
  </si>
  <si>
    <t>Parques zoológicos</t>
  </si>
  <si>
    <t>Circos</t>
  </si>
  <si>
    <t>Empresas de excursiones turísticas</t>
  </si>
  <si>
    <t>Exposiciones de arte</t>
  </si>
  <si>
    <t>Parques temáticos</t>
  </si>
  <si>
    <t>Parques acuáticos</t>
  </si>
  <si>
    <t>Campos de minigolf</t>
  </si>
  <si>
    <t>Carnavales ambulantes</t>
  </si>
  <si>
    <t>Servicios de organización o administración de ferias</t>
  </si>
  <si>
    <t>Construcción o creación de pabellones de feria</t>
  </si>
  <si>
    <t>Casinos</t>
  </si>
  <si>
    <t>Clubes de cartas</t>
  </si>
  <si>
    <t>Hipódromos</t>
  </si>
  <si>
    <t>Clubes nocturnos</t>
  </si>
  <si>
    <t>Salones de baile</t>
  </si>
  <si>
    <t>Servicios de asistencia personal</t>
  </si>
  <si>
    <t>Gimnasios o centros de salud</t>
  </si>
  <si>
    <t>Spas</t>
  </si>
  <si>
    <t>Servicios de masajes</t>
  </si>
  <si>
    <t>Clases de aeróbicos o ejercicios</t>
  </si>
  <si>
    <t>Baños turcos o de vapor o rituales</t>
  </si>
  <si>
    <t>Tratamientos faciales o corporales</t>
  </si>
  <si>
    <t>Consulta de maquillaje</t>
  </si>
  <si>
    <t>Servicios de tatuajes</t>
  </si>
  <si>
    <t>Servicios de pirsin corporal</t>
  </si>
  <si>
    <t>Electrólisis</t>
  </si>
  <si>
    <t>Servicios de corte y tinte de pelo</t>
  </si>
  <si>
    <t>Servicios de extensiones o reemplazo de cabello</t>
  </si>
  <si>
    <t>Alquiler de esmóquines o trajes de etiqueta</t>
  </si>
  <si>
    <t>Alquiler de vestidos o  trajes de noche o de novia</t>
  </si>
  <si>
    <t>Alquiler de disfraces</t>
  </si>
  <si>
    <t>Asesor de colores</t>
  </si>
  <si>
    <t>Estilista de moda</t>
  </si>
  <si>
    <t>Asesor de vestuario</t>
  </si>
  <si>
    <t>Alquiler de uniformes</t>
  </si>
  <si>
    <t>Servicios de lavandería</t>
  </si>
  <si>
    <t>Lavado en seco</t>
  </si>
  <si>
    <t>Lavandería de autoservicio operadas con monedas</t>
  </si>
  <si>
    <t>Servicios de ama de llaves</t>
  </si>
  <si>
    <t>Servicios de cuidado de patios o piscinas</t>
  </si>
  <si>
    <t>Servicios de cocina o preparación de comidas</t>
  </si>
  <si>
    <t>Servicios de envío de ropa usada</t>
  </si>
  <si>
    <t>Clubes o consorcios de trueque</t>
  </si>
  <si>
    <t>Servicios de compra de vestuario</t>
  </si>
  <si>
    <t>Servicios de valet</t>
  </si>
  <si>
    <t>Concesiones de guardarropía</t>
  </si>
  <si>
    <t>Alquiler de casilleros</t>
  </si>
  <si>
    <t>Almacenamiento de pieles</t>
  </si>
  <si>
    <t>Servicios de guardería para niños o bebés</t>
  </si>
  <si>
    <t>Servicios de niñera o cuidado de niños</t>
  </si>
  <si>
    <t>Servicios asistenciales diurnos para  ancianos</t>
  </si>
  <si>
    <t>Servicios de vivienda asistida</t>
  </si>
  <si>
    <t>Servicios de vigilancia</t>
  </si>
  <si>
    <t>Equipos de armas y tácticas especiales swat o equipos antidisturbios</t>
  </si>
  <si>
    <t>Programas de ayuda a la comunidad</t>
  </si>
  <si>
    <t>Programas para la disuasión de delitos</t>
  </si>
  <si>
    <t>Servicios contra incendios municipales o nacionales</t>
  </si>
  <si>
    <t>Servicios de cuerpos de bomberos voluntarios</t>
  </si>
  <si>
    <t>Servicios para la  prevención de incendios</t>
  </si>
  <si>
    <t>Servicios contra incendios en bosques o tierras vírgenes</t>
  </si>
  <si>
    <t>Servicios de cárcel o prisión o penitenciaría</t>
  </si>
  <si>
    <t>Servicios de campamentos o instalaciones para jóvenes</t>
  </si>
  <si>
    <t>Servicios de casas de paso</t>
  </si>
  <si>
    <t>Instalaciones penales para discapacitados mentales</t>
  </si>
  <si>
    <t>Servicios de comisario de policía</t>
  </si>
  <si>
    <t>Acuerdos de reducción de pena</t>
  </si>
  <si>
    <t>Costas o costos de procesos civiles</t>
  </si>
  <si>
    <t>Multas u honorarios de procesos penales</t>
  </si>
  <si>
    <t>Trámites de apelación o revisión judicial</t>
  </si>
  <si>
    <t>Equipos de búsqueda y salvamento</t>
  </si>
  <si>
    <t>Servicios de ambulancia</t>
  </si>
  <si>
    <t>Servicios de helicópteros de salvamento</t>
  </si>
  <si>
    <t>Servicios de salvavidas para piscina o playa</t>
  </si>
  <si>
    <t>Mediación o conciliación o negociación o resolución de disputas</t>
  </si>
  <si>
    <t>Operaciones de mantenimiento de la paz</t>
  </si>
  <si>
    <t>Acuerdos de cese del fuego o supervisión de treguas</t>
  </si>
  <si>
    <t>Misiones de investigación</t>
  </si>
  <si>
    <t>Estrategias de prevención de la guerra</t>
  </si>
  <si>
    <t>Contraterrorismo</t>
  </si>
  <si>
    <t>Embargos</t>
  </si>
  <si>
    <t>Limitación  de armamentos</t>
  </si>
  <si>
    <t>Desarme de armas convencionales</t>
  </si>
  <si>
    <t>Moratoria o desarme nuclear</t>
  </si>
  <si>
    <t>Destrucción de armas</t>
  </si>
  <si>
    <t>Negociaciones o acuerdos de desarme</t>
  </si>
  <si>
    <t>Reducción de fuerza mutua o equilibrada.</t>
  </si>
  <si>
    <t>Historia militar</t>
  </si>
  <si>
    <t>Uso de armas convencionales</t>
  </si>
  <si>
    <t>Uso de armas químicas</t>
  </si>
  <si>
    <t>Guerra de guerrillas</t>
  </si>
  <si>
    <t>Estrategia militar</t>
  </si>
  <si>
    <t>Maniobras aéreas</t>
  </si>
  <si>
    <t>Maniobras navales o submarinas</t>
  </si>
  <si>
    <t>Maniobras terrestres</t>
  </si>
  <si>
    <t>Defensa civil</t>
  </si>
  <si>
    <t>Servicio militar obligatorio</t>
  </si>
  <si>
    <t>Servicio militar voluntario</t>
  </si>
  <si>
    <t>Reservistas militares</t>
  </si>
  <si>
    <t>Guerrillas</t>
  </si>
  <si>
    <t>Mercenarios</t>
  </si>
  <si>
    <t>Veteranos de guerra</t>
  </si>
  <si>
    <t>Tribunales militares</t>
  </si>
  <si>
    <t>Delitos militares</t>
  </si>
  <si>
    <t>Personal militar</t>
  </si>
  <si>
    <t>Seguridad nacional</t>
  </si>
  <si>
    <t>Contratos de defensa</t>
  </si>
  <si>
    <t>Política de no primer uso</t>
  </si>
  <si>
    <t>Carrera armamentista</t>
  </si>
  <si>
    <t>Relaciones militares</t>
  </si>
  <si>
    <t>Zonas desmilitarizadas</t>
  </si>
  <si>
    <t>Zonas libres de armas nucleares o químicas</t>
  </si>
  <si>
    <t>Zonas de paz</t>
  </si>
  <si>
    <t>Zonas de exclusión aérea</t>
  </si>
  <si>
    <t>Salvaguardias nucleares</t>
  </si>
  <si>
    <t>Ensayos de armas nucleares</t>
  </si>
  <si>
    <t>No proliferación nuclear</t>
  </si>
  <si>
    <t>Despliegue de armas</t>
  </si>
  <si>
    <t>Reconocimiento militar</t>
  </si>
  <si>
    <t>Transferencias de armamento</t>
  </si>
  <si>
    <t>Asistencia militar</t>
  </si>
  <si>
    <t>Retiradas de tropas</t>
  </si>
  <si>
    <t>Fuerzas de despliegue rápido</t>
  </si>
  <si>
    <t>Guerra ambiental</t>
  </si>
  <si>
    <t>Bases militares nacionales</t>
  </si>
  <si>
    <t>Bases militares extranjeras</t>
  </si>
  <si>
    <t>Bases navales</t>
  </si>
  <si>
    <t>Incidentes fronterizos</t>
  </si>
  <si>
    <t>Guerra limitada</t>
  </si>
  <si>
    <t>Guerra nuclear</t>
  </si>
  <si>
    <t>Guerra basada en el espacio</t>
  </si>
  <si>
    <t>Respuesta a ataques terroristas</t>
  </si>
  <si>
    <t>Servicios de coches blindados</t>
  </si>
  <si>
    <t>Servicios de protección contra robos</t>
  </si>
  <si>
    <t>Alquiler de perros guardianes</t>
  </si>
  <si>
    <t>Servicios de guardas de seguridad</t>
  </si>
  <si>
    <t>Agencias de detectives</t>
  </si>
  <si>
    <t>Servicios de huellas dactilares</t>
  </si>
  <si>
    <t>Servicios de detección de mentiras</t>
  </si>
  <si>
    <t>Servicios de investigación privada</t>
  </si>
  <si>
    <t>Vigilancia o mantenimiento o monitoreo de alarmas</t>
  </si>
  <si>
    <t>Mantenimiento o monitoreo de alarmas contra incendios</t>
  </si>
  <si>
    <t>Servicios antirrobo para  tiendas o empresas</t>
  </si>
  <si>
    <t>Mantenimiento o monitoreo de sistemas de vigilancia de confinamiento</t>
  </si>
  <si>
    <t>Servicios de representación de partidos políticos</t>
  </si>
  <si>
    <t>Servicios de recaudación de fondos de partidos políticos</t>
  </si>
  <si>
    <t>Servicios de aparición pública de partidos políticos</t>
  </si>
  <si>
    <t>Servicios de legislatura política</t>
  </si>
  <si>
    <t>Poder judicial político o servicios</t>
  </si>
  <si>
    <t>Poder ejecutivo político o servicios</t>
  </si>
  <si>
    <t>Servicios de funcionarios del gabinete</t>
  </si>
  <si>
    <t>Servicios de gobernadores</t>
  </si>
  <si>
    <t>Servicios de jefes de estado</t>
  </si>
  <si>
    <t>Servicios presidenciales</t>
  </si>
  <si>
    <t>Servicios de primeros ministros</t>
  </si>
  <si>
    <t>Servicios de monarcas</t>
  </si>
  <si>
    <t>Servicios de estadistas</t>
  </si>
  <si>
    <t>Servicios de miembros del parlamento</t>
  </si>
  <si>
    <t>Servicios del consejo nacional</t>
  </si>
  <si>
    <t>Estados corporativos</t>
  </si>
  <si>
    <t>Servicios de redacción de proyectos de ley</t>
  </si>
  <si>
    <t>Servicios de audiencias legislativas</t>
  </si>
  <si>
    <t>Servicios de inteligencia</t>
  </si>
  <si>
    <t>Servicios de legisladores</t>
  </si>
  <si>
    <t>Servicios de práctica parlamentaria</t>
  </si>
  <si>
    <t>Movimientos extremistas</t>
  </si>
  <si>
    <t>Movimientos pacifistas</t>
  </si>
  <si>
    <t>Movimientos de protesta</t>
  </si>
  <si>
    <t>Movimientos clandestinos</t>
  </si>
  <si>
    <t>Movimientos estudiantiles</t>
  </si>
  <si>
    <t>Movimientos campesinos</t>
  </si>
  <si>
    <t>Movimientos de oposición</t>
  </si>
  <si>
    <t>Representación política</t>
  </si>
  <si>
    <t>Participación política</t>
  </si>
  <si>
    <t>Representación proporcional</t>
  </si>
  <si>
    <t>Servicios de captación de votos</t>
  </si>
  <si>
    <t>Servicios de registro de votantes o conteo o análisis o escrutinio</t>
  </si>
  <si>
    <t>Servicios de participación o representación de grupos de presión</t>
  </si>
  <si>
    <t>Servicios de análisis de elecciones</t>
  </si>
  <si>
    <t>Servicios de organización de elecciones</t>
  </si>
  <si>
    <t>Servicios diplomáticos</t>
  </si>
  <si>
    <t>Servicios consulares</t>
  </si>
  <si>
    <t>Servicios de seguridad para diplomáticos</t>
  </si>
  <si>
    <t>Servicios de privilegios o inmunidad diplomática</t>
  </si>
  <si>
    <t>Servicios de inmunidad estatal</t>
  </si>
  <si>
    <t>Servicios de embajadas o embajadores</t>
  </si>
  <si>
    <t>Servicios de organización de visitas de estado</t>
  </si>
  <si>
    <t>Servicios de prescripción del derecho internacional</t>
  </si>
  <si>
    <t>Servicios de promoción o reconocimiento del derecho internacional</t>
  </si>
  <si>
    <t>Servicios de cooperación multilateral</t>
  </si>
  <si>
    <t>Servicios de cooperación militar</t>
  </si>
  <si>
    <t>Servicios de cooperación política</t>
  </si>
  <si>
    <t>Servicios de cooperación económica internacional</t>
  </si>
  <si>
    <t>Servicios de cooperación norte-sur</t>
  </si>
  <si>
    <t>Servicios de cooperación este-oeste</t>
  </si>
  <si>
    <t>Servicios de cooperación internacional</t>
  </si>
  <si>
    <t>Servicio de enlace con organizaciones no gubernamentales</t>
  </si>
  <si>
    <t>Cooperación de países no alineados</t>
  </si>
  <si>
    <t>Cooperación de países alineados</t>
  </si>
  <si>
    <t>Servicios de cooperación sobre delitos políticos</t>
  </si>
  <si>
    <t>Cooperación sobre tratados de paz</t>
  </si>
  <si>
    <t>Servicios de firma o adhesión o rectificación de tratados</t>
  </si>
  <si>
    <t>Servicios de cooperación internacional sobre cursos de agua</t>
  </si>
  <si>
    <t>Servicios de terceros de negociaciones o reclamaciones territoriales</t>
  </si>
  <si>
    <t>Servicios del sistema de las organizaciones</t>
  </si>
  <si>
    <t>Servicios del consejo de seguridad</t>
  </si>
  <si>
    <t>Servicios del consejo económico y social</t>
  </si>
  <si>
    <t>Servicios de la secretaría</t>
  </si>
  <si>
    <t>Servicios del consejo de administración fiduciaria</t>
  </si>
  <si>
    <t>Servicios de la asamblea general</t>
  </si>
  <si>
    <t>Servicios de la corte internacional de justicia</t>
  </si>
  <si>
    <t>Servicios de organizaciones políticas internacionales</t>
  </si>
  <si>
    <t>Servicios de organizaciones internacionales de beneficencia</t>
  </si>
  <si>
    <t>Servicios de organizaciones internacional de ayuda humanitaria</t>
  </si>
  <si>
    <t>Servicios de organizaciones internacionales de salud</t>
  </si>
  <si>
    <t>Servicios de protección de los derechos humanos</t>
  </si>
  <si>
    <t>Servicios de promoción de los derechos humanos</t>
  </si>
  <si>
    <t>Servicios de educación o divulgación de información sobre derechos humanos</t>
  </si>
  <si>
    <t>Servicios de asistencia de emergencia a refugiados</t>
  </si>
  <si>
    <t>Servicios de campos de refugiados</t>
  </si>
  <si>
    <t>Servicios de reasentamientos o repatriación de refugiados</t>
  </si>
  <si>
    <t>Servicios de asistencia a desplazados</t>
  </si>
  <si>
    <t>Programas de erradicación del hambre</t>
  </si>
  <si>
    <t>Servicios de suministro de alimentos de emergencia</t>
  </si>
  <si>
    <t>Servicios del programa mundial de alimentos</t>
  </si>
  <si>
    <t>Servicios de la organización para la alimentación y la agricultura</t>
  </si>
  <si>
    <t>Servicios del fondo común para los  productos básicos</t>
  </si>
  <si>
    <t>Servicios del fondo internacional para el desarrollo agrícola</t>
  </si>
  <si>
    <t>Servicios de distribución de alimentos</t>
  </si>
  <si>
    <t>Servicios de suministro de alimentos</t>
  </si>
  <si>
    <t>Políticas o programas de ayuda alimentaría</t>
  </si>
  <si>
    <t>Servicios de planificación de alimentos</t>
  </si>
  <si>
    <t>Servicios de seguridad alimentaria</t>
  </si>
  <si>
    <t>Administración de reservas alimentarias</t>
  </si>
  <si>
    <t>Servicios de control o  administración de excedentes o escasez de alimentos</t>
  </si>
  <si>
    <t>Campañas contra el tabaco</t>
  </si>
  <si>
    <t>Programas de sanidad</t>
  </si>
  <si>
    <t>Programas de investigación</t>
  </si>
  <si>
    <t>Servicios de prevención o control de enfermedades</t>
  </si>
  <si>
    <t>Programas de prevención o control de abuso de drogas</t>
  </si>
  <si>
    <t>Servicios de prevención de desastres</t>
  </si>
  <si>
    <t>Servicios de respuesta contra desastres</t>
  </si>
  <si>
    <t>Servicios de viviendas de emergencia</t>
  </si>
  <si>
    <t>Servicios de política social</t>
  </si>
  <si>
    <t>Servicios de legislación de seguridad social</t>
  </si>
  <si>
    <t>Servicios de planificación social</t>
  </si>
  <si>
    <t>Servicios de cuidado en hogares adoptivos u orfanatos</t>
  </si>
  <si>
    <t>Servicios de adopción</t>
  </si>
  <si>
    <t>Servicios de bienestar social</t>
  </si>
  <si>
    <t>Servicios de administración del trabajo social</t>
  </si>
  <si>
    <t>Gestión de servicios de voluntariado</t>
  </si>
  <si>
    <t>Servicios de análisis o gestión de problemas sociales</t>
  </si>
  <si>
    <t>Estudios de estructura sociales o servicios relacionados</t>
  </si>
  <si>
    <t>Estudios de grupos sociales o servicios relacionados</t>
  </si>
  <si>
    <t>Servicios de organizaciones o movimientos juveniles</t>
  </si>
  <si>
    <t>Servicios de legislación o justicia social</t>
  </si>
  <si>
    <t>Servicios socioculturales</t>
  </si>
  <si>
    <t>Servicios de censo de la población</t>
  </si>
  <si>
    <t>Servicios de estudios de muestras de población</t>
  </si>
  <si>
    <t>Servicios de notificación de nacimientos o control de natalidad</t>
  </si>
  <si>
    <t>Servicios de control de la población</t>
  </si>
  <si>
    <t>Servicios de tendencias o proyecciones de la población</t>
  </si>
  <si>
    <t>Servicios de estadísticas de natalidad</t>
  </si>
  <si>
    <t>Servicios de investigación o estadística matrimonial</t>
  </si>
  <si>
    <t>Servicios de distribución o análisis de la población</t>
  </si>
  <si>
    <t>Servicios de análisis de la composición de la población</t>
  </si>
  <si>
    <t>Estudios demográficos</t>
  </si>
  <si>
    <t>Análisis o servicios de inmigración</t>
  </si>
  <si>
    <t>Programas o servicios de planificación familiar</t>
  </si>
  <si>
    <t>Análisis de reproducción humana</t>
  </si>
  <si>
    <t>Organizaciones de eventos culturales</t>
  </si>
  <si>
    <t>Servicios de promoción cultural</t>
  </si>
  <si>
    <t>Servicios relacionados con el arte</t>
  </si>
  <si>
    <t>Servicios de composición de canciones</t>
  </si>
  <si>
    <t>Servicios de redacción literaria</t>
  </si>
  <si>
    <t>Servicios de protección de minorías</t>
  </si>
  <si>
    <t>Servicios de preservación o  promoción del patrimonio cultural</t>
  </si>
  <si>
    <t>Servicios de museos</t>
  </si>
  <si>
    <t>Servicios de política cultural</t>
  </si>
  <si>
    <t>Servicios de lenguas arcaicas o indígenas</t>
  </si>
  <si>
    <t>Servicios de promoción de artesanías tradicionales</t>
  </si>
  <si>
    <t>Servicios de protección de la propiedad intelectual o cultural</t>
  </si>
  <si>
    <t>Servicios de protección de sitios históricos o monumentos</t>
  </si>
  <si>
    <t>Mitología</t>
  </si>
  <si>
    <t>Servicios de promoción o planificación del empleo</t>
  </si>
  <si>
    <t>Servicios de reclutamiento</t>
  </si>
  <si>
    <t>Servicios de estándares laborales internacionales</t>
  </si>
  <si>
    <t>Servicios de registros laborales internacionales</t>
  </si>
  <si>
    <t>Servicios de desempleo</t>
  </si>
  <si>
    <t>Servicios de estadísticas o predicciones del empleo</t>
  </si>
  <si>
    <t>Acuerdos sobre horarios laborales</t>
  </si>
  <si>
    <t>Servicios de seguridad o salud ocupacional</t>
  </si>
  <si>
    <t>Servicios de perspectivas de desarrollo profesional</t>
  </si>
  <si>
    <t>Servicios de promoción</t>
  </si>
  <si>
    <t>Servicios de inspección laboral</t>
  </si>
  <si>
    <t>Servicios del consejo del trabajo</t>
  </si>
  <si>
    <t>Servicios laborales internacionales</t>
  </si>
  <si>
    <t>Servicios bancarios comerciales agrícolas</t>
  </si>
  <si>
    <t>Servicios de inversión rural</t>
  </si>
  <si>
    <t>Servicios de organización o gestión de instituciones agrícolas</t>
  </si>
  <si>
    <t>Servicios de cooperativas agrícolas o rurales</t>
  </si>
  <si>
    <t>Servicios de investigación agrícola</t>
  </si>
  <si>
    <t>Servicios de organizaciones de agricultores o campesinos</t>
  </si>
  <si>
    <t>Servicios de mujeres en la producción agrícola o desarrollo rural</t>
  </si>
  <si>
    <t>Servicios de reforma agraria o colonización</t>
  </si>
  <si>
    <t>Servicios de administración de la tierra</t>
  </si>
  <si>
    <t>Servicios para el desarrollo insular</t>
  </si>
  <si>
    <t>Servicios de planificación de la ordenación urbana</t>
  </si>
  <si>
    <t>Servicios de administración de tierras urbanas</t>
  </si>
  <si>
    <t>Servicios de programación de inversiones urbanas</t>
  </si>
  <si>
    <t>Servicios de reestructuración de  barrios marginales</t>
  </si>
  <si>
    <t>Servicios de alumbrado urbano</t>
  </si>
  <si>
    <t>Servicios de control o regulación del desarrollo urbano</t>
  </si>
  <si>
    <t>Servicios de estándares o regulación de edificios urbanos</t>
  </si>
  <si>
    <t>Servicios comunitarios urbanos</t>
  </si>
  <si>
    <t>Servicios de administración o gestión de proyectos o programas urbanos</t>
  </si>
  <si>
    <t>Servicios de planificación de desarrollo regional</t>
  </si>
  <si>
    <t>Servicios de cooperación económica</t>
  </si>
  <si>
    <t>Servicios de cooperación técnica</t>
  </si>
  <si>
    <t>Servicios de planificación sectorial</t>
  </si>
  <si>
    <t>Servicios financieros o de  gestión administrativa de empresas  públicas</t>
  </si>
  <si>
    <t>Servicios de sistemas de información o control de empresas públicas</t>
  </si>
  <si>
    <t>Programas de privatización</t>
  </si>
  <si>
    <t>Servicios de reforma administrativa</t>
  </si>
  <si>
    <t>Servicios de organismos administrativos</t>
  </si>
  <si>
    <t>Servicios de consejos económicos administrativos</t>
  </si>
  <si>
    <t>Procedimientos o servicios administrativos</t>
  </si>
  <si>
    <t>Servicios de departamentos gubernamentales</t>
  </si>
  <si>
    <t>Servicios gubernamentales de información</t>
  </si>
  <si>
    <t>Servicios recaudación de  impuestos o tasas administrativas</t>
  </si>
  <si>
    <t>Servicios de ratificación o implementación de leyes administrativas</t>
  </si>
  <si>
    <t>Servicios de instituciones públicas</t>
  </si>
  <si>
    <t>Servicios de sociedades anónimas públicas multinacionales</t>
  </si>
  <si>
    <t>Servicios de defensoría del pueblo (ombudsman)</t>
  </si>
  <si>
    <t>Servicios de planificación  nacional</t>
  </si>
  <si>
    <t>Servicios de preparación del presupuesto de programas</t>
  </si>
  <si>
    <t>Servicios gubernamentales de preparación del presupuesto</t>
  </si>
  <si>
    <t>Gestión presupuestal o de inversiones públicas</t>
  </si>
  <si>
    <t>Servicios de preparación del presupuesto de gastos militares</t>
  </si>
  <si>
    <t>Servicios financieros gubernamentales</t>
  </si>
  <si>
    <t>Servicios gubernamentales de contabilidad</t>
  </si>
  <si>
    <t>Servicios gubernamentales de auditoría</t>
  </si>
  <si>
    <t>Servicios bancarios gubernamentales o centrales</t>
  </si>
  <si>
    <t>Servicios de loterías</t>
  </si>
  <si>
    <t>Servicios de recaudación de impuestos</t>
  </si>
  <si>
    <t>Subsidios</t>
  </si>
  <si>
    <t>Monedas o acuñación</t>
  </si>
  <si>
    <t>Billetes nacionales</t>
  </si>
  <si>
    <t>Impuesto nacional sobre la renta</t>
  </si>
  <si>
    <t>Impuesto municipal sobre la renta</t>
  </si>
  <si>
    <t>Impuesto sobre el incremento de capital</t>
  </si>
  <si>
    <t>Impuesto sobre beneficios extraordinarios</t>
  </si>
  <si>
    <t>Impuesto sobre los bienes</t>
  </si>
  <si>
    <t>Impuesto sobre la tierra</t>
  </si>
  <si>
    <t>Impuesto al valor agregado (iva)</t>
  </si>
  <si>
    <t>Impuesto sobre nóminas</t>
  </si>
  <si>
    <t>Impuesto sobre las ventas</t>
  </si>
  <si>
    <t>Impuesto de seguridad social</t>
  </si>
  <si>
    <t>Impuesto a la sucesión o sobre transferencia de propiedad</t>
  </si>
  <si>
    <t>Recaudación de impuestos</t>
  </si>
  <si>
    <t>Incentivos tributarios</t>
  </si>
  <si>
    <t>Sistemas tributarios</t>
  </si>
  <si>
    <t>Administración de ingresos tributarios</t>
  </si>
  <si>
    <t>Reforma tributaria</t>
  </si>
  <si>
    <t>Política fiscal</t>
  </si>
  <si>
    <t>Investigación tributaria</t>
  </si>
  <si>
    <t>Crédito fiscal de inversión</t>
  </si>
  <si>
    <t>Deducciones tributarias</t>
  </si>
  <si>
    <t>Evasión fiscal</t>
  </si>
  <si>
    <t>Refugios o paraísos fiscales</t>
  </si>
  <si>
    <t>Declaración de renta</t>
  </si>
  <si>
    <t>Acuerdos comerciales</t>
  </si>
  <si>
    <t>Negociaciones comerciales</t>
  </si>
  <si>
    <t>Formulación de políticas nacionales de productos básicos</t>
  </si>
  <si>
    <t>Desarrollo de pequeñas industrias</t>
  </si>
  <si>
    <t>Acuerdos internacionales sobre productos básicos</t>
  </si>
  <si>
    <t>Política de exportación</t>
  </si>
  <si>
    <t>Políticas o procedimientos de comercio mundial</t>
  </si>
  <si>
    <t>Acuerdos comerciales bilaterales</t>
  </si>
  <si>
    <t>Convenciones aduaneras</t>
  </si>
  <si>
    <t>Trámites aduaneros</t>
  </si>
  <si>
    <t>Delitos aduaneros</t>
  </si>
  <si>
    <t>Proyecciones comerciales</t>
  </si>
  <si>
    <t>Proyecciones de la balanza comercial</t>
  </si>
  <si>
    <t>Estadísticas comerciales</t>
  </si>
  <si>
    <t>Asociaciones de la industria agrícola</t>
  </si>
  <si>
    <t>Asociaciones reguladoras</t>
  </si>
  <si>
    <t>Asociaciones empresariales sectoriales</t>
  </si>
  <si>
    <t>Asociaciones empresariales internacionales</t>
  </si>
  <si>
    <t>Asociaciones de empleadores</t>
  </si>
  <si>
    <t>Asociaciones de odontólogos</t>
  </si>
  <si>
    <t>Asociaciones de médicos</t>
  </si>
  <si>
    <t>Asociaciones de enfermeras</t>
  </si>
  <si>
    <t>Asociaciones de contadores</t>
  </si>
  <si>
    <t>Asociaciones de arquitectos</t>
  </si>
  <si>
    <t>Colegios de abogados</t>
  </si>
  <si>
    <t>Asociaciones educativas o de profesores</t>
  </si>
  <si>
    <t>Asociaciones de ingenieros</t>
  </si>
  <si>
    <t>Asociaciones científicas</t>
  </si>
  <si>
    <t>Juntas de revisión de estándares profesionales</t>
  </si>
  <si>
    <t>Clubes de ocio del personal</t>
  </si>
  <si>
    <t>Asociaciones deportivas del personal</t>
  </si>
  <si>
    <t>Asociaciones de personal femenino</t>
  </si>
  <si>
    <t>Asociaciones de personal pensionado</t>
  </si>
  <si>
    <t>Asociaciones de personal administrativo</t>
  </si>
  <si>
    <t>Sindicatos de obreros o trabajadores generales</t>
  </si>
  <si>
    <t>Servicios de activistas sindicales</t>
  </si>
  <si>
    <t>Servicios sindicales de información</t>
  </si>
  <si>
    <t>Sindicatos de transportadores</t>
  </si>
  <si>
    <t>Sindicatos de profesores</t>
  </si>
  <si>
    <t>Sindicatos de personal médico</t>
  </si>
  <si>
    <t>Sindicatos de empleadores</t>
  </si>
  <si>
    <t>Sindicatos de funcionarios</t>
  </si>
  <si>
    <t>Sindicatos de servicios de asistencia personal</t>
  </si>
  <si>
    <t>Sindicatos de aviación</t>
  </si>
  <si>
    <t>Residencias religiosas privadas</t>
  </si>
  <si>
    <t>Residencias de comunidades religiosas</t>
  </si>
  <si>
    <t>Residencias para retiros religiosos</t>
  </si>
  <si>
    <t>Residencias religiosas temporales</t>
  </si>
  <si>
    <t>Organizaciones o servicios de peregrinaje a la meca</t>
  </si>
  <si>
    <t>Organizaciones o servicios de peregrinaje al vaticano</t>
  </si>
  <si>
    <t>Servicios de asistencia para viajes de peregrinaje</t>
  </si>
  <si>
    <t>Servicios de operadores turísticos de peregrinaje</t>
  </si>
  <si>
    <t>Servicios de órdenes religiosas</t>
  </si>
  <si>
    <t>Servicios de misioneros evangélicos</t>
  </si>
  <si>
    <t>Servicios misioneros educativos</t>
  </si>
  <si>
    <t>Servicios relacionados con el hinduismo</t>
  </si>
  <si>
    <t>Servicios relacionados con el budismo</t>
  </si>
  <si>
    <t>Servicios relacionados con el cristianismo</t>
  </si>
  <si>
    <t>Servicios relacionados con el islamismo</t>
  </si>
  <si>
    <t>Servicios relacionados con el judaísmo</t>
  </si>
  <si>
    <t>Clubes de deportes en hielo</t>
  </si>
  <si>
    <t>Clubes deportivos de vela o natación</t>
  </si>
  <si>
    <t>Clubes deportivos de caza o tiro</t>
  </si>
  <si>
    <t>Clubes deportivos de campos al aire libre</t>
  </si>
  <si>
    <t>Clubes deportivos de canchas cubiertas o al aire libre</t>
  </si>
  <si>
    <t>Clubes deportivos de invierno</t>
  </si>
  <si>
    <t>Clubes deportivos de playa o acuáticos</t>
  </si>
  <si>
    <t>Clubes deportivos de ciclismo</t>
  </si>
  <si>
    <t>Clubes deportivos de montañismo</t>
  </si>
  <si>
    <t>Clubes deportivos de carreras</t>
  </si>
  <si>
    <t>Clubes deportivos de vuelo</t>
  </si>
  <si>
    <t>Clubes deportivos profesionales o semiprofesionales</t>
  </si>
  <si>
    <t>Servicios de operadores de eventos en estadios</t>
  </si>
  <si>
    <t>Servicios de promotores o directores técnicos de clubes deportivos</t>
  </si>
  <si>
    <t>Clubes de aficionados a los juegos de cartas</t>
  </si>
  <si>
    <t>Clubes de artesanías</t>
  </si>
  <si>
    <t>Clubes de aficionados a la poesía o la literatura</t>
  </si>
  <si>
    <t>Clubes de aficionados a la cocina</t>
  </si>
  <si>
    <t>Clubes de aficionados a la jardinería</t>
  </si>
  <si>
    <t>Club de aficionados al coleccionismo</t>
  </si>
  <si>
    <t>Club de exploradores (scouts)</t>
  </si>
  <si>
    <t>Clubes o servicios para aficionados al teatro</t>
  </si>
  <si>
    <t>Clubes o servicios para aficionados a la música</t>
  </si>
  <si>
    <t>Clubes o servicios para aficionados al baile a la danza</t>
  </si>
  <si>
    <t>Clubes o servicios para aficionados a las bellas artes</t>
  </si>
  <si>
    <t>Clubes juveniles</t>
  </si>
  <si>
    <t>Clubes para la tercera edad</t>
  </si>
  <si>
    <t>Clubes para reuniones sociales</t>
  </si>
  <si>
    <t>Clubes sociales para personas discapacitadas</t>
  </si>
  <si>
    <t>Clubes sociales para veteranos de guerra</t>
  </si>
  <si>
    <t>Servicios ambientales no gubernamentales</t>
  </si>
  <si>
    <t>Servicios no gubernamentales de ayuda de emergencia</t>
  </si>
  <si>
    <t>Servicios no gubernamentales de asistencia técnica</t>
  </si>
  <si>
    <t>Servicios no gubernamentales de ayuda al desarrollo</t>
  </si>
  <si>
    <t>Servicios de albergue de organizaciones de beneficencia</t>
  </si>
  <si>
    <t>Servicios de socorro alimentario</t>
  </si>
  <si>
    <t>Servicios de asistencia legal</t>
  </si>
  <si>
    <t>Servicios de movilización de recursos</t>
  </si>
  <si>
    <t>Servicios de asistencia de ayuda internacional</t>
  </si>
  <si>
    <t>Servicios de orfanatos o adopción</t>
  </si>
  <si>
    <t>Organizaciones de asistencia a los adultos mayores</t>
  </si>
  <si>
    <t>Organizaciones de asistencia a presos</t>
  </si>
  <si>
    <t>Asociaciones ecologistas radicales</t>
  </si>
  <si>
    <t>Asociaciones ecofeministas</t>
  </si>
  <si>
    <t>Organizaciones políticas ecológicas</t>
  </si>
  <si>
    <t>Movimientos o servicios de activistas ecológicos</t>
  </si>
  <si>
    <t>Movimientos de homosexuales, lesbianas, bisexuales o transexuales</t>
  </si>
  <si>
    <t>Movimientos antirracistas</t>
  </si>
  <si>
    <t>Movimientos para la  liberación femenina</t>
  </si>
  <si>
    <t>Asociaciones fraternales</t>
  </si>
  <si>
    <t>Servicios de preservación cultural de las minorías étnicas</t>
  </si>
  <si>
    <t>Movimientos para la liberación de animales</t>
  </si>
  <si>
    <t>Asociaciones para la protección de las especies en peligro de extinción</t>
  </si>
  <si>
    <t>Asociaciones para la protección de animales amenazados</t>
  </si>
  <si>
    <t>Servicios de defensa de los derechos de los niños</t>
  </si>
  <si>
    <t>Servicios de defensa de los presos</t>
  </si>
  <si>
    <t>Asociaciones para la defensa de la tortura física o mental</t>
  </si>
  <si>
    <t>Asociaciones para la defensa de la libertad de expresión</t>
  </si>
  <si>
    <t>Asociaciones de defensa del derecho de voto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</si>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</sst>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RD$-1C0A]* #,##0.00_-;\-[$RD$-1C0A]* #,##0.00_-;_-[$RD$-1C0A]* &quot;-&quot;??_-;_-@_-"/>
    <numFmt numFmtId="165" formatCode="dd/mm/yyyy"/>
    <numFmt numFmtId="166" formatCode="dd\-mm\-yyyy"/>
    <numFmt numFmtId="167" formatCode="_-[$RD$-1C0A]* #,##0.00_ ;_-[$RD$-1C0A]* \-#,##0.00\ ;_-[$RD$-1C0A]* &quot; - &quot;??_ ;_-@_ "/>
  </numFmts>
  <fonts count="18" x14ac:knownFonts="1">
    <font>
      <sz val="11"/>
      <color theme="1"/>
      <name val="Calibri"/>
      <family val="2"/>
      <scheme val="minor"/>
    </font>
    <font>
      <sz val="6"/>
      <color rgb="FF000000"/>
      <name val="Verdana"/>
      <family val="2"/>
    </font>
    <font>
      <sz val="16"/>
      <color rgb="FF000000"/>
      <name val="Calibri"/>
      <family val="2"/>
    </font>
    <font>
      <sz val="20"/>
      <color rgb="FF000000"/>
      <name val="Calibri"/>
      <family val="2"/>
    </font>
    <font>
      <sz val="14"/>
      <color theme="1"/>
      <name val="Arial Narrow"/>
      <family val="2"/>
    </font>
    <font>
      <b/>
      <sz val="12"/>
      <color theme="1"/>
      <name val="Arial Narrow"/>
      <family val="2"/>
    </font>
    <font>
      <b/>
      <sz val="16"/>
      <color theme="1"/>
      <name val="Arial Narrow"/>
      <family val="2"/>
    </font>
    <font>
      <sz val="9"/>
      <color theme="1"/>
      <name val="Arial Narrow"/>
      <family val="2"/>
    </font>
    <font>
      <b/>
      <sz val="9"/>
      <color rgb="FF002060"/>
      <name val="Arial Narrow"/>
      <family val="2"/>
    </font>
    <font>
      <b/>
      <sz val="9"/>
      <color theme="1"/>
      <name val="Arial Narrow"/>
      <family val="2"/>
    </font>
    <font>
      <b/>
      <sz val="9"/>
      <color theme="1"/>
      <name val="Calibri"/>
      <family val="2"/>
      <scheme val="minor"/>
    </font>
    <font>
      <sz val="11"/>
      <color theme="1"/>
      <name val="Arial Narrow"/>
      <family val="2"/>
    </font>
    <font>
      <b/>
      <sz val="8"/>
      <color theme="1"/>
      <name val="Calibri"/>
      <family val="2"/>
      <scheme val="minor"/>
    </font>
    <font>
      <sz val="8"/>
      <color theme="1"/>
      <name val="Calibri"/>
      <family val="2"/>
      <scheme val="minor"/>
    </font>
    <font>
      <b/>
      <sz val="9"/>
      <name val="Tahoma"/>
      <family val="2"/>
    </font>
    <font>
      <sz val="11"/>
      <color rgb="FF002060"/>
      <name val="Calibri"/>
      <family val="2"/>
      <scheme val="minor"/>
    </font>
    <font>
      <b/>
      <sz val="11"/>
      <name val="Calibri"/>
      <family val="2"/>
      <scheme val="minor"/>
    </font>
    <font>
      <b/>
      <sz val="11"/>
      <color rgb="FF00206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4" tint="0.39997558519241921"/>
        <bgColor indexed="64"/>
      </patternFill>
    </fill>
    <fill>
      <patternFill patternType="solid">
        <fgColor rgb="FFD9D9D9"/>
        <bgColor indexed="64"/>
      </patternFill>
    </fill>
  </fills>
  <borders count="17">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ck">
        <color theme="0"/>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op>
      <bottom style="thick">
        <color theme="0"/>
      </bottom>
      <diagonal/>
    </border>
  </borders>
  <cellStyleXfs count="14">
    <xf numFmtId="0" fontId="0" fillId="0" borderId="0"/>
    <xf numFmtId="0" fontId="12" fillId="5" borderId="6">
      <alignment horizontal="center" vertical="center" wrapText="1"/>
    </xf>
    <xf numFmtId="0" fontId="12" fillId="0" borderId="6">
      <alignment horizontal="center" vertical="center"/>
    </xf>
    <xf numFmtId="0" fontId="12" fillId="5" borderId="6">
      <alignment horizontal="center" vertical="center" textRotation="90" wrapText="1"/>
    </xf>
    <xf numFmtId="0" fontId="12" fillId="6" borderId="6">
      <alignment horizontal="center" vertical="center"/>
    </xf>
    <xf numFmtId="166" fontId="12" fillId="0" borderId="6">
      <alignment horizontal="center" vertical="center"/>
    </xf>
    <xf numFmtId="0" fontId="12" fillId="6" borderId="6">
      <alignment horizontal="center" vertical="center"/>
    </xf>
    <xf numFmtId="0" fontId="12" fillId="0" borderId="6">
      <alignment horizontal="left" vertical="center"/>
    </xf>
    <xf numFmtId="0" fontId="12" fillId="0" borderId="6">
      <alignment horizontal="center" vertical="center"/>
    </xf>
    <xf numFmtId="0" fontId="12" fillId="7" borderId="6">
      <alignment horizontal="center" vertical="center"/>
    </xf>
    <xf numFmtId="0" fontId="13" fillId="8" borderId="8">
      <alignment horizontal="center" vertical="center"/>
    </xf>
    <xf numFmtId="0" fontId="13" fillId="8" borderId="8">
      <alignment horizontal="center" vertical="center" wrapText="1"/>
    </xf>
    <xf numFmtId="0" fontId="13" fillId="8" borderId="8">
      <alignment horizontal="left" vertical="center"/>
    </xf>
    <xf numFmtId="167" fontId="13" fillId="8" borderId="8">
      <alignment horizontal="center" vertical="center"/>
    </xf>
  </cellStyleXfs>
  <cellXfs count="68">
    <xf numFmtId="0" fontId="0" fillId="0" borderId="0" xfId="0"/>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pplyProtection="1">
      <alignment vertical="center"/>
      <protection hidden="1"/>
    </xf>
    <xf numFmtId="0" fontId="5" fillId="2" borderId="0" xfId="0" applyFont="1" applyFill="1" applyAlignment="1">
      <alignment vertical="top" wrapText="1"/>
    </xf>
    <xf numFmtId="0" fontId="5" fillId="2" borderId="0" xfId="0" applyFont="1" applyFill="1" applyAlignment="1">
      <alignment vertical="center" wrapText="1"/>
    </xf>
    <xf numFmtId="0" fontId="4" fillId="2" borderId="0" xfId="0" applyFont="1" applyFill="1" applyAlignment="1">
      <alignment vertical="center"/>
    </xf>
    <xf numFmtId="0" fontId="6" fillId="2" borderId="2"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pplyProtection="1">
      <alignment vertical="center"/>
      <protection hidden="1"/>
    </xf>
    <xf numFmtId="0" fontId="8" fillId="2" borderId="0" xfId="0" applyFont="1" applyFill="1" applyAlignment="1">
      <alignment horizontal="left" vertical="center"/>
    </xf>
    <xf numFmtId="0" fontId="7" fillId="2" borderId="3" xfId="0" applyFont="1" applyFill="1" applyBorder="1" applyAlignment="1" applyProtection="1">
      <alignment vertical="center"/>
      <protection hidden="1"/>
    </xf>
    <xf numFmtId="38" fontId="9" fillId="3" borderId="4" xfId="0" applyNumberFormat="1" applyFont="1" applyFill="1" applyBorder="1" applyAlignment="1">
      <alignment vertical="center" wrapText="1"/>
    </xf>
    <xf numFmtId="0" fontId="7" fillId="0" borderId="0" xfId="0" applyFont="1" applyAlignment="1" applyProtection="1">
      <alignment vertical="center"/>
      <protection hidden="1"/>
    </xf>
    <xf numFmtId="0" fontId="8" fillId="2" borderId="0" xfId="0" applyFont="1" applyFill="1" applyAlignment="1">
      <alignment vertical="center"/>
    </xf>
    <xf numFmtId="0" fontId="9" fillId="4" borderId="4" xfId="0" applyFont="1" applyFill="1" applyBorder="1" applyAlignment="1">
      <alignment horizontal="left" vertical="center"/>
    </xf>
    <xf numFmtId="0" fontId="10" fillId="0" borderId="6" xfId="0" applyFont="1" applyBorder="1" applyAlignment="1">
      <alignment vertical="center"/>
    </xf>
    <xf numFmtId="0" fontId="9" fillId="4" borderId="7" xfId="0" applyFont="1" applyFill="1" applyBorder="1" applyAlignment="1">
      <alignment horizontal="left" vertical="center"/>
    </xf>
    <xf numFmtId="164" fontId="10" fillId="0" borderId="6" xfId="0" applyNumberFormat="1" applyFont="1" applyBorder="1" applyAlignment="1">
      <alignment vertical="center"/>
    </xf>
    <xf numFmtId="0" fontId="7" fillId="2" borderId="2" xfId="0" applyFont="1" applyFill="1" applyBorder="1" applyAlignment="1" applyProtection="1">
      <alignment vertical="center"/>
      <protection hidden="1"/>
    </xf>
    <xf numFmtId="0" fontId="11" fillId="0" borderId="0" xfId="0" applyFont="1" applyAlignment="1">
      <alignment vertical="center"/>
    </xf>
    <xf numFmtId="0" fontId="12" fillId="5" borderId="6" xfId="1">
      <alignment horizontal="center" vertical="center" wrapText="1"/>
    </xf>
    <xf numFmtId="0" fontId="12" fillId="0" borderId="6" xfId="2" applyProtection="1">
      <alignment horizontal="center" vertical="center"/>
      <protection locked="0"/>
    </xf>
    <xf numFmtId="0" fontId="12" fillId="6" borderId="6" xfId="4">
      <alignment horizontal="center" vertical="center"/>
    </xf>
    <xf numFmtId="166" fontId="12" fillId="0" borderId="6" xfId="5" applyProtection="1">
      <alignment horizontal="center" vertical="center"/>
      <protection locked="0"/>
    </xf>
    <xf numFmtId="0" fontId="12" fillId="6" borderId="6" xfId="6">
      <alignment horizontal="center" vertical="center"/>
    </xf>
    <xf numFmtId="0" fontId="12" fillId="0" borderId="6" xfId="7" applyProtection="1">
      <alignment horizontal="left" vertical="center"/>
      <protection locked="0"/>
    </xf>
    <xf numFmtId="0" fontId="12" fillId="0" borderId="6" xfId="8">
      <alignment horizontal="center" vertical="center"/>
    </xf>
    <xf numFmtId="0" fontId="12" fillId="7" borderId="6" xfId="9">
      <alignment horizontal="center" vertical="center"/>
    </xf>
    <xf numFmtId="0" fontId="13" fillId="8" borderId="8" xfId="10" applyProtection="1">
      <alignment horizontal="center" vertical="center"/>
      <protection locked="0"/>
    </xf>
    <xf numFmtId="0" fontId="13" fillId="8" borderId="8" xfId="11">
      <alignment horizontal="center" vertical="center" wrapText="1"/>
    </xf>
    <xf numFmtId="0" fontId="13" fillId="8" borderId="8" xfId="12" applyProtection="1">
      <alignment horizontal="left" vertical="center"/>
      <protection locked="0"/>
    </xf>
    <xf numFmtId="167" fontId="13" fillId="8" borderId="8" xfId="13" applyProtection="1">
      <alignment horizontal="center" vertical="center"/>
      <protection locked="0"/>
    </xf>
    <xf numFmtId="167" fontId="13" fillId="8" borderId="8" xfId="13">
      <alignment horizontal="center" vertical="center"/>
    </xf>
    <xf numFmtId="0" fontId="12" fillId="7" borderId="8" xfId="9" applyBorder="1">
      <alignment horizontal="center" vertical="center"/>
    </xf>
    <xf numFmtId="167" fontId="13" fillId="7" borderId="8" xfId="13" applyFill="1">
      <alignment horizontal="center" vertical="center"/>
    </xf>
    <xf numFmtId="0" fontId="12" fillId="0" borderId="6" xfId="2" applyAlignment="1" applyProtection="1">
      <alignment horizontal="center" vertical="center" wrapText="1"/>
      <protection locked="0"/>
    </xf>
    <xf numFmtId="0" fontId="12" fillId="2" borderId="6" xfId="9" applyFill="1">
      <alignment horizontal="center" vertical="center"/>
    </xf>
    <xf numFmtId="0" fontId="0" fillId="0" borderId="0" xfId="0" applyAlignment="1">
      <alignment wrapText="1"/>
    </xf>
    <xf numFmtId="0" fontId="15" fillId="0" borderId="0" xfId="0" applyFont="1"/>
    <xf numFmtId="0" fontId="17" fillId="10" borderId="13" xfId="0" applyFont="1" applyFill="1" applyBorder="1" applyAlignment="1">
      <alignment vertical="center" wrapText="1"/>
    </xf>
    <xf numFmtId="164" fontId="15" fillId="3" borderId="14" xfId="0" applyNumberFormat="1" applyFont="1" applyFill="1" applyBorder="1" applyAlignment="1">
      <alignment horizontal="right"/>
    </xf>
    <xf numFmtId="0" fontId="17" fillId="10" borderId="15" xfId="0" applyFont="1" applyFill="1" applyBorder="1" applyAlignment="1">
      <alignment vertical="center" wrapText="1"/>
    </xf>
    <xf numFmtId="0" fontId="15" fillId="3" borderId="14" xfId="0" applyFont="1" applyFill="1" applyBorder="1" applyAlignment="1">
      <alignment horizontal="right"/>
    </xf>
    <xf numFmtId="38" fontId="15" fillId="3" borderId="14" xfId="0" applyNumberFormat="1" applyFont="1" applyFill="1" applyBorder="1" applyAlignment="1">
      <alignment horizontal="right"/>
    </xf>
    <xf numFmtId="1" fontId="15" fillId="3" borderId="14" xfId="0" applyNumberFormat="1" applyFont="1" applyFill="1" applyBorder="1" applyAlignment="1">
      <alignment horizontal="right"/>
    </xf>
    <xf numFmtId="165" fontId="15" fillId="3" borderId="14" xfId="0" applyNumberFormat="1" applyFont="1" applyFill="1" applyBorder="1" applyAlignment="1">
      <alignment horizontal="right"/>
    </xf>
    <xf numFmtId="0" fontId="17" fillId="3" borderId="14" xfId="0" applyFont="1" applyFill="1" applyBorder="1" applyAlignment="1">
      <alignment vertical="center" wrapText="1"/>
    </xf>
    <xf numFmtId="0" fontId="13" fillId="0" borderId="8" xfId="0" applyFont="1" applyBorder="1" applyAlignment="1">
      <alignment horizontal="center" vertical="center"/>
    </xf>
    <xf numFmtId="0" fontId="13" fillId="0" borderId="8"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16" fillId="9" borderId="12"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12" fillId="5" borderId="6" xfId="3">
      <alignment horizontal="center" vertical="center" textRotation="90" wrapText="1"/>
    </xf>
    <xf numFmtId="0" fontId="12" fillId="0" borderId="6" xfId="2">
      <alignment horizontal="center" vertical="center"/>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1" fontId="10" fillId="0" borderId="4" xfId="0" applyNumberFormat="1" applyFont="1" applyBorder="1" applyAlignment="1" applyProtection="1">
      <alignment horizontal="center" vertical="center" wrapText="1"/>
      <protection locked="0"/>
    </xf>
    <xf numFmtId="1" fontId="10" fillId="0" borderId="5" xfId="0" applyNumberFormat="1" applyFont="1" applyBorder="1" applyAlignment="1" applyProtection="1">
      <alignment horizontal="center" vertical="center" wrapText="1"/>
      <protection locked="0"/>
    </xf>
    <xf numFmtId="165" fontId="10" fillId="0" borderId="4" xfId="0" applyNumberFormat="1" applyFont="1" applyBorder="1" applyAlignment="1" applyProtection="1">
      <alignment horizontal="center" vertical="center" wrapText="1"/>
      <protection locked="0"/>
    </xf>
    <xf numFmtId="165" fontId="10" fillId="0" borderId="5"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protection hidden="1"/>
    </xf>
    <xf numFmtId="0" fontId="5" fillId="3" borderId="0" xfId="0" applyFont="1" applyFill="1" applyAlignment="1">
      <alignment horizontal="center" vertical="top" wrapText="1"/>
    </xf>
    <xf numFmtId="0" fontId="5" fillId="3" borderId="0" xfId="0" applyFont="1" applyFill="1" applyAlignment="1">
      <alignment horizontal="center" vertical="center" wrapText="1"/>
    </xf>
    <xf numFmtId="0" fontId="12" fillId="5" borderId="9" xfId="3" applyBorder="1">
      <alignment horizontal="center" vertical="center" textRotation="90" wrapText="1"/>
    </xf>
    <xf numFmtId="0" fontId="12" fillId="5" borderId="10" xfId="3" applyBorder="1">
      <alignment horizontal="center" vertical="center" textRotation="90" wrapText="1"/>
    </xf>
    <xf numFmtId="0" fontId="12" fillId="5" borderId="11" xfId="3" applyBorder="1">
      <alignment horizontal="center" vertical="center" textRotation="90" wrapText="1"/>
    </xf>
  </cellXfs>
  <cellStyles count="14">
    <cellStyle name="ArticleBody" xfId="10"/>
    <cellStyle name="ArticleBody_currency" xfId="13"/>
    <cellStyle name="ArticleBody_text" xfId="12"/>
    <cellStyle name="ArticleBody_UNSCPCDescription" xfId="11"/>
    <cellStyle name="ArticleHeader" xfId="9"/>
    <cellStyle name="Normal" xfId="0" builtinId="0"/>
    <cellStyle name="ProcessBody" xfId="2"/>
    <cellStyle name="ProcessBody_address" xfId="7"/>
    <cellStyle name="ProcessBody_datetime" xfId="5"/>
    <cellStyle name="ProcessBody_number" xfId="8"/>
    <cellStyle name="ProcessHeader" xfId="1"/>
    <cellStyle name="ProcessHeader_vertical" xfId="3"/>
    <cellStyle name="ProcessSubHeader" xfId="4"/>
    <cellStyle name="ProcessSubHeader_lugar" xfId="6"/>
  </cellStyles>
  <dxfs count="20">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2</xdr:col>
      <xdr:colOff>161925</xdr:colOff>
      <xdr:row>4</xdr:row>
      <xdr:rowOff>171450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161925</xdr:rowOff>
    </xdr:from>
    <xdr:to>
      <xdr:col>1</xdr:col>
      <xdr:colOff>190500</xdr:colOff>
      <xdr:row>3</xdr:row>
      <xdr:rowOff>180975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bwMode="auto">
        <a:xfrm>
          <a:off x="123825" y="161925"/>
          <a:ext cx="1962150" cy="71437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036" name="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038" name="Butto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040" name="Butto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041" name="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042" name="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046" name="Butto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047" name="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050" name="Button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051" name="Button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052" name="Button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053" name="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054" name="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055" name="Button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056" name="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057" name="Butto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058" name="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059" name="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060" name="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061" name="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062" name="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063" name="Butto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064" name="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065" name="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066" name="Butto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067" name="Butto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068" name="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069" name="Button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070" name="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071" name="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072" name="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073" name="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074" name="Button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075" name="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076" name="Button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077" name="Button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078" name="Button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079" name="Butto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080" name="Button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081" name="Button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082" name="Button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083" name="Button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084" name="Button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085" name="Button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086" name="Button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087" name="Button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088" name="Button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089" name="Button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090" name="Button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091" name="Button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092" name="Button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093" name="Button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094" name="Button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095" name="Button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096" name="Button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097" name="Button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098" name="Button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099" name="Button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100" name="Button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101" name="Button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102" name="Button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103" name="Button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104" name="Button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105" name="Button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106" name="Button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107" name="Button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108" name="Button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109" name="Button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110" name="Button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111" name="Button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112" name="Button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113" name="Button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114" name="Button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115" name="Button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116" name="Button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117" name="Button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118" name="Button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119" name="Button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120" name="Button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121" name="Button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122" name="Button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123" name="Button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124" name="Button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125" name="Button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126" name="Button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127" name="Button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128" name="Button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171450</xdr:rowOff>
        </xdr:to>
        <xdr:sp macro="" textlink="">
          <xdr:nvSpPr>
            <xdr:cNvPr id="1129" name="Button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130" name="Button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131" name="Button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132" name="Button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133" name="Button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134" name="Button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135" name="Button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136" name="Button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137" name="Button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138" name="Button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139" name="Button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140" name="Button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141" name="Button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142" name="Button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143" name="Button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144" name="Button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145" name="Button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146" name="Button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147" name="Button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148" name="Button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149" name="Button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150" name="Button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151" name="Button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152" name="Button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153" name="Button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154" name="Button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155" name="Button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156" name="Button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157" name="Button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158" name="Button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159" name="Button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160" name="Button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161" name="Button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162" name="Button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163" name="Button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164" name="Button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165" name="Button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166" name="Button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167" name="Button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168" name="Button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169" name="Button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170" name="Button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171" name="Button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172" name="Button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173" name="Button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174" name="Button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175" name="Button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176" name="Button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177" name="Button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178" name="Button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179" name="Button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180" name="Button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181" name="Button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182" name="Button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183" name="Button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184" name="Button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185" name="Button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186" name="Button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187" name="Button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188" name="Button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189" name="Button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171450</xdr:rowOff>
        </xdr:to>
        <xdr:sp macro="" textlink="">
          <xdr:nvSpPr>
            <xdr:cNvPr id="1190" name="Button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191" name="Button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192" name="Button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193" name="Button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194" name="Button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195" name="Button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196" name="Button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197" name="Button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198" name="Button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199" name="Button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00" name="Button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01" name="Button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02" name="Button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03" name="Button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171450</xdr:rowOff>
        </xdr:to>
        <xdr:sp macro="" textlink="">
          <xdr:nvSpPr>
            <xdr:cNvPr id="1204" name="Button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05" name="Button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06" name="Button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07" name="Button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08" name="Button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09" name="Button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10" name="Button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11" name="Button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12" name="Button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13" name="Button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14" name="Button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15" name="Button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16" name="Button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17" name="Button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18" name="Button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19" name="Button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20" name="Button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21" name="Button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22" name="Button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23" name="Button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24" name="Button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25" name="Button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26" name="Button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27" name="Button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28" name="Button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29" name="Button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30" name="Button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31" name="Button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171450</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171450</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171450</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171450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171450</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171450</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171450</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171450</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171450</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171450</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171450</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171450</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171450</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568</xdr:row>
          <xdr:rowOff>0</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171450</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171450</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171450</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171450</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171450</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171450</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638</xdr:row>
          <xdr:rowOff>0</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171450</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171450</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171450</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171450</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171450</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171450</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171450</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171450</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171450</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171450</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171450</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171450</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171450</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171450</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171450</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860</xdr:row>
          <xdr:rowOff>0</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171450</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171450</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171450</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171450</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2708" name="Button 1684" hidden="1">
              <a:extLst>
                <a:ext uri="{63B3BB69-23CF-44E3-9099-C40C66FF867C}">
                  <a14:compatExt spid="_x0000_s2708"/>
                </a:ext>
                <a:ext uri="{FF2B5EF4-FFF2-40B4-BE49-F238E27FC236}">
                  <a16:creationId xmlns:a16="http://schemas.microsoft.com/office/drawing/2014/main" id="{00000000-0008-0000-0100-00009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2709" name="Button 1685"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2710" name="Button 1686"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2711" name="Button 1687" hidden="1">
              <a:extLst>
                <a:ext uri="{63B3BB69-23CF-44E3-9099-C40C66FF867C}">
                  <a14:compatExt spid="_x0000_s2711"/>
                </a:ext>
                <a:ext uri="{FF2B5EF4-FFF2-40B4-BE49-F238E27FC236}">
                  <a16:creationId xmlns:a16="http://schemas.microsoft.com/office/drawing/2014/main" id="{00000000-0008-0000-0100-00009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2712" name="Button 1688" hidden="1">
              <a:extLst>
                <a:ext uri="{63B3BB69-23CF-44E3-9099-C40C66FF867C}">
                  <a14:compatExt spid="_x0000_s2712"/>
                </a:ext>
                <a:ext uri="{FF2B5EF4-FFF2-40B4-BE49-F238E27FC236}">
                  <a16:creationId xmlns:a16="http://schemas.microsoft.com/office/drawing/2014/main" id="{00000000-0008-0000-0100-00009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2713" name="Button 1689" hidden="1">
              <a:extLst>
                <a:ext uri="{63B3BB69-23CF-44E3-9099-C40C66FF867C}">
                  <a14:compatExt spid="_x0000_s2713"/>
                </a:ext>
                <a:ext uri="{FF2B5EF4-FFF2-40B4-BE49-F238E27FC236}">
                  <a16:creationId xmlns:a16="http://schemas.microsoft.com/office/drawing/2014/main" id="{00000000-0008-0000-0100-00009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2714" name="Button 1690"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2715" name="Button 1691" hidden="1">
              <a:extLst>
                <a:ext uri="{63B3BB69-23CF-44E3-9099-C40C66FF867C}">
                  <a14:compatExt spid="_x0000_s2715"/>
                </a:ext>
                <a:ext uri="{FF2B5EF4-FFF2-40B4-BE49-F238E27FC236}">
                  <a16:creationId xmlns:a16="http://schemas.microsoft.com/office/drawing/2014/main" id="{00000000-0008-0000-0100-00009B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2716" name="Button 1692" hidden="1">
              <a:extLst>
                <a:ext uri="{63B3BB69-23CF-44E3-9099-C40C66FF867C}">
                  <a14:compatExt spid="_x0000_s2716"/>
                </a:ext>
                <a:ext uri="{FF2B5EF4-FFF2-40B4-BE49-F238E27FC236}">
                  <a16:creationId xmlns:a16="http://schemas.microsoft.com/office/drawing/2014/main" id="{00000000-0008-0000-0100-00009C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2717" name="Button 1693"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2718" name="Button 1694"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2719" name="Button 1695" hidden="1">
              <a:extLst>
                <a:ext uri="{63B3BB69-23CF-44E3-9099-C40C66FF867C}">
                  <a14:compatExt spid="_x0000_s2719"/>
                </a:ext>
                <a:ext uri="{FF2B5EF4-FFF2-40B4-BE49-F238E27FC236}">
                  <a16:creationId xmlns:a16="http://schemas.microsoft.com/office/drawing/2014/main" id="{00000000-0008-0000-0100-00009F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2720" name="Button 1696" hidden="1">
              <a:extLst>
                <a:ext uri="{63B3BB69-23CF-44E3-9099-C40C66FF867C}">
                  <a14:compatExt spid="_x0000_s2720"/>
                </a:ext>
                <a:ext uri="{FF2B5EF4-FFF2-40B4-BE49-F238E27FC236}">
                  <a16:creationId xmlns:a16="http://schemas.microsoft.com/office/drawing/2014/main" id="{00000000-0008-0000-0100-0000A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2721" name="Button 1697"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2722" name="Button 1698"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2723" name="Button 1699" hidden="1">
              <a:extLst>
                <a:ext uri="{63B3BB69-23CF-44E3-9099-C40C66FF867C}">
                  <a14:compatExt spid="_x0000_s2723"/>
                </a:ext>
                <a:ext uri="{FF2B5EF4-FFF2-40B4-BE49-F238E27FC236}">
                  <a16:creationId xmlns:a16="http://schemas.microsoft.com/office/drawing/2014/main" id="{00000000-0008-0000-0100-0000A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2724" name="Button 1700" hidden="1">
              <a:extLst>
                <a:ext uri="{63B3BB69-23CF-44E3-9099-C40C66FF867C}">
                  <a14:compatExt spid="_x0000_s2724"/>
                </a:ext>
                <a:ext uri="{FF2B5EF4-FFF2-40B4-BE49-F238E27FC236}">
                  <a16:creationId xmlns:a16="http://schemas.microsoft.com/office/drawing/2014/main" id="{00000000-0008-0000-0100-0000A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2725" name="Button 1701"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2726" name="Button 1702" hidden="1">
              <a:extLst>
                <a:ext uri="{63B3BB69-23CF-44E3-9099-C40C66FF867C}">
                  <a14:compatExt spid="_x0000_s2726"/>
                </a:ext>
                <a:ext uri="{FF2B5EF4-FFF2-40B4-BE49-F238E27FC236}">
                  <a16:creationId xmlns:a16="http://schemas.microsoft.com/office/drawing/2014/main" id="{00000000-0008-0000-0100-0000A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xdr:twoCellAnchor editAs="oneCell">
    <xdr:from>
      <xdr:col>4</xdr:col>
      <xdr:colOff>762000</xdr:colOff>
      <xdr:row>0</xdr:row>
      <xdr:rowOff>171450</xdr:rowOff>
    </xdr:from>
    <xdr:to>
      <xdr:col>5</xdr:col>
      <xdr:colOff>1137289</xdr:colOff>
      <xdr:row>4</xdr:row>
      <xdr:rowOff>58295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171450"/>
          <a:ext cx="1813564" cy="8107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LOS%20PROCESOS/Plan-Anual-de-Compras-y-Contrataciones-PACC-2020-DGB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 val="Plan-Anual-de-Compras-y-Contrat"/>
    </sheetNames>
    <definedNames>
      <definedName name="Sheet1.deleteProcedure"/>
      <definedName name="Sheet1.deleteRow"/>
      <definedName name="Sheet1.InsertNewTableRow"/>
    </definedNames>
    <sheetDataSet>
      <sheetData sheetId="0"/>
      <sheetData sheetId="1">
        <row r="1">
          <cell r="H1">
            <v>0</v>
          </cell>
          <cell r="I1">
            <v>0</v>
          </cell>
          <cell r="J1">
            <v>0</v>
          </cell>
        </row>
        <row r="2">
          <cell r="H2">
            <v>0</v>
          </cell>
        </row>
        <row r="3">
          <cell r="H3">
            <v>0</v>
          </cell>
        </row>
        <row r="4">
          <cell r="H4">
            <v>0</v>
          </cell>
        </row>
        <row r="5">
          <cell r="H5">
            <v>0</v>
          </cell>
        </row>
        <row r="7">
          <cell r="E7" t="str">
            <v>01</v>
          </cell>
        </row>
        <row r="9">
          <cell r="B9">
            <v>54</v>
          </cell>
        </row>
        <row r="11">
          <cell r="E11" t="str">
            <v>2020</v>
          </cell>
        </row>
        <row r="12">
          <cell r="E12" t="str">
            <v/>
          </cell>
        </row>
        <row r="124">
          <cell r="H124" t="str">
            <v>Bienes</v>
          </cell>
          <cell r="I124" t="str">
            <v>No</v>
          </cell>
          <cell r="J124" t="str">
            <v>Licitacion Publica</v>
          </cell>
        </row>
        <row r="193">
          <cell r="H193" t="str">
            <v>Bienes</v>
          </cell>
          <cell r="I193" t="str">
            <v>No</v>
          </cell>
          <cell r="J193" t="str">
            <v>Licitacion Publica</v>
          </cell>
        </row>
        <row r="215">
          <cell r="H215" t="str">
            <v>Bienes</v>
          </cell>
          <cell r="I215" t="str">
            <v>No</v>
          </cell>
          <cell r="J215" t="str">
            <v>Licitacion Publica</v>
          </cell>
        </row>
        <row r="281">
          <cell r="H281" t="str">
            <v>Bienes</v>
          </cell>
          <cell r="I281" t="str">
            <v>Sí</v>
          </cell>
          <cell r="J281" t="str">
            <v>Compras Menores</v>
          </cell>
        </row>
        <row r="347">
          <cell r="H347" t="str">
            <v>Bienes</v>
          </cell>
          <cell r="I347" t="str">
            <v>Sí</v>
          </cell>
          <cell r="J347" t="str">
            <v>Compras Menores</v>
          </cell>
        </row>
        <row r="380">
          <cell r="H380" t="str">
            <v>Bienes</v>
          </cell>
          <cell r="I380" t="str">
            <v>Sí</v>
          </cell>
          <cell r="J380" t="str">
            <v>Compras Menores</v>
          </cell>
        </row>
        <row r="413">
          <cell r="H413" t="str">
            <v>Bienes</v>
          </cell>
          <cell r="I413" t="str">
            <v>Sí</v>
          </cell>
          <cell r="J413" t="str">
            <v>Compras Menores</v>
          </cell>
        </row>
        <row r="434">
          <cell r="H434" t="str">
            <v>Bienes</v>
          </cell>
          <cell r="I434" t="str">
            <v>Sí</v>
          </cell>
          <cell r="J434" t="str">
            <v>Compras Menores</v>
          </cell>
        </row>
        <row r="455">
          <cell r="H455" t="str">
            <v>Bienes</v>
          </cell>
          <cell r="I455" t="str">
            <v>Sí</v>
          </cell>
          <cell r="J455" t="str">
            <v>Compras Menores</v>
          </cell>
        </row>
        <row r="471">
          <cell r="H471" t="str">
            <v>Bienes</v>
          </cell>
          <cell r="I471" t="str">
            <v>No</v>
          </cell>
          <cell r="J471" t="str">
            <v>Licitacion Publica</v>
          </cell>
        </row>
        <row r="500">
          <cell r="H500" t="str">
            <v>Bienes</v>
          </cell>
          <cell r="I500" t="str">
            <v>No</v>
          </cell>
          <cell r="J500" t="str">
            <v>Comparacion de Precios</v>
          </cell>
        </row>
        <row r="522">
          <cell r="H522" t="str">
            <v>Bienes</v>
          </cell>
          <cell r="I522" t="str">
            <v>No</v>
          </cell>
          <cell r="J522" t="str">
            <v>Licitacion Publica</v>
          </cell>
        </row>
        <row r="543">
          <cell r="H543" t="str">
            <v>Bienes</v>
          </cell>
          <cell r="I543" t="str">
            <v>No</v>
          </cell>
          <cell r="J543" t="str">
            <v>Compras Menores</v>
          </cell>
        </row>
        <row r="564">
          <cell r="H564" t="str">
            <v>Bienes</v>
          </cell>
          <cell r="I564" t="str">
            <v>No</v>
          </cell>
          <cell r="J564" t="str">
            <v>Compras Menores</v>
          </cell>
        </row>
        <row r="586">
          <cell r="H586" t="str">
            <v>Bienes</v>
          </cell>
          <cell r="I586" t="str">
            <v>No</v>
          </cell>
          <cell r="J586" t="str">
            <v>Compras Menores</v>
          </cell>
        </row>
        <row r="599">
          <cell r="H599" t="str">
            <v>Bienes</v>
          </cell>
          <cell r="I599" t="str">
            <v>No</v>
          </cell>
          <cell r="J599" t="str">
            <v>Compras Menores</v>
          </cell>
        </row>
        <row r="612">
          <cell r="H612" t="str">
            <v>Bienes</v>
          </cell>
          <cell r="I612" t="str">
            <v>No</v>
          </cell>
          <cell r="J612" t="str">
            <v>Compras Menores</v>
          </cell>
        </row>
        <row r="629">
          <cell r="H629" t="str">
            <v>Bienes</v>
          </cell>
          <cell r="I629" t="str">
            <v>No</v>
          </cell>
          <cell r="J629" t="str">
            <v>Comparacion de Precios</v>
          </cell>
        </row>
        <row r="651">
          <cell r="H651" t="str">
            <v>Bienes</v>
          </cell>
          <cell r="I651" t="str">
            <v>No</v>
          </cell>
          <cell r="J651" t="str">
            <v>Comparacion de Precios</v>
          </cell>
        </row>
        <row r="662">
          <cell r="H662" t="str">
            <v>Bienes</v>
          </cell>
          <cell r="I662" t="str">
            <v>No</v>
          </cell>
          <cell r="J662" t="str">
            <v>Excepción - Bienes o servicios con exclusividad</v>
          </cell>
        </row>
        <row r="673">
          <cell r="H673" t="str">
            <v>Bienes</v>
          </cell>
          <cell r="I673" t="str">
            <v>No</v>
          </cell>
          <cell r="J673" t="str">
            <v>Excepción - Bienes o servicios con exclusividad</v>
          </cell>
        </row>
        <row r="684">
          <cell r="H684" t="str">
            <v>Bienes</v>
          </cell>
          <cell r="I684" t="str">
            <v>No</v>
          </cell>
          <cell r="J684" t="str">
            <v>Excepción - Bienes o servicios con exclusividad</v>
          </cell>
        </row>
        <row r="696">
          <cell r="H696" t="str">
            <v>Servicios</v>
          </cell>
          <cell r="I696" t="str">
            <v>No</v>
          </cell>
          <cell r="J696" t="str">
            <v>Comparacion de Precios</v>
          </cell>
        </row>
        <row r="708">
          <cell r="H708" t="str">
            <v>Servicios</v>
          </cell>
          <cell r="I708" t="str">
            <v>No</v>
          </cell>
          <cell r="J708" t="str">
            <v>Comparacion de Precios</v>
          </cell>
        </row>
        <row r="719">
          <cell r="H719" t="str">
            <v>Servicios</v>
          </cell>
          <cell r="I719" t="str">
            <v>No</v>
          </cell>
          <cell r="J719" t="str">
            <v>Comparacion de Precios</v>
          </cell>
        </row>
        <row r="730">
          <cell r="H730" t="str">
            <v>Servicios</v>
          </cell>
          <cell r="I730" t="str">
            <v>No</v>
          </cell>
          <cell r="J730" t="str">
            <v>Comparacion de Precios</v>
          </cell>
        </row>
        <row r="741">
          <cell r="H741" t="str">
            <v>Servicios</v>
          </cell>
          <cell r="I741" t="str">
            <v>No</v>
          </cell>
          <cell r="J741" t="str">
            <v>Licitacion Publica</v>
          </cell>
        </row>
        <row r="752">
          <cell r="H752" t="str">
            <v>Servicios</v>
          </cell>
          <cell r="I752" t="str">
            <v>No</v>
          </cell>
          <cell r="J752" t="str">
            <v>Licitacion Publica</v>
          </cell>
        </row>
        <row r="763">
          <cell r="H763" t="str">
            <v>Servicios</v>
          </cell>
          <cell r="I763" t="str">
            <v>No</v>
          </cell>
          <cell r="J763" t="str">
            <v>Licitacion Publica</v>
          </cell>
        </row>
        <row r="774">
          <cell r="H774" t="str">
            <v>Servicios</v>
          </cell>
          <cell r="I774" t="str">
            <v>No</v>
          </cell>
          <cell r="J774" t="str">
            <v>Licitacion Publica</v>
          </cell>
        </row>
        <row r="789">
          <cell r="H789" t="str">
            <v>Bienes</v>
          </cell>
          <cell r="I789" t="str">
            <v>No</v>
          </cell>
          <cell r="J789" t="str">
            <v>Licitacion Restringida</v>
          </cell>
        </row>
        <row r="800">
          <cell r="H800" t="str">
            <v>Bienes</v>
          </cell>
          <cell r="I800" t="str">
            <v>No</v>
          </cell>
          <cell r="J800" t="str">
            <v>Licitacion Publica</v>
          </cell>
        </row>
        <row r="815">
          <cell r="H815" t="str">
            <v>Servicios</v>
          </cell>
          <cell r="I815" t="str">
            <v>No</v>
          </cell>
          <cell r="J815" t="str">
            <v>Excepción - Bienes o servicios con exclusividad</v>
          </cell>
        </row>
        <row r="826">
          <cell r="H826" t="str">
            <v>Servicios</v>
          </cell>
          <cell r="I826" t="str">
            <v>No</v>
          </cell>
          <cell r="J826" t="str">
            <v>Comparacion de Precios</v>
          </cell>
        </row>
        <row r="837">
          <cell r="H837" t="str">
            <v>Servicios</v>
          </cell>
          <cell r="I837" t="str">
            <v>No</v>
          </cell>
          <cell r="J837" t="str">
            <v>Comparacion de Precios</v>
          </cell>
        </row>
        <row r="848">
          <cell r="H848" t="str">
            <v>Servicios</v>
          </cell>
          <cell r="I848" t="str">
            <v>No</v>
          </cell>
          <cell r="J848" t="str">
            <v>Comparacion de Precios</v>
          </cell>
        </row>
        <row r="859">
          <cell r="H859" t="str">
            <v>Servicios</v>
          </cell>
          <cell r="I859" t="str">
            <v>No</v>
          </cell>
          <cell r="J859" t="str">
            <v>Comparacion de Precios</v>
          </cell>
        </row>
        <row r="872">
          <cell r="H872" t="str">
            <v>Servicios</v>
          </cell>
          <cell r="I872" t="str">
            <v>No</v>
          </cell>
          <cell r="J872" t="str">
            <v>Comparacion de Precios</v>
          </cell>
        </row>
        <row r="885">
          <cell r="H885" t="str">
            <v>Servicios</v>
          </cell>
          <cell r="I885" t="str">
            <v>No</v>
          </cell>
          <cell r="J885" t="str">
            <v>Comparacion de Precios</v>
          </cell>
        </row>
        <row r="900">
          <cell r="H900" t="str">
            <v>Servicios</v>
          </cell>
          <cell r="I900" t="str">
            <v>Sí</v>
          </cell>
          <cell r="J900" t="str">
            <v>Comparacion de Precios</v>
          </cell>
        </row>
        <row r="915">
          <cell r="H915" t="str">
            <v>Servicios</v>
          </cell>
          <cell r="I915" t="str">
            <v>Sí</v>
          </cell>
          <cell r="J915" t="str">
            <v>Comparacion de Precios</v>
          </cell>
        </row>
        <row r="926">
          <cell r="H926" t="str">
            <v>Servicios</v>
          </cell>
          <cell r="I926" t="str">
            <v>No</v>
          </cell>
          <cell r="J926" t="str">
            <v>Excepción - Bienes o servicios con exclusividad</v>
          </cell>
        </row>
        <row r="937">
          <cell r="H937" t="str">
            <v>Servicios</v>
          </cell>
          <cell r="I937" t="str">
            <v>No</v>
          </cell>
          <cell r="J937" t="str">
            <v>Comparacion de Precios</v>
          </cell>
        </row>
        <row r="954">
          <cell r="H954" t="str">
            <v>Bienes</v>
          </cell>
          <cell r="I954" t="str">
            <v>No</v>
          </cell>
          <cell r="J954" t="str">
            <v>Comparacion de Precios</v>
          </cell>
        </row>
        <row r="987">
          <cell r="H987" t="str">
            <v>Bienes</v>
          </cell>
          <cell r="I987" t="str">
            <v>Sí</v>
          </cell>
          <cell r="J987" t="str">
            <v>Compras Menores</v>
          </cell>
        </row>
        <row r="1020">
          <cell r="H1020" t="str">
            <v>Bienes</v>
          </cell>
          <cell r="I1020" t="str">
            <v>Sí</v>
          </cell>
          <cell r="J1020" t="str">
            <v>Compras Menores</v>
          </cell>
        </row>
        <row r="1031">
          <cell r="H1031" t="str">
            <v>Bienes</v>
          </cell>
          <cell r="I1031" t="str">
            <v>No</v>
          </cell>
          <cell r="J1031" t="str">
            <v>Compras Menores</v>
          </cell>
        </row>
        <row r="1042">
          <cell r="H1042" t="str">
            <v>Bienes</v>
          </cell>
          <cell r="I1042" t="str">
            <v>No</v>
          </cell>
          <cell r="J1042" t="str">
            <v>Comparacion de Precios</v>
          </cell>
        </row>
        <row r="1054">
          <cell r="H1054" t="str">
            <v>Bienes</v>
          </cell>
          <cell r="I1054" t="str">
            <v>No</v>
          </cell>
          <cell r="J1054" t="str">
            <v>Compras por debajo del Umbral</v>
          </cell>
        </row>
        <row r="1066">
          <cell r="H1066" t="str">
            <v>Bienes</v>
          </cell>
          <cell r="I1066" t="str">
            <v>No</v>
          </cell>
          <cell r="J1066" t="str">
            <v>Compras por debajo del Umbral</v>
          </cell>
        </row>
        <row r="1077">
          <cell r="H1077" t="str">
            <v>Servicios</v>
          </cell>
          <cell r="I1077" t="str">
            <v>Sí</v>
          </cell>
          <cell r="J1077" t="str">
            <v>Licitacion Publica</v>
          </cell>
        </row>
        <row r="1089">
          <cell r="H1089" t="str">
            <v>Servicios</v>
          </cell>
          <cell r="I1089" t="str">
            <v>No</v>
          </cell>
          <cell r="J1089" t="str">
            <v>Excepción - Bienes o servicios con exclusividad</v>
          </cell>
        </row>
        <row r="1100">
          <cell r="H1100" t="str">
            <v>Servicios</v>
          </cell>
          <cell r="I1100" t="str">
            <v>No</v>
          </cell>
          <cell r="J1100" t="str">
            <v>Excepción - Bienes o servicios con exclusividad</v>
          </cell>
        </row>
        <row r="1111">
          <cell r="H1111" t="str">
            <v>Servicios</v>
          </cell>
          <cell r="I1111" t="str">
            <v>No</v>
          </cell>
          <cell r="J1111" t="str">
            <v>Comparacion de Precios</v>
          </cell>
        </row>
      </sheetData>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L3" t="str">
            <v>Comparacion de Precios</v>
          </cell>
          <cell r="N3" t="str">
            <v>Sí</v>
          </cell>
          <cell r="P3" t="str">
            <v>CAJ</v>
          </cell>
          <cell r="Q3" t="str">
            <v>Caja</v>
          </cell>
          <cell r="S3" t="str">
            <v>Bienes</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L4" t="str">
            <v>Compras Menores</v>
          </cell>
          <cell r="N4" t="str">
            <v>MIPYME Mujeres</v>
          </cell>
          <cell r="P4" t="str">
            <v>CM</v>
          </cell>
          <cell r="Q4" t="str">
            <v>Centímetro</v>
          </cell>
          <cell r="S4" t="str">
            <v>Servicios</v>
          </cell>
        </row>
        <row r="5">
          <cell r="A5" t="str">
            <v>CIBAO NORDESTE</v>
          </cell>
          <cell r="B5" t="str">
            <v>CIBAO NORTE</v>
          </cell>
          <cell r="C5" t="str">
            <v>Espaillat</v>
          </cell>
          <cell r="E5" t="str">
            <v>Santiago</v>
          </cell>
          <cell r="F5" t="str">
            <v>Villa Bisonó (Navarrete)</v>
          </cell>
          <cell r="I5" t="str">
            <v>Arenoso</v>
          </cell>
          <cell r="J5" t="str">
            <v>Las Coles</v>
          </cell>
          <cell r="L5" t="str">
            <v>Compras por debajo del Umbral</v>
          </cell>
          <cell r="N5" t="str">
            <v>No</v>
          </cell>
          <cell r="P5" t="str">
            <v>CM2</v>
          </cell>
          <cell r="Q5" t="str">
            <v>Centímetro Cuadrado</v>
          </cell>
          <cell r="S5" t="str">
            <v>Servicios: Consultorías</v>
          </cell>
        </row>
        <row r="6">
          <cell r="A6" t="str">
            <v>CIBAO NOROESTE</v>
          </cell>
          <cell r="B6" t="str">
            <v>CIBAO SUR</v>
          </cell>
          <cell r="C6" t="str">
            <v>Concepción de La Vega</v>
          </cell>
          <cell r="E6" t="str">
            <v>Santiago</v>
          </cell>
          <cell r="F6" t="str">
            <v>Jánico</v>
          </cell>
          <cell r="I6" t="str">
            <v>Castillo</v>
          </cell>
          <cell r="J6" t="str">
            <v>Castillo</v>
          </cell>
          <cell r="L6" t="str">
            <v xml:space="preserve">Excepción - Bienes o servicios con exclusividad </v>
          </cell>
          <cell r="P6" t="str">
            <v>CT</v>
          </cell>
          <cell r="Q6" t="str">
            <v>Ciento</v>
          </cell>
          <cell r="S6" t="str">
            <v>Servicios: Consultoría basada en la calidad de los servicios</v>
          </cell>
        </row>
        <row r="7">
          <cell r="A7" t="str">
            <v>VALDESIA</v>
          </cell>
          <cell r="B7" t="str">
            <v>CIBAO SUR</v>
          </cell>
          <cell r="C7" t="str">
            <v>Monseñor Nouel</v>
          </cell>
          <cell r="E7" t="str">
            <v>Santiago</v>
          </cell>
          <cell r="F7" t="str">
            <v>Licey al Medio</v>
          </cell>
          <cell r="I7" t="str">
            <v>Hostos</v>
          </cell>
          <cell r="J7" t="str">
            <v>Hostos</v>
          </cell>
          <cell r="L7" t="str">
            <v>Excepción - Construcción, instalación o adquisición de oficinas para el servicio exterior</v>
          </cell>
          <cell r="P7" t="str">
            <v>DEC</v>
          </cell>
          <cell r="Q7" t="str">
            <v>Decena</v>
          </cell>
          <cell r="S7" t="str">
            <v>Obras</v>
          </cell>
        </row>
        <row r="8">
          <cell r="A8" t="str">
            <v>ENRIQUILLO</v>
          </cell>
          <cell r="B8" t="str">
            <v>CIBAO SUR</v>
          </cell>
          <cell r="C8" t="str">
            <v>Sánchez Ramírez</v>
          </cell>
          <cell r="E8" t="str">
            <v>Santiago</v>
          </cell>
          <cell r="F8" t="str">
            <v>San José de las Matas</v>
          </cell>
          <cell r="I8" t="str">
            <v>Hostos</v>
          </cell>
          <cell r="J8" t="str">
            <v>Sabana Grande de Hostos</v>
          </cell>
          <cell r="L8" t="str">
            <v>Excepción - Contratación de publicidad a través de medios de comunicación social</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L9" t="str">
            <v>Excepción - Obras científicas, técnicas, artísticas, o restauración  de monumentos históricos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L10" t="str">
            <v>Excepción - Proveedor Único</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L11" t="str">
            <v>Excepción - Rescisión de contratos cuya terminación no exceda el 40% del monto total del proyecto, obra o servicio</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L12" t="str">
            <v>Excepción - Resolución 15-08 sobre compra y contratación de pasaje aéreo, combustible y reparación de vehículos de motor</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L13" t="str">
            <v>Licitacion Publica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L14" t="str">
            <v>Licitacion Publica Internacional</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L15" t="str">
            <v>Licitacion Restringida</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L16" t="str">
            <v>Sorteo de Obras</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cell r="P44">
            <v>0</v>
          </cell>
          <cell r="Q44">
            <v>0</v>
          </cell>
        </row>
        <row r="45">
          <cell r="E45" t="str">
            <v>Hermanas Mirabal</v>
          </cell>
          <cell r="F45" t="str">
            <v>Villa Tapia</v>
          </cell>
          <cell r="I45" t="str">
            <v>El Pino</v>
          </cell>
          <cell r="J45" t="str">
            <v>Manuel Bueno</v>
          </cell>
          <cell r="P45">
            <v>0</v>
          </cell>
          <cell r="Q45">
            <v>0</v>
          </cell>
        </row>
        <row r="46">
          <cell r="E46" t="str">
            <v>María Trinidad Sánchez</v>
          </cell>
          <cell r="F46" t="str">
            <v>Nagua</v>
          </cell>
          <cell r="I46" t="str">
            <v>Loma de Cabrera</v>
          </cell>
          <cell r="J46" t="str">
            <v>Capotillo</v>
          </cell>
          <cell r="P46">
            <v>0</v>
          </cell>
          <cell r="Q46">
            <v>0</v>
          </cell>
        </row>
        <row r="47">
          <cell r="E47" t="str">
            <v>María Trinidad Sánchez</v>
          </cell>
          <cell r="F47" t="str">
            <v>Cabrera</v>
          </cell>
          <cell r="I47" t="str">
            <v>Loma de Cabrera</v>
          </cell>
          <cell r="J47" t="str">
            <v>Loma de Cabrera</v>
          </cell>
          <cell r="P47">
            <v>0</v>
          </cell>
          <cell r="Q47">
            <v>0</v>
          </cell>
        </row>
        <row r="48">
          <cell r="E48" t="str">
            <v>María Trinidad Sánchez</v>
          </cell>
          <cell r="F48" t="str">
            <v>El Factor</v>
          </cell>
          <cell r="I48" t="str">
            <v>Loma de Cabrera</v>
          </cell>
          <cell r="J48" t="str">
            <v>Santiago de la Cruz</v>
          </cell>
          <cell r="P48">
            <v>0</v>
          </cell>
          <cell r="Q48">
            <v>0</v>
          </cell>
        </row>
        <row r="49">
          <cell r="E49" t="str">
            <v>María Trinidad Sánchez</v>
          </cell>
          <cell r="F49" t="str">
            <v>Río San Juan</v>
          </cell>
          <cell r="I49" t="str">
            <v>Partido</v>
          </cell>
          <cell r="J49" t="str">
            <v>Partido</v>
          </cell>
          <cell r="P49">
            <v>0</v>
          </cell>
          <cell r="Q49">
            <v>0</v>
          </cell>
        </row>
        <row r="50">
          <cell r="E50" t="str">
            <v>Samaná</v>
          </cell>
          <cell r="F50" t="str">
            <v>Santa Bárbara de Samaná</v>
          </cell>
          <cell r="I50" t="str">
            <v>Restauración</v>
          </cell>
          <cell r="J50" t="str">
            <v>Restauración</v>
          </cell>
          <cell r="P50">
            <v>0</v>
          </cell>
          <cell r="Q50">
            <v>0</v>
          </cell>
        </row>
        <row r="51">
          <cell r="E51" t="str">
            <v>Samaná</v>
          </cell>
          <cell r="F51" t="str">
            <v>Sánchez</v>
          </cell>
          <cell r="I51" t="str">
            <v>Castañuelas</v>
          </cell>
          <cell r="J51" t="str">
            <v>Castañuelas</v>
          </cell>
          <cell r="P51">
            <v>0</v>
          </cell>
          <cell r="Q51">
            <v>0</v>
          </cell>
        </row>
        <row r="52">
          <cell r="E52" t="str">
            <v>Samaná</v>
          </cell>
          <cell r="F52" t="str">
            <v>Las Terrenas</v>
          </cell>
          <cell r="I52" t="str">
            <v>Castañuelas</v>
          </cell>
          <cell r="J52" t="str">
            <v>Palo Verde</v>
          </cell>
          <cell r="P52">
            <v>0</v>
          </cell>
          <cell r="Q52">
            <v>0</v>
          </cell>
        </row>
        <row r="53">
          <cell r="E53" t="str">
            <v>Valverde</v>
          </cell>
          <cell r="F53" t="str">
            <v>Santa Cruz de Mao</v>
          </cell>
          <cell r="I53" t="str">
            <v>Guayubín</v>
          </cell>
          <cell r="J53" t="str">
            <v>Cana Chapetón</v>
          </cell>
          <cell r="P53">
            <v>0</v>
          </cell>
          <cell r="Q53">
            <v>0</v>
          </cell>
        </row>
        <row r="54">
          <cell r="E54" t="str">
            <v>Valverde</v>
          </cell>
          <cell r="F54" t="str">
            <v>Esperanza</v>
          </cell>
          <cell r="I54" t="str">
            <v>Guayubín</v>
          </cell>
          <cell r="J54" t="str">
            <v>Guayubín</v>
          </cell>
          <cell r="P54">
            <v>0</v>
          </cell>
          <cell r="Q54">
            <v>0</v>
          </cell>
        </row>
        <row r="55">
          <cell r="E55" t="str">
            <v>Valverde</v>
          </cell>
          <cell r="F55" t="str">
            <v>Laguna Salada</v>
          </cell>
          <cell r="I55" t="str">
            <v>Guayubín</v>
          </cell>
          <cell r="J55" t="str">
            <v>Hatillo Palma</v>
          </cell>
          <cell r="P55">
            <v>0</v>
          </cell>
          <cell r="Q55">
            <v>0</v>
          </cell>
        </row>
        <row r="56">
          <cell r="E56" t="str">
            <v>Santiago Rodriguez</v>
          </cell>
          <cell r="F56" t="str">
            <v>San Ignacio de Sabaneta</v>
          </cell>
          <cell r="I56" t="str">
            <v>Guayubín</v>
          </cell>
          <cell r="J56" t="str">
            <v>Villa Elisa</v>
          </cell>
          <cell r="P56">
            <v>0</v>
          </cell>
          <cell r="Q56">
            <v>0</v>
          </cell>
        </row>
        <row r="57">
          <cell r="E57" t="str">
            <v>Santiago Rodriguez</v>
          </cell>
          <cell r="F57" t="str">
            <v>Villa los Almácigos</v>
          </cell>
          <cell r="I57" t="str">
            <v>Las Matas de Santa Cruz</v>
          </cell>
          <cell r="J57" t="str">
            <v>Las Matas de Santa Cruz</v>
          </cell>
          <cell r="P57">
            <v>0</v>
          </cell>
          <cell r="Q57">
            <v>0</v>
          </cell>
        </row>
        <row r="58">
          <cell r="E58" t="str">
            <v>Santiago Rodriguez</v>
          </cell>
          <cell r="F58" t="str">
            <v>Monción</v>
          </cell>
          <cell r="I58" t="str">
            <v>Pepillo Salcedo</v>
          </cell>
          <cell r="J58" t="str">
            <v>Pepillo Salcedo</v>
          </cell>
          <cell r="P58">
            <v>0</v>
          </cell>
          <cell r="Q58">
            <v>0</v>
          </cell>
        </row>
        <row r="59">
          <cell r="E59" t="str">
            <v>Montecristi</v>
          </cell>
          <cell r="F59" t="str">
            <v>San Fernando de Montecristi</v>
          </cell>
          <cell r="I59" t="str">
            <v>San Fernando de Montecristi</v>
          </cell>
          <cell r="J59" t="str">
            <v>San Fernando de Montecristi</v>
          </cell>
          <cell r="P59">
            <v>0</v>
          </cell>
          <cell r="Q59">
            <v>0</v>
          </cell>
        </row>
        <row r="60">
          <cell r="E60" t="str">
            <v>Montecristi</v>
          </cell>
          <cell r="F60" t="str">
            <v>Castañuelas</v>
          </cell>
          <cell r="I60" t="str">
            <v>Villa Vásquez</v>
          </cell>
          <cell r="J60" t="str">
            <v>Villa Vásquez</v>
          </cell>
          <cell r="P60">
            <v>0</v>
          </cell>
          <cell r="Q60">
            <v>0</v>
          </cell>
        </row>
        <row r="61">
          <cell r="E61" t="str">
            <v>Montecristi</v>
          </cell>
          <cell r="F61" t="str">
            <v>Guayubín</v>
          </cell>
          <cell r="I61" t="str">
            <v>Monción</v>
          </cell>
          <cell r="J61" t="str">
            <v>Monción</v>
          </cell>
          <cell r="P61">
            <v>0</v>
          </cell>
          <cell r="Q61">
            <v>0</v>
          </cell>
        </row>
        <row r="62">
          <cell r="E62" t="str">
            <v>Montecristi</v>
          </cell>
          <cell r="F62" t="str">
            <v>Las Matas de Santa Cruz</v>
          </cell>
          <cell r="I62" t="str">
            <v>San Ignacio de Sabaneta</v>
          </cell>
          <cell r="J62" t="str">
            <v>San Ignacio de Sabaneta</v>
          </cell>
          <cell r="P62">
            <v>0</v>
          </cell>
          <cell r="Q62">
            <v>0</v>
          </cell>
        </row>
        <row r="63">
          <cell r="E63" t="str">
            <v>Montecristi</v>
          </cell>
          <cell r="F63" t="str">
            <v>Pepillo Salcedo</v>
          </cell>
          <cell r="I63" t="str">
            <v>Villa los Almácigos</v>
          </cell>
          <cell r="J63" t="str">
            <v>Villa los Almácigos</v>
          </cell>
          <cell r="P63">
            <v>0</v>
          </cell>
          <cell r="Q63">
            <v>0</v>
          </cell>
        </row>
        <row r="64">
          <cell r="E64" t="str">
            <v>Montecristi</v>
          </cell>
          <cell r="F64" t="str">
            <v>Villa Vásquez</v>
          </cell>
          <cell r="I64" t="str">
            <v>Esperanza</v>
          </cell>
          <cell r="J64" t="str">
            <v>Boca de Mao</v>
          </cell>
          <cell r="P64">
            <v>0</v>
          </cell>
          <cell r="Q64">
            <v>0</v>
          </cell>
        </row>
        <row r="65">
          <cell r="E65" t="str">
            <v>Dajabón</v>
          </cell>
          <cell r="F65" t="str">
            <v>Dajabón</v>
          </cell>
          <cell r="I65" t="str">
            <v>Esperanza</v>
          </cell>
          <cell r="J65" t="str">
            <v>Esperanza</v>
          </cell>
          <cell r="P65">
            <v>0</v>
          </cell>
          <cell r="Q65">
            <v>0</v>
          </cell>
        </row>
        <row r="66">
          <cell r="E66" t="str">
            <v>Dajabón</v>
          </cell>
          <cell r="F66" t="str">
            <v>Loma de Cabrera</v>
          </cell>
          <cell r="I66" t="str">
            <v>Esperanza</v>
          </cell>
          <cell r="J66" t="str">
            <v>Jicomé</v>
          </cell>
          <cell r="P66">
            <v>0</v>
          </cell>
          <cell r="Q66">
            <v>0</v>
          </cell>
        </row>
        <row r="67">
          <cell r="E67" t="str">
            <v>Dajabón</v>
          </cell>
          <cell r="F67" t="str">
            <v>Restauración</v>
          </cell>
          <cell r="I67" t="str">
            <v>Esperanza</v>
          </cell>
          <cell r="J67" t="str">
            <v>Maizal</v>
          </cell>
          <cell r="P67">
            <v>0</v>
          </cell>
          <cell r="Q67">
            <v>0</v>
          </cell>
        </row>
        <row r="68">
          <cell r="E68" t="str">
            <v>Dajabón</v>
          </cell>
          <cell r="F68" t="str">
            <v>Partido</v>
          </cell>
          <cell r="I68" t="str">
            <v>Esperanza</v>
          </cell>
          <cell r="J68" t="str">
            <v>Paradero</v>
          </cell>
          <cell r="P68">
            <v>0</v>
          </cell>
          <cell r="Q68">
            <v>0</v>
          </cell>
        </row>
        <row r="69">
          <cell r="E69" t="str">
            <v>Dajabón</v>
          </cell>
          <cell r="F69" t="str">
            <v>El Pino</v>
          </cell>
          <cell r="I69" t="str">
            <v>Laguna Salada</v>
          </cell>
          <cell r="J69" t="str">
            <v>Cruce de Guayacanes</v>
          </cell>
          <cell r="P69">
            <v>0</v>
          </cell>
          <cell r="Q69">
            <v>0</v>
          </cell>
        </row>
        <row r="70">
          <cell r="E70" t="str">
            <v>San Cristóbal</v>
          </cell>
          <cell r="F70" t="str">
            <v>San Cristóbal</v>
          </cell>
          <cell r="I70" t="str">
            <v>Laguna Salada</v>
          </cell>
          <cell r="J70" t="str">
            <v>Jaibón (Laguna Salada)</v>
          </cell>
          <cell r="P70">
            <v>0</v>
          </cell>
          <cell r="Q70">
            <v>0</v>
          </cell>
        </row>
        <row r="71">
          <cell r="E71" t="str">
            <v>San Cristóbal</v>
          </cell>
          <cell r="F71" t="str">
            <v>Bajos de Haina</v>
          </cell>
          <cell r="I71" t="str">
            <v>Laguna Salada</v>
          </cell>
          <cell r="J71" t="str">
            <v>La Caya</v>
          </cell>
          <cell r="P71">
            <v>0</v>
          </cell>
          <cell r="Q71">
            <v>0</v>
          </cell>
        </row>
        <row r="72">
          <cell r="E72" t="str">
            <v>San Cristóbal</v>
          </cell>
          <cell r="F72" t="str">
            <v>Los Cacaos</v>
          </cell>
          <cell r="I72" t="str">
            <v>Laguna Salada</v>
          </cell>
          <cell r="J72" t="str">
            <v>Laguna Salada</v>
          </cell>
          <cell r="P72">
            <v>0</v>
          </cell>
          <cell r="Q72">
            <v>0</v>
          </cell>
        </row>
        <row r="73">
          <cell r="E73" t="str">
            <v>San Cristóbal</v>
          </cell>
          <cell r="F73" t="str">
            <v>Cambita Garabitos</v>
          </cell>
          <cell r="I73" t="str">
            <v>Santa Cruz de Mao</v>
          </cell>
          <cell r="J73" t="str">
            <v>Ámina</v>
          </cell>
          <cell r="P73">
            <v>0</v>
          </cell>
          <cell r="Q73">
            <v>0</v>
          </cell>
        </row>
        <row r="74">
          <cell r="E74" t="str">
            <v>San Cristóbal</v>
          </cell>
          <cell r="F74" t="str">
            <v>San Gregorio de Nigua</v>
          </cell>
          <cell r="I74" t="str">
            <v>Santa Cruz de Mao</v>
          </cell>
          <cell r="J74" t="str">
            <v>Guatapanal</v>
          </cell>
          <cell r="P74">
            <v>0</v>
          </cell>
          <cell r="Q74">
            <v>0</v>
          </cell>
        </row>
        <row r="75">
          <cell r="E75" t="str">
            <v>San Cristóbal</v>
          </cell>
          <cell r="F75" t="str">
            <v>Sabana Grande de Palenque</v>
          </cell>
          <cell r="I75" t="str">
            <v>Santa Cruz de Mao</v>
          </cell>
          <cell r="J75" t="str">
            <v>Jaibón (Pueblo Nuevo)</v>
          </cell>
          <cell r="P75">
            <v>0</v>
          </cell>
          <cell r="Q75">
            <v>0</v>
          </cell>
        </row>
        <row r="76">
          <cell r="E76" t="str">
            <v>San Cristóbal</v>
          </cell>
          <cell r="F76" t="str">
            <v>Yaguate</v>
          </cell>
          <cell r="I76" t="str">
            <v>Santa Cruz de Mao</v>
          </cell>
          <cell r="J76" t="str">
            <v>Santa Cruz de Mao</v>
          </cell>
          <cell r="P76">
            <v>0</v>
          </cell>
          <cell r="Q76">
            <v>0</v>
          </cell>
        </row>
        <row r="77">
          <cell r="E77" t="str">
            <v>San Cristóbal</v>
          </cell>
          <cell r="F77" t="str">
            <v>Villa Altagracia</v>
          </cell>
          <cell r="I77" t="str">
            <v>Cayetano Germosén</v>
          </cell>
          <cell r="J77" t="str">
            <v>Cayetano Germosén</v>
          </cell>
          <cell r="P77">
            <v>0</v>
          </cell>
          <cell r="Q77">
            <v>0</v>
          </cell>
        </row>
        <row r="78">
          <cell r="E78" t="str">
            <v>Peravia</v>
          </cell>
          <cell r="F78" t="str">
            <v>Baní</v>
          </cell>
          <cell r="I78" t="str">
            <v>Gaspar Hernández</v>
          </cell>
          <cell r="J78" t="str">
            <v>Gaspar Hernández</v>
          </cell>
          <cell r="P78">
            <v>0</v>
          </cell>
          <cell r="Q78">
            <v>0</v>
          </cell>
        </row>
        <row r="79">
          <cell r="E79" t="str">
            <v>Peravia</v>
          </cell>
          <cell r="F79" t="str">
            <v>Nizao</v>
          </cell>
          <cell r="I79" t="str">
            <v>Gaspar Hernández</v>
          </cell>
          <cell r="J79" t="str">
            <v>Joba Arriba</v>
          </cell>
          <cell r="P79">
            <v>0</v>
          </cell>
          <cell r="Q79">
            <v>0</v>
          </cell>
        </row>
        <row r="80">
          <cell r="E80" t="str">
            <v>San José de Ocoa</v>
          </cell>
          <cell r="F80" t="str">
            <v>San José de Ocoa</v>
          </cell>
          <cell r="I80" t="str">
            <v>Gaspar Hernández</v>
          </cell>
          <cell r="J80" t="str">
            <v>Veragua</v>
          </cell>
          <cell r="P80">
            <v>0</v>
          </cell>
          <cell r="Q80">
            <v>0</v>
          </cell>
        </row>
        <row r="81">
          <cell r="E81" t="str">
            <v>San José de Ocoa</v>
          </cell>
          <cell r="F81" t="str">
            <v>Sabana Larga</v>
          </cell>
          <cell r="I81" t="str">
            <v>Gaspar Hernández</v>
          </cell>
          <cell r="J81" t="str">
            <v>Villa Magante</v>
          </cell>
          <cell r="P81">
            <v>0</v>
          </cell>
          <cell r="Q81">
            <v>0</v>
          </cell>
        </row>
        <row r="82">
          <cell r="E82" t="str">
            <v>San José de Ocoa</v>
          </cell>
          <cell r="F82" t="str">
            <v>Rancho Arriba</v>
          </cell>
          <cell r="I82" t="str">
            <v>Jamao al Norte</v>
          </cell>
          <cell r="J82" t="str">
            <v>Jamao al Norte</v>
          </cell>
          <cell r="P82">
            <v>0</v>
          </cell>
          <cell r="Q82">
            <v>0</v>
          </cell>
        </row>
        <row r="83">
          <cell r="E83" t="str">
            <v>Azua</v>
          </cell>
          <cell r="F83" t="str">
            <v>Azua de Compostela</v>
          </cell>
          <cell r="I83" t="str">
            <v>Moca</v>
          </cell>
          <cell r="J83" t="str">
            <v>Canca la Reina</v>
          </cell>
          <cell r="P83">
            <v>0</v>
          </cell>
          <cell r="Q83">
            <v>0</v>
          </cell>
        </row>
        <row r="84">
          <cell r="E84" t="str">
            <v>Azua</v>
          </cell>
          <cell r="F84" t="str">
            <v>Guayabal</v>
          </cell>
          <cell r="I84" t="str">
            <v>Moca</v>
          </cell>
          <cell r="J84" t="str">
            <v>El Higuerito</v>
          </cell>
          <cell r="P84">
            <v>0</v>
          </cell>
          <cell r="Q84">
            <v>0</v>
          </cell>
        </row>
        <row r="85">
          <cell r="E85" t="str">
            <v>Azua</v>
          </cell>
          <cell r="F85" t="str">
            <v>Las Charcas</v>
          </cell>
          <cell r="I85" t="str">
            <v>Moca</v>
          </cell>
          <cell r="J85" t="str">
            <v>José Contreras</v>
          </cell>
          <cell r="P85">
            <v>0</v>
          </cell>
          <cell r="Q85">
            <v>0</v>
          </cell>
        </row>
        <row r="86">
          <cell r="E86" t="str">
            <v>Azua</v>
          </cell>
          <cell r="F86" t="str">
            <v>Las Yayas de Viajama</v>
          </cell>
          <cell r="I86" t="str">
            <v>Moca</v>
          </cell>
          <cell r="J86" t="str">
            <v>Juan López</v>
          </cell>
          <cell r="P86">
            <v>0</v>
          </cell>
          <cell r="Q86">
            <v>0</v>
          </cell>
        </row>
        <row r="87">
          <cell r="E87" t="str">
            <v>Azua</v>
          </cell>
          <cell r="F87" t="str">
            <v>Padre Las Casas</v>
          </cell>
          <cell r="I87" t="str">
            <v>Moca</v>
          </cell>
          <cell r="J87" t="str">
            <v>La Ortega</v>
          </cell>
          <cell r="P87">
            <v>0</v>
          </cell>
          <cell r="Q87">
            <v>0</v>
          </cell>
        </row>
        <row r="88">
          <cell r="E88" t="str">
            <v>Azua</v>
          </cell>
          <cell r="F88" t="str">
            <v>Peralta</v>
          </cell>
          <cell r="I88" t="str">
            <v>Moca</v>
          </cell>
          <cell r="J88" t="str">
            <v>Las Lagunas Abajo</v>
          </cell>
          <cell r="P88">
            <v>0</v>
          </cell>
          <cell r="Q88">
            <v>0</v>
          </cell>
        </row>
        <row r="89">
          <cell r="E89" t="str">
            <v>Azua</v>
          </cell>
          <cell r="F89" t="str">
            <v>Sabana Yegua</v>
          </cell>
          <cell r="I89" t="str">
            <v>Moca</v>
          </cell>
          <cell r="J89" t="str">
            <v>Moca</v>
          </cell>
          <cell r="P89">
            <v>0</v>
          </cell>
          <cell r="Q89">
            <v>0</v>
          </cell>
        </row>
        <row r="90">
          <cell r="E90" t="str">
            <v>Azua</v>
          </cell>
          <cell r="F90" t="str">
            <v>Tábara Arriba</v>
          </cell>
          <cell r="I90" t="str">
            <v>Moca</v>
          </cell>
          <cell r="J90" t="str">
            <v>Monte de la Jagua</v>
          </cell>
          <cell r="P90">
            <v>0</v>
          </cell>
          <cell r="Q90">
            <v>0</v>
          </cell>
        </row>
        <row r="91">
          <cell r="E91" t="str">
            <v>Azua</v>
          </cell>
          <cell r="F91" t="str">
            <v>Estebanía</v>
          </cell>
          <cell r="I91" t="str">
            <v>Moca</v>
          </cell>
          <cell r="J91" t="str">
            <v>San Víctor</v>
          </cell>
          <cell r="P91">
            <v>0</v>
          </cell>
          <cell r="Q91">
            <v>0</v>
          </cell>
        </row>
        <row r="92">
          <cell r="E92" t="str">
            <v>Azua</v>
          </cell>
          <cell r="F92" t="str">
            <v>Pueblo Viejo</v>
          </cell>
          <cell r="I92" t="str">
            <v>Altamira</v>
          </cell>
          <cell r="J92" t="str">
            <v>Altamira</v>
          </cell>
          <cell r="P92">
            <v>0</v>
          </cell>
          <cell r="Q92">
            <v>0</v>
          </cell>
        </row>
        <row r="93">
          <cell r="E93" t="str">
            <v>Barahona</v>
          </cell>
          <cell r="F93" t="str">
            <v>Santa Cruz de Barahona</v>
          </cell>
          <cell r="I93" t="str">
            <v>Altamira</v>
          </cell>
          <cell r="J93" t="str">
            <v>Río Grande</v>
          </cell>
          <cell r="P93">
            <v>0</v>
          </cell>
          <cell r="Q93">
            <v>0</v>
          </cell>
        </row>
        <row r="94">
          <cell r="E94" t="str">
            <v>Barahona</v>
          </cell>
          <cell r="F94" t="str">
            <v>Cabral</v>
          </cell>
          <cell r="I94" t="str">
            <v>Guananico</v>
          </cell>
          <cell r="J94" t="str">
            <v>Guananico</v>
          </cell>
          <cell r="P94">
            <v>0</v>
          </cell>
          <cell r="Q94">
            <v>0</v>
          </cell>
        </row>
        <row r="95">
          <cell r="E95" t="str">
            <v>Barahona</v>
          </cell>
          <cell r="F95" t="str">
            <v>Enriquillo</v>
          </cell>
          <cell r="I95" t="str">
            <v>Imbert</v>
          </cell>
          <cell r="J95" t="str">
            <v>Imbert</v>
          </cell>
          <cell r="P95">
            <v>0</v>
          </cell>
          <cell r="Q95">
            <v>0</v>
          </cell>
        </row>
        <row r="96">
          <cell r="E96" t="str">
            <v>Barahona</v>
          </cell>
          <cell r="F96" t="str">
            <v>Las Salinas</v>
          </cell>
          <cell r="I96" t="str">
            <v>Los Hidalgos</v>
          </cell>
          <cell r="J96" t="str">
            <v>Los Hidalgos</v>
          </cell>
          <cell r="P96">
            <v>0</v>
          </cell>
          <cell r="Q96">
            <v>0</v>
          </cell>
        </row>
        <row r="97">
          <cell r="E97" t="str">
            <v>Barahona</v>
          </cell>
          <cell r="F97" t="str">
            <v>Paraíso</v>
          </cell>
          <cell r="I97" t="str">
            <v>Los Hidalgos</v>
          </cell>
          <cell r="J97" t="str">
            <v>Navas</v>
          </cell>
          <cell r="P97">
            <v>0</v>
          </cell>
          <cell r="Q97">
            <v>0</v>
          </cell>
        </row>
        <row r="98">
          <cell r="E98" t="str">
            <v>Barahona</v>
          </cell>
          <cell r="F98" t="str">
            <v>Polo</v>
          </cell>
          <cell r="I98" t="str">
            <v>Luperón</v>
          </cell>
          <cell r="J98" t="str">
            <v>Belloso</v>
          </cell>
          <cell r="P98">
            <v>0</v>
          </cell>
          <cell r="Q98">
            <v>0</v>
          </cell>
        </row>
        <row r="99">
          <cell r="E99" t="str">
            <v>Barahona</v>
          </cell>
          <cell r="F99" t="str">
            <v>Vicente Noble</v>
          </cell>
          <cell r="I99" t="str">
            <v>Luperón</v>
          </cell>
          <cell r="J99" t="str">
            <v>El Estrecho de Luperón Omar Bross</v>
          </cell>
          <cell r="P99">
            <v>0</v>
          </cell>
          <cell r="Q99">
            <v>0</v>
          </cell>
        </row>
        <row r="100">
          <cell r="E100" t="str">
            <v>Barahona</v>
          </cell>
          <cell r="F100" t="str">
            <v>El Peñón</v>
          </cell>
          <cell r="I100" t="str">
            <v>Luperón</v>
          </cell>
          <cell r="J100" t="str">
            <v>La Isabela</v>
          </cell>
          <cell r="P100">
            <v>0</v>
          </cell>
          <cell r="Q100">
            <v>0</v>
          </cell>
        </row>
        <row r="101">
          <cell r="E101" t="str">
            <v>Barahona</v>
          </cell>
          <cell r="F101" t="str">
            <v>Fundación</v>
          </cell>
          <cell r="I101" t="str">
            <v>Luperón</v>
          </cell>
          <cell r="J101" t="str">
            <v>Luperón</v>
          </cell>
          <cell r="P101">
            <v>0</v>
          </cell>
          <cell r="Q101">
            <v>0</v>
          </cell>
        </row>
        <row r="102">
          <cell r="E102" t="str">
            <v>Barahona</v>
          </cell>
          <cell r="F102" t="str">
            <v>La Ciénaga</v>
          </cell>
          <cell r="I102" t="str">
            <v>San Felipe de Puerto Plata</v>
          </cell>
          <cell r="J102" t="str">
            <v>Maimón</v>
          </cell>
          <cell r="P102">
            <v>0</v>
          </cell>
          <cell r="Q102">
            <v>0</v>
          </cell>
        </row>
        <row r="103">
          <cell r="E103" t="str">
            <v>Barahona</v>
          </cell>
          <cell r="F103" t="str">
            <v>Jaquimeyes</v>
          </cell>
          <cell r="I103" t="str">
            <v>San Felipe de Puerto Plata</v>
          </cell>
          <cell r="J103" t="str">
            <v>San Felipe de Puerto Plata</v>
          </cell>
          <cell r="P103">
            <v>0</v>
          </cell>
          <cell r="Q103">
            <v>0</v>
          </cell>
        </row>
        <row r="104">
          <cell r="E104" t="str">
            <v>Bahoruco</v>
          </cell>
          <cell r="F104" t="str">
            <v>Neyba</v>
          </cell>
          <cell r="I104" t="str">
            <v>San Felipe de Puerto Plata</v>
          </cell>
          <cell r="J104" t="str">
            <v>Yásica Arriba</v>
          </cell>
          <cell r="P104">
            <v>0</v>
          </cell>
          <cell r="Q104">
            <v>0</v>
          </cell>
        </row>
        <row r="105">
          <cell r="E105" t="str">
            <v>Bahoruco</v>
          </cell>
          <cell r="F105" t="str">
            <v>Galván</v>
          </cell>
          <cell r="I105" t="str">
            <v>Sosúa</v>
          </cell>
          <cell r="J105" t="str">
            <v>Cabarete</v>
          </cell>
          <cell r="P105">
            <v>0</v>
          </cell>
          <cell r="Q105">
            <v>0</v>
          </cell>
        </row>
        <row r="106">
          <cell r="E106" t="str">
            <v>Bahoruco</v>
          </cell>
          <cell r="F106" t="str">
            <v>Los Ríos</v>
          </cell>
          <cell r="I106" t="str">
            <v>Sosúa</v>
          </cell>
          <cell r="J106" t="str">
            <v>Sabaneta de Yásica</v>
          </cell>
          <cell r="P106">
            <v>0</v>
          </cell>
          <cell r="Q106">
            <v>0</v>
          </cell>
        </row>
        <row r="107">
          <cell r="E107" t="str">
            <v>Bahoruco</v>
          </cell>
          <cell r="F107" t="str">
            <v>Tamayo</v>
          </cell>
          <cell r="I107" t="str">
            <v>Sosúa</v>
          </cell>
          <cell r="J107" t="str">
            <v>Sosúa</v>
          </cell>
          <cell r="P107">
            <v>0</v>
          </cell>
          <cell r="Q107">
            <v>0</v>
          </cell>
        </row>
        <row r="108">
          <cell r="E108" t="str">
            <v>Bahoruco</v>
          </cell>
          <cell r="F108" t="str">
            <v>Villa Jaragua</v>
          </cell>
          <cell r="I108" t="str">
            <v>Villa Isabela</v>
          </cell>
          <cell r="J108" t="str">
            <v>Estero Hondo</v>
          </cell>
          <cell r="P108">
            <v>0</v>
          </cell>
          <cell r="Q108">
            <v>0</v>
          </cell>
        </row>
        <row r="109">
          <cell r="E109" t="str">
            <v>Pedernales</v>
          </cell>
          <cell r="F109" t="str">
            <v>Pedernales</v>
          </cell>
          <cell r="I109" t="str">
            <v>Villa Isabela</v>
          </cell>
          <cell r="J109" t="str">
            <v>Gualete</v>
          </cell>
          <cell r="P109">
            <v>0</v>
          </cell>
          <cell r="Q109">
            <v>0</v>
          </cell>
        </row>
        <row r="110">
          <cell r="E110" t="str">
            <v>Pedernales</v>
          </cell>
          <cell r="F110" t="str">
            <v>Oviedo</v>
          </cell>
          <cell r="I110" t="str">
            <v>Villa Isabela</v>
          </cell>
          <cell r="J110" t="str">
            <v>La Jaiba</v>
          </cell>
          <cell r="P110">
            <v>0</v>
          </cell>
          <cell r="Q110">
            <v>0</v>
          </cell>
        </row>
        <row r="111">
          <cell r="E111" t="str">
            <v>Independencia</v>
          </cell>
          <cell r="F111" t="str">
            <v>Jimaní</v>
          </cell>
          <cell r="I111" t="str">
            <v>Villa Isabela</v>
          </cell>
          <cell r="J111" t="str">
            <v>Villa Isabela</v>
          </cell>
          <cell r="P111">
            <v>0</v>
          </cell>
          <cell r="Q111">
            <v>0</v>
          </cell>
        </row>
        <row r="112">
          <cell r="E112" t="str">
            <v>Independencia</v>
          </cell>
          <cell r="F112" t="str">
            <v>Duvergé</v>
          </cell>
          <cell r="I112" t="str">
            <v>Villa Montellano</v>
          </cell>
          <cell r="J112" t="str">
            <v>Villa Montellano</v>
          </cell>
          <cell r="P112">
            <v>0</v>
          </cell>
          <cell r="Q112">
            <v>0</v>
          </cell>
        </row>
        <row r="113">
          <cell r="E113" t="str">
            <v>Independencia</v>
          </cell>
          <cell r="F113" t="str">
            <v>La Descubierta</v>
          </cell>
          <cell r="I113" t="str">
            <v>Jánico</v>
          </cell>
          <cell r="J113" t="str">
            <v>El Caimito</v>
          </cell>
          <cell r="P113">
            <v>0</v>
          </cell>
          <cell r="Q113">
            <v>0</v>
          </cell>
        </row>
        <row r="114">
          <cell r="E114" t="str">
            <v>Independencia</v>
          </cell>
          <cell r="F114" t="str">
            <v>Mella</v>
          </cell>
          <cell r="I114" t="str">
            <v>Jánico</v>
          </cell>
          <cell r="J114" t="str">
            <v>Jánico</v>
          </cell>
          <cell r="P114">
            <v>0</v>
          </cell>
          <cell r="Q114">
            <v>0</v>
          </cell>
        </row>
        <row r="115">
          <cell r="E115" t="str">
            <v>Independencia</v>
          </cell>
          <cell r="F115" t="str">
            <v>Postrer Río</v>
          </cell>
          <cell r="I115" t="str">
            <v>Jánico</v>
          </cell>
          <cell r="J115" t="str">
            <v>Juncalito</v>
          </cell>
          <cell r="P115">
            <v>0</v>
          </cell>
          <cell r="Q115">
            <v>0</v>
          </cell>
        </row>
        <row r="116">
          <cell r="E116" t="str">
            <v>Independencia</v>
          </cell>
          <cell r="F116" t="str">
            <v>Cristóbal</v>
          </cell>
          <cell r="I116" t="str">
            <v>Licey al Medio</v>
          </cell>
          <cell r="J116" t="str">
            <v>Las Palomas</v>
          </cell>
          <cell r="P116">
            <v>0</v>
          </cell>
          <cell r="Q116">
            <v>0</v>
          </cell>
        </row>
        <row r="117">
          <cell r="E117" t="str">
            <v>San Juan</v>
          </cell>
          <cell r="F117" t="str">
            <v>San Juan de la Maguana</v>
          </cell>
          <cell r="I117" t="str">
            <v>Licey al Medio</v>
          </cell>
          <cell r="J117" t="str">
            <v>Licey al Medio</v>
          </cell>
          <cell r="P117">
            <v>0</v>
          </cell>
          <cell r="Q117">
            <v>0</v>
          </cell>
        </row>
        <row r="118">
          <cell r="E118" t="str">
            <v>San Juan</v>
          </cell>
          <cell r="F118" t="str">
            <v>Bohechio</v>
          </cell>
          <cell r="I118" t="str">
            <v>Puñal</v>
          </cell>
          <cell r="J118" t="str">
            <v>Canabacoa</v>
          </cell>
          <cell r="P118">
            <v>0</v>
          </cell>
          <cell r="Q118">
            <v>0</v>
          </cell>
        </row>
        <row r="119">
          <cell r="E119" t="str">
            <v>San Juan</v>
          </cell>
          <cell r="F119" t="str">
            <v>El Cercado</v>
          </cell>
          <cell r="I119" t="str">
            <v>Puñal</v>
          </cell>
          <cell r="J119" t="str">
            <v>Guayabal</v>
          </cell>
          <cell r="P119">
            <v>0</v>
          </cell>
          <cell r="Q119">
            <v>0</v>
          </cell>
        </row>
        <row r="120">
          <cell r="E120" t="str">
            <v>San Juan</v>
          </cell>
          <cell r="F120" t="str">
            <v>Juan de Herrera</v>
          </cell>
          <cell r="I120" t="str">
            <v>Puñal</v>
          </cell>
          <cell r="J120" t="str">
            <v>Puñal</v>
          </cell>
          <cell r="P120">
            <v>0</v>
          </cell>
          <cell r="Q120">
            <v>0</v>
          </cell>
        </row>
        <row r="121">
          <cell r="E121" t="str">
            <v>San Juan</v>
          </cell>
          <cell r="F121" t="str">
            <v>Las Matas de Farfán</v>
          </cell>
          <cell r="I121" t="str">
            <v>Sabana Iglesia</v>
          </cell>
          <cell r="J121" t="str">
            <v>Sabana Iglesia</v>
          </cell>
          <cell r="P121">
            <v>0</v>
          </cell>
          <cell r="Q121">
            <v>0</v>
          </cell>
        </row>
        <row r="122">
          <cell r="E122" t="str">
            <v>San Juan</v>
          </cell>
          <cell r="F122" t="str">
            <v>Vallejuelo</v>
          </cell>
          <cell r="I122" t="str">
            <v>San José de las Matas</v>
          </cell>
          <cell r="J122" t="str">
            <v>El Rubio</v>
          </cell>
          <cell r="P122">
            <v>0</v>
          </cell>
          <cell r="Q122">
            <v>0</v>
          </cell>
        </row>
        <row r="123">
          <cell r="E123" t="str">
            <v>Elías Piña</v>
          </cell>
          <cell r="F123" t="str">
            <v>Comendador</v>
          </cell>
          <cell r="I123" t="str">
            <v>San José de las Matas</v>
          </cell>
          <cell r="J123" t="str">
            <v>La Cuesta</v>
          </cell>
          <cell r="P123">
            <v>0</v>
          </cell>
          <cell r="Q123">
            <v>0</v>
          </cell>
        </row>
        <row r="124">
          <cell r="E124" t="str">
            <v>Elías Piña</v>
          </cell>
          <cell r="F124" t="str">
            <v>Bánica</v>
          </cell>
          <cell r="I124" t="str">
            <v>San José de las Matas</v>
          </cell>
          <cell r="J124" t="str">
            <v>Las Placetas</v>
          </cell>
          <cell r="P124">
            <v>0</v>
          </cell>
          <cell r="Q124">
            <v>0</v>
          </cell>
        </row>
        <row r="125">
          <cell r="E125" t="str">
            <v>Elías Piña</v>
          </cell>
          <cell r="F125" t="str">
            <v>El Llano</v>
          </cell>
          <cell r="I125" t="str">
            <v>San José de las Matas</v>
          </cell>
          <cell r="J125" t="str">
            <v>San José de las Matas</v>
          </cell>
          <cell r="P125">
            <v>0</v>
          </cell>
          <cell r="Q125">
            <v>0</v>
          </cell>
        </row>
        <row r="126">
          <cell r="E126" t="str">
            <v>Elías Piña</v>
          </cell>
          <cell r="F126" t="str">
            <v>Hondo Valle</v>
          </cell>
          <cell r="I126" t="str">
            <v>Santiago de los Caballeros</v>
          </cell>
          <cell r="J126" t="str">
            <v>Baitoa</v>
          </cell>
          <cell r="P126">
            <v>0</v>
          </cell>
          <cell r="Q126">
            <v>0</v>
          </cell>
        </row>
        <row r="127">
          <cell r="E127" t="str">
            <v>Elías Piña</v>
          </cell>
          <cell r="F127" t="str">
            <v>Pedro Santana</v>
          </cell>
          <cell r="I127" t="str">
            <v>Santiago de los Caballeros</v>
          </cell>
          <cell r="J127" t="str">
            <v>Hato del Yaque</v>
          </cell>
          <cell r="P127">
            <v>0</v>
          </cell>
          <cell r="Q127">
            <v>0</v>
          </cell>
        </row>
        <row r="128">
          <cell r="E128" t="str">
            <v>Elías Piña</v>
          </cell>
          <cell r="F128" t="str">
            <v>Juan Santiago</v>
          </cell>
          <cell r="I128" t="str">
            <v>Santiago de los Caballeros</v>
          </cell>
          <cell r="J128" t="str">
            <v>La Canela</v>
          </cell>
          <cell r="P128">
            <v>0</v>
          </cell>
          <cell r="Q128">
            <v>0</v>
          </cell>
        </row>
        <row r="129">
          <cell r="E129" t="str">
            <v>La Romana</v>
          </cell>
          <cell r="F129" t="str">
            <v>La Romana</v>
          </cell>
          <cell r="I129" t="str">
            <v>Santiago de los Caballeros</v>
          </cell>
          <cell r="J129" t="str">
            <v>Pedro García</v>
          </cell>
          <cell r="P129">
            <v>0</v>
          </cell>
          <cell r="Q129">
            <v>0</v>
          </cell>
        </row>
        <row r="130">
          <cell r="E130" t="str">
            <v>La Romana</v>
          </cell>
          <cell r="F130" t="str">
            <v>Guaymate</v>
          </cell>
          <cell r="I130" t="str">
            <v>Santiago de los Caballeros</v>
          </cell>
          <cell r="J130" t="str">
            <v>San Francisco de Jacagua</v>
          </cell>
          <cell r="P130">
            <v>0</v>
          </cell>
          <cell r="Q130">
            <v>0</v>
          </cell>
        </row>
        <row r="131">
          <cell r="E131" t="str">
            <v>La Romana</v>
          </cell>
          <cell r="F131" t="str">
            <v>Villa Hermosa</v>
          </cell>
          <cell r="I131" t="str">
            <v>Santiago de los Caballeros</v>
          </cell>
          <cell r="J131" t="str">
            <v>Santiago de los Caballeros</v>
          </cell>
          <cell r="P131">
            <v>0</v>
          </cell>
          <cell r="Q131">
            <v>0</v>
          </cell>
        </row>
        <row r="132">
          <cell r="E132" t="str">
            <v>La Altagracia</v>
          </cell>
          <cell r="F132" t="str">
            <v>Salvaléon de Higüey</v>
          </cell>
          <cell r="I132" t="str">
            <v>Tamboril</v>
          </cell>
          <cell r="J132" t="str">
            <v>Canca la Piedra</v>
          </cell>
          <cell r="P132">
            <v>0</v>
          </cell>
          <cell r="Q132">
            <v>0</v>
          </cell>
        </row>
        <row r="133">
          <cell r="E133" t="str">
            <v>La Altagracia</v>
          </cell>
          <cell r="F133" t="str">
            <v>San Rafael del Yuma</v>
          </cell>
          <cell r="I133" t="str">
            <v>Tamboril</v>
          </cell>
          <cell r="J133" t="str">
            <v>Tamboril</v>
          </cell>
          <cell r="P133">
            <v>0</v>
          </cell>
          <cell r="Q133">
            <v>0</v>
          </cell>
        </row>
        <row r="134">
          <cell r="E134" t="str">
            <v>El Seibo</v>
          </cell>
          <cell r="F134" t="str">
            <v>Santa Cruz del Seibo</v>
          </cell>
          <cell r="I134" t="str">
            <v>Villa Bisonó (Navarrete)</v>
          </cell>
          <cell r="J134" t="str">
            <v>Villa Bisonó (Navarrete)</v>
          </cell>
          <cell r="P134">
            <v>0</v>
          </cell>
          <cell r="Q134">
            <v>0</v>
          </cell>
        </row>
        <row r="135">
          <cell r="E135" t="str">
            <v>El Seibo</v>
          </cell>
          <cell r="F135" t="str">
            <v>Miches</v>
          </cell>
          <cell r="I135" t="str">
            <v>Villa González</v>
          </cell>
          <cell r="J135" t="str">
            <v>El Limón</v>
          </cell>
          <cell r="P135">
            <v>0</v>
          </cell>
          <cell r="Q135">
            <v>0</v>
          </cell>
        </row>
        <row r="136">
          <cell r="E136" t="str">
            <v>San Pedro de Macorís</v>
          </cell>
          <cell r="F136" t="str">
            <v>San Pedro de Macorís</v>
          </cell>
          <cell r="I136" t="str">
            <v>Villa González</v>
          </cell>
          <cell r="J136" t="str">
            <v>Palmar Arriba</v>
          </cell>
          <cell r="P136">
            <v>0</v>
          </cell>
          <cell r="Q136">
            <v>0</v>
          </cell>
        </row>
        <row r="137">
          <cell r="E137" t="str">
            <v>San Pedro de Macorís</v>
          </cell>
          <cell r="F137" t="str">
            <v>San José de los Llanos</v>
          </cell>
          <cell r="I137" t="str">
            <v>Villa González</v>
          </cell>
          <cell r="J137" t="str">
            <v>Villa González</v>
          </cell>
          <cell r="P137">
            <v>0</v>
          </cell>
          <cell r="Q137">
            <v>0</v>
          </cell>
        </row>
        <row r="138">
          <cell r="E138" t="str">
            <v>San Pedro de Macorís</v>
          </cell>
          <cell r="F138" t="str">
            <v>Ramón Santana</v>
          </cell>
          <cell r="I138" t="str">
            <v>Constanza</v>
          </cell>
          <cell r="J138" t="str">
            <v>Constanza</v>
          </cell>
          <cell r="P138">
            <v>0</v>
          </cell>
          <cell r="Q138">
            <v>0</v>
          </cell>
        </row>
        <row r="139">
          <cell r="E139" t="str">
            <v>San Pedro de Macorís</v>
          </cell>
          <cell r="F139" t="str">
            <v>Consuelo</v>
          </cell>
          <cell r="I139" t="str">
            <v>Constanza</v>
          </cell>
          <cell r="J139" t="str">
            <v>La Sabina</v>
          </cell>
          <cell r="P139">
            <v>0</v>
          </cell>
          <cell r="Q139">
            <v>0</v>
          </cell>
        </row>
        <row r="140">
          <cell r="E140" t="str">
            <v>San Pedro de Macorís</v>
          </cell>
          <cell r="F140" t="str">
            <v>Quisqueya</v>
          </cell>
          <cell r="I140" t="str">
            <v>Constanza</v>
          </cell>
          <cell r="J140" t="str">
            <v>Tireo Arriba</v>
          </cell>
          <cell r="P140">
            <v>0</v>
          </cell>
          <cell r="Q140">
            <v>0</v>
          </cell>
        </row>
        <row r="141">
          <cell r="E141" t="str">
            <v>San Pedro de Macorís</v>
          </cell>
          <cell r="F141" t="str">
            <v>Guayacanes</v>
          </cell>
          <cell r="I141" t="str">
            <v>Jarabacoa</v>
          </cell>
          <cell r="J141" t="str">
            <v>Buena Vista</v>
          </cell>
          <cell r="P141">
            <v>0</v>
          </cell>
          <cell r="Q141">
            <v>0</v>
          </cell>
        </row>
        <row r="142">
          <cell r="E142" t="str">
            <v>Hato Mayor</v>
          </cell>
          <cell r="F142" t="str">
            <v>Hato Mayor del Rey</v>
          </cell>
          <cell r="I142" t="str">
            <v>Jarabacoa</v>
          </cell>
          <cell r="J142" t="str">
            <v>Jarabacoa</v>
          </cell>
          <cell r="P142">
            <v>0</v>
          </cell>
          <cell r="Q142">
            <v>0</v>
          </cell>
        </row>
        <row r="143">
          <cell r="E143" t="str">
            <v>Hato Mayor</v>
          </cell>
          <cell r="F143" t="str">
            <v>Sabana de la Mar</v>
          </cell>
          <cell r="I143" t="str">
            <v>Jarabacoa</v>
          </cell>
          <cell r="J143" t="str">
            <v>Manabao</v>
          </cell>
          <cell r="P143">
            <v>0</v>
          </cell>
          <cell r="Q143">
            <v>0</v>
          </cell>
        </row>
        <row r="144">
          <cell r="E144" t="str">
            <v>Hato Mayor</v>
          </cell>
          <cell r="F144" t="str">
            <v>El Valle</v>
          </cell>
          <cell r="I144" t="str">
            <v>Jima Abajo</v>
          </cell>
          <cell r="J144" t="str">
            <v>Jima Abajo</v>
          </cell>
          <cell r="P144">
            <v>0</v>
          </cell>
          <cell r="Q144">
            <v>0</v>
          </cell>
        </row>
        <row r="145">
          <cell r="E145" t="str">
            <v>Monte Plata</v>
          </cell>
          <cell r="F145" t="str">
            <v>Monte Plata</v>
          </cell>
          <cell r="I145" t="str">
            <v>Jima Abajo</v>
          </cell>
          <cell r="J145" t="str">
            <v>Rincón</v>
          </cell>
          <cell r="P145">
            <v>0</v>
          </cell>
          <cell r="Q145">
            <v>0</v>
          </cell>
        </row>
        <row r="146">
          <cell r="E146" t="str">
            <v>Monte Plata</v>
          </cell>
          <cell r="F146" t="str">
            <v>Bayaguana</v>
          </cell>
          <cell r="I146" t="str">
            <v>La Vega</v>
          </cell>
          <cell r="J146" t="str">
            <v>El Ranchito</v>
          </cell>
          <cell r="P146">
            <v>0</v>
          </cell>
          <cell r="Q146">
            <v>0</v>
          </cell>
        </row>
        <row r="147">
          <cell r="E147" t="str">
            <v>Monte Plata</v>
          </cell>
          <cell r="F147" t="str">
            <v>Sabana Grande de Boyá</v>
          </cell>
          <cell r="I147" t="str">
            <v>La Vega</v>
          </cell>
          <cell r="J147" t="str">
            <v>La Vega</v>
          </cell>
          <cell r="P147">
            <v>0</v>
          </cell>
          <cell r="Q147">
            <v>0</v>
          </cell>
        </row>
        <row r="148">
          <cell r="E148" t="str">
            <v>Monte Plata</v>
          </cell>
          <cell r="F148" t="str">
            <v>Yamasá</v>
          </cell>
          <cell r="I148" t="str">
            <v>La Vega</v>
          </cell>
          <cell r="J148" t="str">
            <v>Río Verde Arriba</v>
          </cell>
          <cell r="P148">
            <v>0</v>
          </cell>
          <cell r="Q148">
            <v>0</v>
          </cell>
        </row>
        <row r="149">
          <cell r="E149" t="str">
            <v>Monte Plata</v>
          </cell>
          <cell r="F149" t="str">
            <v>Peralvillo</v>
          </cell>
          <cell r="I149" t="str">
            <v>Bonao</v>
          </cell>
          <cell r="J149" t="str">
            <v>Arroyo Toro Masipedro</v>
          </cell>
          <cell r="P149">
            <v>0</v>
          </cell>
          <cell r="Q149">
            <v>0</v>
          </cell>
        </row>
        <row r="150">
          <cell r="E150" t="str">
            <v>Distrito Nacional</v>
          </cell>
          <cell r="F150" t="str">
            <v>Distrito Nacional</v>
          </cell>
          <cell r="I150" t="str">
            <v>Bonao</v>
          </cell>
          <cell r="J150" t="str">
            <v>Bonao</v>
          </cell>
          <cell r="P150">
            <v>0</v>
          </cell>
          <cell r="Q150">
            <v>0</v>
          </cell>
        </row>
        <row r="151">
          <cell r="E151" t="str">
            <v>Santo Domingo</v>
          </cell>
          <cell r="F151" t="str">
            <v>Santo Domingo Este</v>
          </cell>
          <cell r="I151" t="str">
            <v>Bonao</v>
          </cell>
          <cell r="J151" t="str">
            <v>Jayaco</v>
          </cell>
          <cell r="P151">
            <v>0</v>
          </cell>
          <cell r="Q151">
            <v>0</v>
          </cell>
        </row>
        <row r="152">
          <cell r="E152" t="str">
            <v>Santo Domingo</v>
          </cell>
          <cell r="F152" t="str">
            <v>Santo Domingo Oeste</v>
          </cell>
          <cell r="I152" t="str">
            <v>Bonao</v>
          </cell>
          <cell r="J152" t="str">
            <v>Juma Bejucal</v>
          </cell>
          <cell r="P152">
            <v>0</v>
          </cell>
          <cell r="Q152">
            <v>0</v>
          </cell>
        </row>
        <row r="153">
          <cell r="E153" t="str">
            <v>Santo Domingo</v>
          </cell>
          <cell r="F153" t="str">
            <v>Santo Domingo Norte</v>
          </cell>
          <cell r="I153" t="str">
            <v>Bonao</v>
          </cell>
          <cell r="J153" t="str">
            <v>La Salvia- Los Quemados</v>
          </cell>
          <cell r="P153">
            <v>0</v>
          </cell>
          <cell r="Q153">
            <v>0</v>
          </cell>
        </row>
        <row r="154">
          <cell r="E154" t="str">
            <v>Santo Domingo</v>
          </cell>
          <cell r="F154" t="str">
            <v>Boca Chica</v>
          </cell>
          <cell r="I154" t="str">
            <v>Bonao</v>
          </cell>
          <cell r="J154" t="str">
            <v>Sabana del Puerto</v>
          </cell>
          <cell r="P154">
            <v>0</v>
          </cell>
          <cell r="Q154">
            <v>0</v>
          </cell>
        </row>
        <row r="155">
          <cell r="E155" t="str">
            <v>Santo Domingo</v>
          </cell>
          <cell r="F155" t="str">
            <v>Guerra</v>
          </cell>
          <cell r="I155" t="str">
            <v>Maimón</v>
          </cell>
          <cell r="J155" t="str">
            <v>Maimón</v>
          </cell>
          <cell r="P155">
            <v>0</v>
          </cell>
          <cell r="Q155">
            <v>0</v>
          </cell>
        </row>
        <row r="156">
          <cell r="E156" t="str">
            <v>Santo Domingo</v>
          </cell>
          <cell r="F156" t="str">
            <v>Los Alcarrizos</v>
          </cell>
          <cell r="I156" t="str">
            <v>Piedra Blanca</v>
          </cell>
          <cell r="J156" t="str">
            <v>Juan Adrián</v>
          </cell>
          <cell r="P156">
            <v>0</v>
          </cell>
          <cell r="Q156">
            <v>0</v>
          </cell>
        </row>
        <row r="157">
          <cell r="E157" t="str">
            <v>Santo Domingo</v>
          </cell>
          <cell r="F157" t="str">
            <v>Pedro Brand</v>
          </cell>
          <cell r="I157" t="str">
            <v>Piedra Blanca</v>
          </cell>
          <cell r="J157" t="str">
            <v>Piedra Blanca</v>
          </cell>
          <cell r="P157">
            <v>0</v>
          </cell>
          <cell r="Q157">
            <v>0</v>
          </cell>
        </row>
        <row r="158">
          <cell r="I158" t="str">
            <v>Piedra Blanca</v>
          </cell>
          <cell r="J158" t="str">
            <v>Villa de Sonador</v>
          </cell>
          <cell r="P158">
            <v>0</v>
          </cell>
          <cell r="Q158">
            <v>0</v>
          </cell>
        </row>
        <row r="159">
          <cell r="I159" t="str">
            <v>Cevicos</v>
          </cell>
          <cell r="J159" t="str">
            <v>Cevicos</v>
          </cell>
          <cell r="P159">
            <v>0</v>
          </cell>
          <cell r="Q159">
            <v>0</v>
          </cell>
        </row>
        <row r="160">
          <cell r="I160" t="str">
            <v>Cevicos</v>
          </cell>
          <cell r="J160" t="str">
            <v>La Cueva</v>
          </cell>
          <cell r="P160">
            <v>0</v>
          </cell>
          <cell r="Q160">
            <v>0</v>
          </cell>
        </row>
        <row r="161">
          <cell r="I161" t="str">
            <v>Cotuí</v>
          </cell>
          <cell r="J161" t="str">
            <v>Caballero</v>
          </cell>
          <cell r="P161">
            <v>0</v>
          </cell>
          <cell r="Q161">
            <v>0</v>
          </cell>
        </row>
        <row r="162">
          <cell r="I162" t="str">
            <v>Cotuí</v>
          </cell>
          <cell r="J162" t="str">
            <v>Comedero Arriba</v>
          </cell>
          <cell r="P162">
            <v>0</v>
          </cell>
          <cell r="Q162">
            <v>0</v>
          </cell>
        </row>
        <row r="163">
          <cell r="I163" t="str">
            <v>Cotuí</v>
          </cell>
          <cell r="J163" t="str">
            <v>Cotuí</v>
          </cell>
          <cell r="P163">
            <v>0</v>
          </cell>
          <cell r="Q163">
            <v>0</v>
          </cell>
        </row>
        <row r="164">
          <cell r="I164" t="str">
            <v>Cotuí</v>
          </cell>
          <cell r="J164" t="str">
            <v>Platanal</v>
          </cell>
          <cell r="P164">
            <v>0</v>
          </cell>
          <cell r="Q164">
            <v>0</v>
          </cell>
        </row>
        <row r="165">
          <cell r="I165" t="str">
            <v>Cotuí</v>
          </cell>
          <cell r="J165" t="str">
            <v>Quita Sueño</v>
          </cell>
          <cell r="P165">
            <v>0</v>
          </cell>
          <cell r="Q165">
            <v>0</v>
          </cell>
        </row>
        <row r="166">
          <cell r="I166" t="str">
            <v>Fantino</v>
          </cell>
          <cell r="J166" t="str">
            <v>Fantino</v>
          </cell>
          <cell r="P166">
            <v>0</v>
          </cell>
          <cell r="Q166">
            <v>0</v>
          </cell>
        </row>
        <row r="167">
          <cell r="I167" t="str">
            <v>La Mata</v>
          </cell>
          <cell r="J167" t="str">
            <v>Angelina</v>
          </cell>
          <cell r="P167">
            <v>0</v>
          </cell>
          <cell r="Q167">
            <v>0</v>
          </cell>
        </row>
        <row r="168">
          <cell r="I168" t="str">
            <v>La Mata</v>
          </cell>
          <cell r="J168" t="str">
            <v>Hernando Alonso</v>
          </cell>
          <cell r="P168">
            <v>0</v>
          </cell>
          <cell r="Q168">
            <v>0</v>
          </cell>
        </row>
        <row r="169">
          <cell r="I169" t="str">
            <v>La Mata</v>
          </cell>
          <cell r="J169" t="str">
            <v>La Bija</v>
          </cell>
          <cell r="P169">
            <v>0</v>
          </cell>
          <cell r="Q169">
            <v>0</v>
          </cell>
        </row>
        <row r="170">
          <cell r="I170" t="str">
            <v>La Mata</v>
          </cell>
          <cell r="J170" t="str">
            <v>La Mata</v>
          </cell>
          <cell r="P170">
            <v>0</v>
          </cell>
          <cell r="Q170">
            <v>0</v>
          </cell>
        </row>
        <row r="171">
          <cell r="I171" t="str">
            <v>Bánica</v>
          </cell>
          <cell r="J171" t="str">
            <v>Bánica</v>
          </cell>
          <cell r="P171">
            <v>0</v>
          </cell>
          <cell r="Q171">
            <v>0</v>
          </cell>
        </row>
        <row r="172">
          <cell r="I172" t="str">
            <v>Bánica</v>
          </cell>
          <cell r="J172" t="str">
            <v>Sabana Cruz</v>
          </cell>
          <cell r="P172">
            <v>0</v>
          </cell>
          <cell r="Q172">
            <v>0</v>
          </cell>
        </row>
        <row r="173">
          <cell r="I173" t="str">
            <v>Bánica</v>
          </cell>
          <cell r="J173" t="str">
            <v>Sabana Higüero</v>
          </cell>
          <cell r="P173">
            <v>0</v>
          </cell>
          <cell r="Q173">
            <v>0</v>
          </cell>
        </row>
        <row r="174">
          <cell r="I174" t="str">
            <v>Comendador</v>
          </cell>
          <cell r="J174" t="str">
            <v>Comendador</v>
          </cell>
          <cell r="P174">
            <v>0</v>
          </cell>
          <cell r="Q174">
            <v>0</v>
          </cell>
        </row>
        <row r="175">
          <cell r="I175" t="str">
            <v>Comendador</v>
          </cell>
          <cell r="J175" t="str">
            <v>Guayabo</v>
          </cell>
          <cell r="P175">
            <v>0</v>
          </cell>
          <cell r="Q175">
            <v>0</v>
          </cell>
        </row>
        <row r="176">
          <cell r="I176" t="str">
            <v>Comendador</v>
          </cell>
          <cell r="J176" t="str">
            <v>Sabana Larga</v>
          </cell>
          <cell r="P176">
            <v>0</v>
          </cell>
          <cell r="Q176">
            <v>0</v>
          </cell>
        </row>
        <row r="177">
          <cell r="I177" t="str">
            <v>El Llano</v>
          </cell>
          <cell r="J177" t="str">
            <v>El Llano</v>
          </cell>
          <cell r="P177">
            <v>0</v>
          </cell>
          <cell r="Q177">
            <v>0</v>
          </cell>
        </row>
        <row r="178">
          <cell r="I178" t="str">
            <v>El Llano</v>
          </cell>
          <cell r="J178" t="str">
            <v>Guanito</v>
          </cell>
          <cell r="P178">
            <v>0</v>
          </cell>
          <cell r="Q178">
            <v>0</v>
          </cell>
        </row>
        <row r="179">
          <cell r="I179" t="str">
            <v>Hondo Valle</v>
          </cell>
          <cell r="J179" t="str">
            <v>Hondo Valle</v>
          </cell>
          <cell r="P179">
            <v>0</v>
          </cell>
          <cell r="Q179">
            <v>0</v>
          </cell>
        </row>
        <row r="180">
          <cell r="I180" t="str">
            <v>Hondo Valle</v>
          </cell>
          <cell r="J180" t="str">
            <v>Rancho de la Guardia</v>
          </cell>
          <cell r="P180">
            <v>0</v>
          </cell>
          <cell r="Q180">
            <v>0</v>
          </cell>
        </row>
        <row r="181">
          <cell r="I181" t="str">
            <v>Juan Santiago</v>
          </cell>
          <cell r="J181" t="str">
            <v>Juan Santiago</v>
          </cell>
          <cell r="P181">
            <v>0</v>
          </cell>
          <cell r="Q181">
            <v>0</v>
          </cell>
        </row>
        <row r="182">
          <cell r="I182" t="str">
            <v>Pedro Santana</v>
          </cell>
          <cell r="J182" t="str">
            <v>Pedro Santana</v>
          </cell>
          <cell r="P182">
            <v>0</v>
          </cell>
          <cell r="Q182">
            <v>0</v>
          </cell>
        </row>
        <row r="183">
          <cell r="I183" t="str">
            <v>Pedro Santana</v>
          </cell>
          <cell r="J183" t="str">
            <v>Río Limpio</v>
          </cell>
          <cell r="P183">
            <v>0</v>
          </cell>
          <cell r="Q183">
            <v>0</v>
          </cell>
        </row>
        <row r="184">
          <cell r="I184" t="str">
            <v>Bohechio</v>
          </cell>
          <cell r="J184" t="str">
            <v>Arroyo Cano</v>
          </cell>
          <cell r="P184">
            <v>0</v>
          </cell>
          <cell r="Q184">
            <v>0</v>
          </cell>
        </row>
        <row r="185">
          <cell r="I185" t="str">
            <v>Bohechio</v>
          </cell>
          <cell r="J185" t="str">
            <v>Bohechio</v>
          </cell>
          <cell r="P185">
            <v>0</v>
          </cell>
          <cell r="Q185">
            <v>0</v>
          </cell>
        </row>
        <row r="186">
          <cell r="I186" t="str">
            <v>Bohechio</v>
          </cell>
          <cell r="J186" t="str">
            <v>El Yaque</v>
          </cell>
          <cell r="P186">
            <v>0</v>
          </cell>
          <cell r="Q186">
            <v>0</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 sheetId="5" refreshError="1"/>
    </sheetDataSet>
  </externalBook>
</externalLink>
</file>

<file path=xl/tables/table1.xml><?xml version="1.0" encoding="utf-8"?>
<table xmlns="http://schemas.openxmlformats.org/spreadsheetml/2006/main" id="2" name="Table4" displayName="Table4" ref="A22:F33"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8" name="Table6" displayName="Table6" ref="A56:F66"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20" name="Table42" displayName="Table42" ref="A484:F485"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23" name="Table19" displayName="Table19" ref="A354:F355"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25" name="Table40" displayName="Table40" ref="A462:F463" totalsRowShown="0">
  <tableColumns count="6">
    <tableColumn id="1" name="CÓDIGO CATÁLOGO"/>
    <tableColumn id="2" name="ARTÍCULO">
      <calculatedColumnFormula>IFERROR(INDEX(UNSPSCDes,MATCH(INDIRECT(ADDRESS(ROW(),COLUMN()-1,4)),UNSPSCCode,0)),IF(INDIRECT(ADDRESS(ROW(),COLUMN()-1,4))="90101603","Servicios de cáterin",""))</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26" name="Table16" displayName="Table16" ref="A334:F343"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28" name="Table47" displayName="Table47" ref="A547:F550"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29" name="Table50" displayName="Table50" ref="A639:F6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31" name="Table39" displayName="Table39" ref="A451:F452" totalsRowShown="0">
  <tableColumns count="6">
    <tableColumn id="1" name="CÓDIGO CATÁLOGO"/>
    <tableColumn id="2" name="ARTÍCULO">
      <calculatedColumnFormula>IFERROR(INDEX(UNSPSCDes,MATCH(INDIRECT(ADDRESS(ROW(),COLUMN()-1,4)),UNSPSCCode,0)),IF(INDIRECT(ADDRESS(ROW(),COLUMN()-1,4))="90101603","Servicios de cáterin",""))</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32" name="Table12" displayName="Table12" ref="A269:F276"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33" name="Table51" displayName="Table51" ref="A650:F651" totalsRowShown="0">
  <tableColumns count="6">
    <tableColumn id="1" name="CÓDIGO CATÁLOGO"/>
    <tableColumn id="2" name="ARTÍCULO">
      <calculatedColumnFormula>IFERROR(INDEX(UNSPSCDes,MATCH(INDIRECT(ADDRESS(ROW(),COLUMN()-1,4)),UNSPSCCode,0)),IF(INDIRECT(ADDRESS(ROW(),COLUMN()-1,4))="14111608","Certificados de regalo",""))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3" name="Table13" displayName="Table13" ref="A286:F290"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34" name="Table46" displayName="Table46" ref="A536:F537" totalsRowShown="0">
  <tableColumns count="6">
    <tableColumn id="1" name="CÓDIGO CATÁLOGO"/>
    <tableColumn id="2" name="ARTÍCULO">
      <calculatedColumnFormula>IFERROR(INDEX(UNSPSCDes,MATCH(INDIRECT(ADDRESS(ROW(),COLUMN()-1,4)),UNSPSCCode,0)),IF(INDIRECT(ADDRESS(ROW(),COLUMN()-1,4))="72102103","Servicios de exterminación o fumigación",""))</calculatedColumnFormula>
    </tableColumn>
    <tableColumn id="3" name="UNIDAD DE MEDIDA">
      <calculatedColumnFormula>IFERROR(VLOOKUP("MES",'[1]Informacion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35" name="Table9" displayName="Table9" ref="A187:F210"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36" name="Table8" displayName="Table8" ref="A141:F177"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37" name="Table48" displayName="Table48" ref="A560:F583"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38" name="Table57" displayName="Table57" ref="A675:F676" totalsRowShown="0">
  <tableColumns count="6">
    <tableColumn id="1" name="CÓDIGO CATÁLOGO"/>
    <tableColumn id="2" name="ARTÍCULO">
      <calculatedColumnFormula>IFERROR(INDEX(UNSPSCDes,MATCH(INDIRECT(ADDRESS(ROW(),COLUMN()-1,4)),UNSPSCCode,0)),IF(INDIRECT(ADDRESS(ROW(),COLUMN()-1,4))="50192701","Comidas combinadas frescas",""))</calculatedColumnFormula>
    </tableColumn>
    <tableColumn id="3" name="UNIDAD DE MEDIDA">
      <calculatedColumnFormula>IFERROR(VLOOKUP("MES",'[1]Informacion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39" name="Table41" displayName="Table41" ref="A473:F474" totalsRowShown="0">
  <tableColumns count="6">
    <tableColumn id="1" name="CÓDIGO CATÁLOGO"/>
    <tableColumn id="2" name="ARTÍCULO"/>
    <tableColumn id="3" name="UNIDAD DE MEDIDA">
      <calculatedColumnFormula>IFERROR(VLOOKUP("MES",'[1]Informacion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40" name="Table5" displayName="Table5" ref="A43:F46"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43" name="Table37" displayName="Table37" ref="A428:F430" totalsRowShown="0">
  <tableColumns count="6">
    <tableColumn id="1" name="CÓDIGO CATÁLOGO" dataDxfId="12" dataCellStyle="ArticleBody"/>
    <tableColumn id="2" name="ARTÍCULO" dataCellStyle="ArticleBody_UNSCPCDescription">
      <calculatedColumnFormula>IFERROR(INDEX(UNSPSCDes,MATCH(INDIRECT(ADDRESS(ROW(),COLUMN()-1,4)),UNSPSCCode,0)),IF(INDIRECT(ADDRESS(ROW(),COLUMN()-1,4))="15101505","Combustible diesel",""))</calculatedColumnFormula>
    </tableColumn>
    <tableColumn id="3" name="UNIDAD DE MEDIDA" dataDxfId="11" dataCellStyle="ArticleBody_text"/>
    <tableColumn id="4" name="CANTIDAD TOTAL ESTIMADA" dataDxfId="10" dataCellStyle="ArticleBody"/>
    <tableColumn id="5" name="PRECIO UNITARIO ESTIMADO" dataDxfId="9"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44" name="Table45" displayName="Table45" ref="A525:F526"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IFERROR(VLOOKUP("MES",'[1]Informacion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45" name="Table14" displayName="Table14" ref="A300:F311"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4" name="Table10" displayName="Table10" ref="A220:F243" totalsRowShown="0">
  <tableColumns count="6">
    <tableColumn id="1" name="CÓDIGO CATÁLOGO" dataDxfId="19" dataCellStyle="ArticleBody"/>
    <tableColumn id="2" name="ARTÍCULO" dataCellStyle="ArticleBody_UNSCPCDescription"/>
    <tableColumn id="3" name="UNIDAD DE MEDIDA" dataDxfId="18" dataCellStyle="ArticleBody_text"/>
    <tableColumn id="4" name="CANTIDAD TOTAL ESTIMADA" dataDxfId="17" dataCellStyle="ArticleBody"/>
    <tableColumn id="5" name="PRECIO UNITARIO ESTIMADO" dataDxfId="16"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46" name="Table31" displayName="Table31" ref="A393:F394" totalsRowShown="0">
  <tableColumns count="6">
    <tableColumn id="1" name="CÓDIGO CATÁLOGO"/>
    <tableColumn id="2" name="ARTÍCULO">
      <calculatedColumnFormula>IFERROR(INDEX(UNSPSCDes,MATCH(INDIRECT(ADDRESS(ROW(),COLUMN()-1,4)),UNSPSCCode,0)),IF(INDIRECT(ADDRESS(ROW(),COLUMN()-1,4))="78111808","Alquiler de vehículos",""))</calculatedColumnFormula>
    </tableColumn>
    <tableColumn id="3" name="UNIDAD DE MEDIDA">
      <calculatedColumnFormula>IFERROR(VLOOKUP("MES",'[1]Informacion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47" name="Table36" displayName="Table36" ref="A416:F418" totalsRowShown="0">
  <tableColumns count="6">
    <tableColumn id="1" name="CÓDIGO CATÁLOGO"/>
    <tableColumn id="2" name="ARTÍCULO" dataDxfId="8">
      <calculatedColumnFormula>IFERROR(INDEX(UNSPSCDes,MATCH(INDIRECT(ADDRESS(ROW(),COLUMN()-1,4)),UNSPSCCode,0)),IF(INDIRECT(ADDRESS(ROW(),COLUMN()-1,4))="15101505","Combustible diesel",""))</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48" name="Table44" displayName="Table44" ref="A510:F515" totalsRowShown="0">
  <tableColumns count="6">
    <tableColumn id="1" name="CÓDIGO CATÁLOGO" dataDxfId="7" dataCellStyle="ArticleBody"/>
    <tableColumn id="2" name="ARTÍCULO" dataCellStyle="ArticleBody_UNSCPCDescription"/>
    <tableColumn id="3" name="UNIDAD DE MEDIDA" dataDxfId="6" dataCellStyle="ArticleBody_text"/>
    <tableColumn id="4" name="CANTIDAD TOTAL ESTIMADA" dataDxfId="5" dataCellStyle="ArticleBody"/>
    <tableColumn id="5" name="PRECIO UNITARIO ESTIMADO" dataDxfId="4"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49" name="Table43" displayName="Table43" ref="A495:F500" totalsRowShown="0">
  <tableColumns count="6">
    <tableColumn id="1" name="CÓDIGO CATÁLOGO"/>
    <tableColumn id="2" name="ARTÍCULO">
      <calculatedColumnFormula>IFERROR(INDEX(UNSPSCDes,MATCH(INDIRECT(ADDRESS(ROW(),COLUMN()-1,4)),UNSPSCCode,0)),IF(INDIRECT(ADDRESS(ROW(),COLUMN()-1,4))="82121506","Impresión de publicaciones",""))</calculatedColumnFormula>
    </tableColumn>
    <tableColumn id="3" name="UNIDAD DE MEDIDA">
      <calculatedColumnFormula>IFERROR(VLOOKUP("MES",'[1]Informacion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50" name="Table35" displayName="Table35" ref="A404:F406" totalsRowShown="0">
  <tableColumns count="6">
    <tableColumn id="1" name="CÓDIGO CATÁLOGO"/>
    <tableColumn id="2" name="ARTÍCULO">
      <calculatedColumnFormula>IFERROR(INDEX(UNSPSCDes,MATCH(INDIRECT(ADDRESS(ROW(),COLUMN()-1,4)),UNSPSCCode,0)),IF(INDIRECT(ADDRESS(ROW(),COLUMN()-1,4))="15101505","Combustible diesel",""))</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52" name="Table11" displayName="Table11" ref="A253:F25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53" name="Table49" displayName="Table49" ref="A593:F629" totalsRowShown="0">
  <tableColumns count="6">
    <tableColumn id="1" name="CÓDIGO CATÁLOGO" dataDxfId="3" dataCellStyle="ArticleBody"/>
    <tableColumn id="2" name="ARTÍCULO" dataCellStyle="ArticleBody_UNSCPCDescription"/>
    <tableColumn id="3" name="UNIDAD DE MEDIDA" dataDxfId="2" dataCellStyle="ArticleBody_text"/>
    <tableColumn id="4" name="CANTIDAD TOTAL ESTIMADA" dataDxfId="1" dataCellStyle="ArticleBody"/>
    <tableColumn id="5" name="PRECIO UNITARIO ESTIMADO" dataDxfId="0" dataCellStyle="ArticleBody_currency"/>
    <tableColumn id="6"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1" name="Table62" displayName="Table62" ref="A76:F86"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7" name="Table578" displayName="Table578" ref="A686:F687" totalsRowShown="0">
  <tableColumns count="6">
    <tableColumn id="1" name="CÓDIGO CATÁLOGO"/>
    <tableColumn id="2" name="ARTÍCULO">
      <calculatedColumnFormula>IFERROR(INDEX(UNSPSCDes,MATCH(INDIRECT(ADDRESS(ROW(),COLUMN()-1,4)),UNSPSCCode,0)),IF(INDIRECT(ADDRESS(ROW(),COLUMN()-1,4))="50192701","Comidas combinadas frescas",""))</calculatedColumnFormula>
    </tableColumn>
    <tableColumn id="3" name="UNIDAD DE MEDIDA">
      <calculatedColumnFormula>IFERROR(VLOOKUP("MES",'[1]Informacion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10" name="Table57811" displayName="Table57811" ref="A698:F699" totalsRowShown="0">
  <tableColumns count="6">
    <tableColumn id="1" name="CÓDIGO CATÁLOGO"/>
    <tableColumn id="2" name="ARTÍCULO">
      <calculatedColumnFormula>IFERROR(INDEX(UNSPSCDes,MATCH(INDIRECT(ADDRESS(ROW(),COLUMN()-1,4)),UNSPSCCode,0)),IF(INDIRECT(ADDRESS(ROW(),COLUMN()-1,4))="50192701","Comidas combinadas frescas",""))</calculatedColumnFormula>
    </tableColumn>
    <tableColumn id="3" name="UNIDAD DE MEDIDA">
      <calculatedColumnFormula>IFERROR(VLOOKUP("MES",'[1]Informacion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5" name="Table54" displayName="Table54" ref="A662:F663"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12" name="Table5781113" displayName="Table5781113" ref="A710:F711" totalsRowShown="0">
  <tableColumns count="6">
    <tableColumn id="1" name="CÓDIGO CATÁLOGO"/>
    <tableColumn id="2" name="ARTÍCULO">
      <calculatedColumnFormula>IFERROR(INDEX(UNSPSCDes,MATCH(INDIRECT(ADDRESS(ROW(),COLUMN()-1,4)),UNSPSCCode,0)),IF(INDIRECT(ADDRESS(ROW(),COLUMN()-1,4))="50192701","Comidas combinadas frescas",""))</calculatedColumnFormula>
    </tableColumn>
    <tableColumn id="3" name="UNIDAD DE MEDIDA">
      <calculatedColumnFormula>IFERROR(VLOOKUP("MES",'[1]Informacion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6" name="Table22" displayName="Table22" ref="A382:F38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9" name="Table21" displayName="Table21" ref="A365:F372" totalsRowShown="0">
  <tableColumns count="6">
    <tableColumn id="1" name="CÓDIGO CATÁLOGO"/>
    <tableColumn id="2" name="ARTÍCULO">
      <calculatedColumnFormula>IFERROR(INDEX(UNSPSCDes,MATCH(INDIRECT(ADDRESS(ROW(),COLUMN()-1,4)),UNSPSCCode,0)),IF(INDIRECT(ADDRESS(ROW(),COLUMN()-1,4))="44103103","Tóner para impresoras o fax",""))</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11" name="Table38" displayName="Table38" ref="A440:F441" totalsRowShown="0">
  <tableColumns count="6">
    <tableColumn id="1" name="CÓDIGO CATÁLOGO"/>
    <tableColumn id="2" name="ARTÍCULO">
      <calculatedColumnFormula>IFERROR(INDEX(UNSPSCDes,MATCH(INDIRECT(ADDRESS(ROW(),COLUMN()-1,4)),UNSPSCCode,0)),IF(INDIRECT(ADDRESS(ROW(),COLUMN()-1,4))="78111502","Viajes en aviones comerciales",""))</calculatedColumnFormula>
    </tableColumn>
    <tableColumn id="3" name="UNIDAD DE MEDIDA" dataDxfId="15" dataCellStyle="ArticleBody_text"/>
    <tableColumn id="4" name="CANTIDAD TOTAL ESTIMADA" dataDxfId="14" dataCellStyle="ArticleBody"/>
    <tableColumn id="5" name="PRECIO UNITARIO ESTIMADO" dataDxfId="13"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13" name="Table7" displayName="Table7" ref="A95:F131"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5" name="Table15" displayName="Table15" ref="A321:F324" totalsRowShown="0">
  <tableColumns count="6">
    <tableColumn id="1" name="CÓDIGO CATÁLOGO"/>
    <tableColumn id="2" name="ARTÍCULO">
      <calculatedColumnFormula>IFERROR(INDEX(UNSPSCDes,MATCH(INDIRECT(ADDRESS(ROW(),COLUMN()-1,4)),UNSPSCCode,0)),IF(INDIRECT(ADDRESS(ROW(),COLUMN()-1,4))="53102710","Uniformes corporativos",""))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table" Target="../tables/table7.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18.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29.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40.xml"/><Relationship Id="rId152" Type="http://schemas.openxmlformats.org/officeDocument/2006/relationships/ctrlProp" Target="../ctrlProps/ctrlProp149.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table" Target="../tables/table9.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table" Target="../tables/table20.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31.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11.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22.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3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table" Target="../tables/table2.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13.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24.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3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table" Target="../tables/table4.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1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2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table" Target="../tables/table3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17.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28.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table" Target="../tables/table3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8.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19.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table" Target="../tables/table30.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omments" Target="../comments1.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10.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21.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table" Target="../tables/table32.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1.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table" Target="../tables/table12.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2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34.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3.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14.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2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table" Target="../tables/table3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table" Target="../tables/table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16.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2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38.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1"/>
  <sheetViews>
    <sheetView workbookViewId="0">
      <selection activeCell="E1" sqref="E1"/>
    </sheetView>
  </sheetViews>
  <sheetFormatPr baseColWidth="10" defaultColWidth="9.140625" defaultRowHeight="15" x14ac:dyDescent="0.25"/>
  <cols>
    <col min="1" max="1" width="3.7109375" customWidth="1"/>
    <col min="2" max="2" width="44.5703125" customWidth="1"/>
    <col min="3" max="3" width="38.5703125" customWidth="1"/>
  </cols>
  <sheetData>
    <row r="1" spans="2:3" x14ac:dyDescent="0.25">
      <c r="B1" s="38"/>
      <c r="C1" s="39"/>
    </row>
    <row r="2" spans="2:3" x14ac:dyDescent="0.25">
      <c r="B2" s="38"/>
      <c r="C2" s="39"/>
    </row>
    <row r="3" spans="2:3" x14ac:dyDescent="0.25">
      <c r="B3" s="38"/>
      <c r="C3" s="39"/>
    </row>
    <row r="4" spans="2:3" x14ac:dyDescent="0.25">
      <c r="B4" s="38"/>
      <c r="C4" s="39"/>
    </row>
    <row r="5" spans="2:3" x14ac:dyDescent="0.25">
      <c r="B5" s="38"/>
      <c r="C5" s="39"/>
    </row>
    <row r="6" spans="2:3" ht="15.75" thickBot="1" x14ac:dyDescent="0.3">
      <c r="B6" s="52" t="s">
        <v>259</v>
      </c>
      <c r="C6" s="52"/>
    </row>
    <row r="7" spans="2:3" ht="46.5" thickTop="1" thickBot="1" x14ac:dyDescent="0.3">
      <c r="B7" s="40" t="s">
        <v>260</v>
      </c>
      <c r="C7" s="41">
        <f ca="1">+PACC!B10</f>
        <v>29747903</v>
      </c>
    </row>
    <row r="8" spans="2:3" ht="56.25" customHeight="1" thickTop="1" thickBot="1" x14ac:dyDescent="0.3">
      <c r="B8" s="42" t="s">
        <v>261</v>
      </c>
      <c r="C8" s="43">
        <f>[1]PACC!B9</f>
        <v>54</v>
      </c>
    </row>
    <row r="9" spans="2:3" ht="16.5" thickTop="1" thickBot="1" x14ac:dyDescent="0.3">
      <c r="B9" s="42" t="s">
        <v>262</v>
      </c>
      <c r="C9" s="44" t="str">
        <f>+PACC!E6</f>
        <v xml:space="preserve"> 0216</v>
      </c>
    </row>
    <row r="10" spans="2:3" ht="16.5" thickTop="1" thickBot="1" x14ac:dyDescent="0.3">
      <c r="B10" s="42" t="s">
        <v>263</v>
      </c>
      <c r="C10" s="44" t="str">
        <f>IF([1]PACC!E7="","",[1]PACC!E7)</f>
        <v>01</v>
      </c>
    </row>
    <row r="11" spans="2:3" ht="46.5" thickTop="1" thickBot="1" x14ac:dyDescent="0.3">
      <c r="B11" s="42" t="s">
        <v>264</v>
      </c>
      <c r="C11" s="44" t="str">
        <f>+PACC!E8</f>
        <v>0005</v>
      </c>
    </row>
    <row r="12" spans="2:3" ht="16.5" thickTop="1" thickBot="1" x14ac:dyDescent="0.3">
      <c r="B12" s="42" t="s">
        <v>265</v>
      </c>
      <c r="C12" s="44" t="str">
        <f>+PACC!E9</f>
        <v>Direccion General de Bellas Artes</v>
      </c>
    </row>
    <row r="13" spans="2:3" ht="16.5" thickTop="1" thickBot="1" x14ac:dyDescent="0.3">
      <c r="B13" s="42" t="s">
        <v>266</v>
      </c>
      <c r="C13" s="45" t="str">
        <f>IF([1]PACC!E11="","",[1]PACC!E11)</f>
        <v>2020</v>
      </c>
    </row>
    <row r="14" spans="2:3" ht="16.5" thickTop="1" thickBot="1" x14ac:dyDescent="0.3">
      <c r="B14" s="42" t="s">
        <v>267</v>
      </c>
      <c r="C14" s="46" t="str">
        <f>IF([1]PACC!E12="","",[1]PACC!E12)</f>
        <v/>
      </c>
    </row>
    <row r="15" spans="2:3" ht="16.5" thickTop="1" thickBot="1" x14ac:dyDescent="0.3">
      <c r="B15" s="53" t="s">
        <v>268</v>
      </c>
      <c r="C15" s="53"/>
    </row>
    <row r="16" spans="2:3" ht="16.5" thickTop="1" thickBot="1" x14ac:dyDescent="0.3">
      <c r="B16" s="47" t="s">
        <v>269</v>
      </c>
      <c r="C16" s="41">
        <f ca="1">+PACC!B10-RESUMEN!C17-RESUMEN!C18</f>
        <v>13955903</v>
      </c>
    </row>
    <row r="17" spans="2:3" ht="16.5" thickTop="1" thickBot="1" x14ac:dyDescent="0.3">
      <c r="B17" s="47" t="s">
        <v>270</v>
      </c>
      <c r="C17" s="41">
        <v>3000000</v>
      </c>
    </row>
    <row r="18" spans="2:3" ht="16.5" thickTop="1" thickBot="1" x14ac:dyDescent="0.3">
      <c r="B18" s="47" t="s">
        <v>271</v>
      </c>
      <c r="C18" s="41">
        <f ca="1">+PACC!F395+PACC!F442+PACC!F407+PACC!F419+PACC!F431+PACC!F453+PACC!F464+PACC!F475+PACC!F486+PACC!F501+PACC!F516+PACC!F527+PACC!F538+PACC!F677+PACC!F688+PACC!F700+PACC!F712</f>
        <v>12792000</v>
      </c>
    </row>
    <row r="19" spans="2:3" ht="16.5" thickTop="1" thickBot="1" x14ac:dyDescent="0.3">
      <c r="B19" s="47" t="s">
        <v>272</v>
      </c>
      <c r="C19" s="41" t="s">
        <v>294</v>
      </c>
    </row>
    <row r="20" spans="2:3" ht="31.5" thickTop="1" thickBot="1" x14ac:dyDescent="0.3">
      <c r="B20" s="47" t="s">
        <v>273</v>
      </c>
      <c r="C20" s="41" t="s">
        <v>294</v>
      </c>
    </row>
    <row r="21" spans="2:3" ht="16.5" thickTop="1" thickBot="1" x14ac:dyDescent="0.3">
      <c r="B21" s="53" t="s">
        <v>274</v>
      </c>
      <c r="C21" s="53"/>
    </row>
    <row r="22" spans="2:3" ht="16.5" thickTop="1" thickBot="1" x14ac:dyDescent="0.3">
      <c r="B22" s="47" t="s">
        <v>275</v>
      </c>
      <c r="C22" s="41">
        <v>4000000</v>
      </c>
    </row>
    <row r="23" spans="2:3" ht="16.5" thickTop="1" thickBot="1" x14ac:dyDescent="0.3">
      <c r="B23" s="47" t="s">
        <v>276</v>
      </c>
      <c r="C23" s="41">
        <v>3000000</v>
      </c>
    </row>
    <row r="24" spans="2:3" ht="16.5" thickTop="1" thickBot="1" x14ac:dyDescent="0.3">
      <c r="B24" s="47" t="s">
        <v>277</v>
      </c>
      <c r="C24" s="41">
        <f ca="1">+C7-C22-C23</f>
        <v>22747903</v>
      </c>
    </row>
    <row r="25" spans="2:3" ht="16.5" thickTop="1" thickBot="1" x14ac:dyDescent="0.3">
      <c r="B25" s="52" t="s">
        <v>278</v>
      </c>
      <c r="C25" s="52"/>
    </row>
    <row r="26" spans="2:3" ht="16.5" thickTop="1" thickBot="1" x14ac:dyDescent="0.3">
      <c r="B26" s="47" t="s">
        <v>279</v>
      </c>
      <c r="C26" s="41">
        <f ca="1">+PACC!F356+PACC!F395+PACC!F475+PACC!F538+PACC!F641</f>
        <v>370000</v>
      </c>
    </row>
    <row r="27" spans="2:3" ht="16.5" thickTop="1" thickBot="1" x14ac:dyDescent="0.3">
      <c r="B27" s="47" t="s">
        <v>280</v>
      </c>
      <c r="C27" s="41">
        <f ca="1">+C7-C26-C28-C33</f>
        <v>18511903</v>
      </c>
    </row>
    <row r="28" spans="2:3" ht="16.5" thickTop="1" thickBot="1" x14ac:dyDescent="0.3">
      <c r="B28" s="47" t="s">
        <v>281</v>
      </c>
      <c r="C28" s="41">
        <f ca="1">+PACC!F652+PACC!F431+PACC!F419+PACC!F407</f>
        <v>10830000</v>
      </c>
    </row>
    <row r="29" spans="2:3" ht="16.5" thickTop="1" thickBot="1" x14ac:dyDescent="0.3">
      <c r="B29" s="47" t="s">
        <v>282</v>
      </c>
      <c r="C29" s="41">
        <v>0</v>
      </c>
    </row>
    <row r="30" spans="2:3" ht="16.5" thickTop="1" thickBot="1" x14ac:dyDescent="0.3">
      <c r="B30" s="47" t="s">
        <v>283</v>
      </c>
      <c r="C30" s="41">
        <v>0</v>
      </c>
    </row>
    <row r="31" spans="2:3" ht="16.5" thickTop="1" thickBot="1" x14ac:dyDescent="0.3">
      <c r="B31" s="47" t="s">
        <v>284</v>
      </c>
      <c r="C31" s="41">
        <v>0</v>
      </c>
    </row>
    <row r="32" spans="2:3" ht="16.5" thickTop="1" thickBot="1" x14ac:dyDescent="0.3">
      <c r="B32" s="47" t="s">
        <v>285</v>
      </c>
      <c r="C32" s="41" t="s">
        <v>294</v>
      </c>
    </row>
    <row r="33" spans="2:3" ht="31.5" thickTop="1" thickBot="1" x14ac:dyDescent="0.3">
      <c r="B33" s="40" t="s">
        <v>286</v>
      </c>
      <c r="C33" s="41">
        <f ca="1">+PACC!F527</f>
        <v>36000</v>
      </c>
    </row>
    <row r="34" spans="2:3" ht="46.5" thickTop="1" thickBot="1" x14ac:dyDescent="0.3">
      <c r="B34" s="42" t="s">
        <v>287</v>
      </c>
      <c r="C34" s="41" t="s">
        <v>294</v>
      </c>
    </row>
    <row r="35" spans="2:3" ht="31.5" thickTop="1" thickBot="1" x14ac:dyDescent="0.3">
      <c r="B35" s="42" t="s">
        <v>288</v>
      </c>
      <c r="C35" s="41" t="s">
        <v>294</v>
      </c>
    </row>
    <row r="36" spans="2:3" ht="46.5" thickTop="1" thickBot="1" x14ac:dyDescent="0.3">
      <c r="B36" s="42" t="s">
        <v>289</v>
      </c>
      <c r="C36" s="41" t="s">
        <v>294</v>
      </c>
    </row>
    <row r="37" spans="2:3" ht="16.5" thickTop="1" thickBot="1" x14ac:dyDescent="0.3">
      <c r="B37" s="42" t="s">
        <v>290</v>
      </c>
      <c r="C37" s="41" t="s">
        <v>294</v>
      </c>
    </row>
    <row r="38" spans="2:3" ht="46.5" thickTop="1" thickBot="1" x14ac:dyDescent="0.3">
      <c r="B38" s="42" t="s">
        <v>291</v>
      </c>
      <c r="C38" s="41" t="s">
        <v>294</v>
      </c>
    </row>
    <row r="39" spans="2:3" ht="61.5" thickTop="1" thickBot="1" x14ac:dyDescent="0.3">
      <c r="B39" s="42" t="s">
        <v>292</v>
      </c>
      <c r="C39" s="41" t="s">
        <v>294</v>
      </c>
    </row>
    <row r="40" spans="2:3" ht="15.75" thickTop="1" x14ac:dyDescent="0.25">
      <c r="B40" s="38"/>
      <c r="C40" s="39"/>
    </row>
    <row r="41" spans="2:3" x14ac:dyDescent="0.25">
      <c r="B41" s="38"/>
      <c r="C41" s="39"/>
    </row>
  </sheetData>
  <mergeCells count="4">
    <mergeCell ref="B6:C6"/>
    <mergeCell ref="B15:C15"/>
    <mergeCell ref="B21:C21"/>
    <mergeCell ref="B25:C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904"/>
  <sheetViews>
    <sheetView tabSelected="1" topLeftCell="A274" zoomScaleNormal="100" workbookViewId="0">
      <selection activeCell="I12" sqref="I12"/>
    </sheetView>
  </sheetViews>
  <sheetFormatPr baseColWidth="10" defaultColWidth="9.140625" defaultRowHeight="15" x14ac:dyDescent="0.25"/>
  <cols>
    <col min="1" max="1" width="28.42578125" customWidth="1"/>
    <col min="2" max="2" width="35.28515625" customWidth="1"/>
    <col min="3" max="3" width="21" customWidth="1"/>
    <col min="4" max="4" width="24.5703125" customWidth="1"/>
    <col min="5" max="6" width="21.5703125" customWidth="1"/>
  </cols>
  <sheetData>
    <row r="1" spans="1:7" ht="18.75" thickTop="1" x14ac:dyDescent="0.25">
      <c r="A1" s="62"/>
      <c r="B1" s="1"/>
      <c r="C1" s="2"/>
      <c r="D1" s="2"/>
      <c r="E1" s="3"/>
      <c r="F1" s="1"/>
      <c r="G1" s="1"/>
    </row>
    <row r="2" spans="1:7" ht="18" x14ac:dyDescent="0.25">
      <c r="A2" s="62"/>
      <c r="B2" s="63" t="s">
        <v>0</v>
      </c>
      <c r="C2" s="63"/>
      <c r="D2" s="63"/>
      <c r="E2" s="63"/>
      <c r="F2" s="4"/>
      <c r="G2" s="1"/>
    </row>
    <row r="3" spans="1:7" ht="18" x14ac:dyDescent="0.25">
      <c r="A3" s="62"/>
      <c r="B3" s="64" t="str">
        <f>"AÑO "&amp;E11</f>
        <v>AÑO 2020</v>
      </c>
      <c r="C3" s="64"/>
      <c r="D3" s="64"/>
      <c r="E3" s="64"/>
      <c r="F3" s="5"/>
      <c r="G3" s="1"/>
    </row>
    <row r="4" spans="1:7" ht="18" x14ac:dyDescent="0.25">
      <c r="A4" s="62"/>
      <c r="B4" s="1"/>
      <c r="C4" s="1"/>
      <c r="D4" s="1"/>
      <c r="E4" s="6"/>
      <c r="F4" s="1"/>
      <c r="G4" s="1"/>
    </row>
    <row r="5" spans="1:7" ht="21" thickBot="1" x14ac:dyDescent="0.3">
      <c r="A5" s="7"/>
      <c r="B5" s="7"/>
      <c r="C5" s="8"/>
      <c r="D5" s="8"/>
      <c r="E5" s="8"/>
      <c r="F5" s="8"/>
      <c r="G5" s="9"/>
    </row>
    <row r="6" spans="1:7" ht="15.75" thickBot="1" x14ac:dyDescent="0.3">
      <c r="A6" s="10" t="s">
        <v>1</v>
      </c>
      <c r="B6" s="9"/>
      <c r="C6" s="11"/>
      <c r="D6" s="12" t="s">
        <v>2</v>
      </c>
      <c r="E6" s="56" t="s">
        <v>178</v>
      </c>
      <c r="F6" s="57"/>
      <c r="G6" s="13"/>
    </row>
    <row r="7" spans="1:7" ht="15.75" thickBot="1" x14ac:dyDescent="0.3">
      <c r="A7" s="14" t="s">
        <v>3</v>
      </c>
      <c r="B7" s="9"/>
      <c r="C7" s="9"/>
      <c r="D7" s="12" t="s">
        <v>4</v>
      </c>
      <c r="E7" s="56" t="s">
        <v>6</v>
      </c>
      <c r="F7" s="57"/>
      <c r="G7" s="13"/>
    </row>
    <row r="8" spans="1:7" ht="15.75" thickBot="1" x14ac:dyDescent="0.3">
      <c r="A8" s="9"/>
      <c r="B8" s="9"/>
      <c r="C8" s="9"/>
      <c r="D8" s="12" t="s">
        <v>5</v>
      </c>
      <c r="E8" s="56" t="s">
        <v>179</v>
      </c>
      <c r="F8" s="57"/>
      <c r="G8" s="13"/>
    </row>
    <row r="9" spans="1:7" ht="15.75" thickBot="1" x14ac:dyDescent="0.3">
      <c r="A9" s="15" t="s">
        <v>7</v>
      </c>
      <c r="B9" s="16">
        <f ca="1">COUNTIFS(TotalEstColumnName,"="&amp;TotalEstLabel,TotalEstColumnValue,"&gt;0")</f>
        <v>40</v>
      </c>
      <c r="C9" s="9"/>
      <c r="D9" s="12" t="s">
        <v>8</v>
      </c>
      <c r="E9" s="56" t="s">
        <v>180</v>
      </c>
      <c r="F9" s="57"/>
      <c r="G9" s="13"/>
    </row>
    <row r="10" spans="1:7" ht="15.75" thickBot="1" x14ac:dyDescent="0.3">
      <c r="A10" s="17" t="s">
        <v>9</v>
      </c>
      <c r="B10" s="18">
        <f ca="1">SUMIF(TotalEstColumnName,"="&amp;TotalEstLabel,TotalEstColumnValue)</f>
        <v>29747903</v>
      </c>
      <c r="C10" s="9"/>
      <c r="D10" s="12" t="s">
        <v>10</v>
      </c>
      <c r="E10" s="56" t="s">
        <v>293</v>
      </c>
      <c r="F10" s="57"/>
      <c r="G10" s="13"/>
    </row>
    <row r="11" spans="1:7" ht="15.75" thickBot="1" x14ac:dyDescent="0.3">
      <c r="A11" s="9"/>
      <c r="B11" s="9"/>
      <c r="C11" s="9"/>
      <c r="D11" s="12" t="s">
        <v>11</v>
      </c>
      <c r="E11" s="58" t="s">
        <v>12</v>
      </c>
      <c r="F11" s="59"/>
      <c r="G11" s="13"/>
    </row>
    <row r="12" spans="1:7" ht="15.75" thickBot="1" x14ac:dyDescent="0.3">
      <c r="A12" s="19"/>
      <c r="B12" s="19"/>
      <c r="C12" s="19" t="s">
        <v>18532</v>
      </c>
      <c r="D12" s="12" t="s">
        <v>13</v>
      </c>
      <c r="E12" s="60" t="s">
        <v>14</v>
      </c>
      <c r="F12" s="61"/>
      <c r="G12" s="13"/>
    </row>
    <row r="13" spans="1:7" ht="16.5" x14ac:dyDescent="0.25">
      <c r="A13" s="20"/>
      <c r="B13" s="20"/>
      <c r="C13" s="20"/>
      <c r="D13" s="20"/>
      <c r="E13" s="20"/>
      <c r="F13" s="20"/>
      <c r="G13" s="20"/>
    </row>
    <row r="14" spans="1:7" ht="17.25" thickBot="1" x14ac:dyDescent="0.3">
      <c r="A14" s="20"/>
      <c r="B14" s="20"/>
      <c r="C14" s="20"/>
      <c r="D14" s="20"/>
      <c r="E14" s="20"/>
      <c r="F14" s="20"/>
      <c r="G14" s="20"/>
    </row>
    <row r="15" spans="1:7" ht="23.25" thickBot="1" x14ac:dyDescent="0.3">
      <c r="A15" s="21" t="s">
        <v>15</v>
      </c>
      <c r="B15" s="21" t="s">
        <v>16</v>
      </c>
      <c r="C15" s="21" t="s">
        <v>17</v>
      </c>
      <c r="D15" s="21" t="s">
        <v>18</v>
      </c>
      <c r="E15" s="21" t="s">
        <v>19</v>
      </c>
      <c r="F15" s="21" t="s">
        <v>20</v>
      </c>
      <c r="G15" s="20"/>
    </row>
    <row r="16" spans="1:7" ht="34.5" thickBot="1" x14ac:dyDescent="0.3">
      <c r="A16" s="22" t="s">
        <v>182</v>
      </c>
      <c r="B16" s="36" t="s">
        <v>181</v>
      </c>
      <c r="C16" s="22" t="s">
        <v>21</v>
      </c>
      <c r="D16" s="22" t="s">
        <v>44</v>
      </c>
      <c r="E16" s="22" t="s">
        <v>22</v>
      </c>
      <c r="F16" s="26" t="s">
        <v>27</v>
      </c>
      <c r="G16" s="20"/>
    </row>
    <row r="17" spans="1:7" ht="17.25" thickBot="1" x14ac:dyDescent="0.3">
      <c r="A17" s="54" t="s">
        <v>23</v>
      </c>
      <c r="B17" s="23" t="s">
        <v>24</v>
      </c>
      <c r="C17" s="24">
        <v>43850</v>
      </c>
      <c r="D17" s="54" t="s">
        <v>25</v>
      </c>
      <c r="E17" s="25" t="s">
        <v>26</v>
      </c>
      <c r="F17" s="26" t="s">
        <v>27</v>
      </c>
      <c r="G17" s="20"/>
    </row>
    <row r="18" spans="1:7" ht="17.25" thickBot="1" x14ac:dyDescent="0.3">
      <c r="A18" s="55"/>
      <c r="B18" s="23" t="s">
        <v>28</v>
      </c>
      <c r="C18" s="27">
        <f>IF(C17="","",IF(AND(MONTH(C17)&gt;=1,MONTH(C17)&lt;=3),1,IF(AND(MONTH(C17)&gt;=4,MONTH(C17)&lt;=6),2,IF(AND(MONTH(C17)&gt;=7,MONTH(C17)&lt;=9),3,4))))</f>
        <v>1</v>
      </c>
      <c r="D18" s="55"/>
      <c r="E18" s="25" t="s">
        <v>29</v>
      </c>
      <c r="F18" s="26" t="s">
        <v>30</v>
      </c>
      <c r="G18" s="20"/>
    </row>
    <row r="19" spans="1:7" ht="17.25" thickBot="1" x14ac:dyDescent="0.3">
      <c r="A19" s="55"/>
      <c r="B19" s="23" t="s">
        <v>31</v>
      </c>
      <c r="C19" s="24">
        <v>43860</v>
      </c>
      <c r="D19" s="55"/>
      <c r="E19" s="25" t="s">
        <v>32</v>
      </c>
      <c r="F19" s="26"/>
      <c r="G19" s="20"/>
    </row>
    <row r="20" spans="1:7" ht="17.25" thickBot="1" x14ac:dyDescent="0.3">
      <c r="A20" s="55"/>
      <c r="B20" s="23" t="s">
        <v>28</v>
      </c>
      <c r="C20" s="27">
        <f>IF(C19="","",IF(AND(MONTH(C19)&gt;=1,MONTH(C19)&lt;=3),1,IF(AND(MONTH(C19)&gt;=4,MONTH(C19)&lt;=6),2,IF(AND(MONTH(C19)&gt;=7,MONTH(C19)&lt;=9),3,4))))</f>
        <v>1</v>
      </c>
      <c r="D20" s="55"/>
      <c r="E20" s="25" t="s">
        <v>33</v>
      </c>
      <c r="F20" s="26"/>
      <c r="G20" s="20"/>
    </row>
    <row r="21" spans="1:7" ht="17.25" thickBot="1" x14ac:dyDescent="0.3">
      <c r="A21" s="20"/>
      <c r="B21" s="20"/>
      <c r="C21" s="20"/>
      <c r="D21" s="20"/>
      <c r="E21" s="20"/>
      <c r="F21" s="20"/>
      <c r="G21" s="20"/>
    </row>
    <row r="22" spans="1:7" ht="17.25" thickBot="1" x14ac:dyDescent="0.3">
      <c r="A22" s="28" t="s">
        <v>34</v>
      </c>
      <c r="B22" s="28" t="s">
        <v>35</v>
      </c>
      <c r="C22" s="28" t="s">
        <v>36</v>
      </c>
      <c r="D22" s="28" t="s">
        <v>37</v>
      </c>
      <c r="E22" s="28" t="s">
        <v>38</v>
      </c>
      <c r="F22" s="28" t="s">
        <v>39</v>
      </c>
      <c r="G22" s="20"/>
    </row>
    <row r="23" spans="1:7" ht="15.75" customHeight="1" x14ac:dyDescent="0.25">
      <c r="A23" s="29">
        <v>31211502</v>
      </c>
      <c r="B23" s="30" t="str">
        <f ca="1">IFERROR(INDEX(UNSPSCDes,MATCH(INDIRECT(ADDRESS(ROW(),COLUMN()-1,4)),UNSPSCCode,0)),IF(INDIRECT(ADDRESS(ROW(),COLUMN()-1,4))="42191814","Accesorios para incubadora o calentadora de bebés para uso clínico",""))</f>
        <v>Pinturas de agua</v>
      </c>
      <c r="C23" s="31" t="str">
        <f>IFERROR(VLOOKUP("UD",'[1]Informacion '!P:Q,2,FALSE),"")</f>
        <v>Unidad</v>
      </c>
      <c r="D23" s="29">
        <v>9</v>
      </c>
      <c r="E23" s="32">
        <f>3582+645</f>
        <v>4227</v>
      </c>
      <c r="F23" s="33">
        <f t="shared" ref="F23:F33" ca="1" si="0">INDIRECT(ADDRESS(ROW(),COLUMN()-2,4))*INDIRECT(ADDRESS(ROW(),COLUMN()-1,4))</f>
        <v>38043</v>
      </c>
      <c r="G23" s="20"/>
    </row>
    <row r="24" spans="1:7" ht="11.25" customHeight="1" x14ac:dyDescent="0.25">
      <c r="A24" s="29">
        <v>31201605</v>
      </c>
      <c r="B24" s="30" t="str">
        <f ca="1">IFERROR(INDEX(UNSPSCDes,MATCH(INDIRECT(ADDRESS(ROW(),COLUMN()-1,4)),UNSPSCCode,0)),IF(INDIRECT(ADDRESS(ROW(),COLUMN()-1,4))="41102508","Aspiradoras para entomología",""))</f>
        <v>Masillas</v>
      </c>
      <c r="C24" s="31" t="str">
        <f>IFERROR(VLOOKUP("UD",'[1]Informacion '!P:Q,2,FALSE),"")</f>
        <v>Unidad</v>
      </c>
      <c r="D24" s="29">
        <v>1</v>
      </c>
      <c r="E24" s="32">
        <v>2100</v>
      </c>
      <c r="F24" s="33">
        <f t="shared" ca="1" si="0"/>
        <v>2100</v>
      </c>
      <c r="G24" s="20"/>
    </row>
    <row r="25" spans="1:7" ht="12.75" customHeight="1" x14ac:dyDescent="0.25">
      <c r="A25" s="29">
        <v>27111909</v>
      </c>
      <c r="B25" s="30" t="str">
        <f ca="1">IFERROR(INDEX(UNSPSCDes,MATCH(INDIRECT(ADDRESS(ROW(),COLUMN()-1,4)),UNSPSCCode,0)),IF(INDIRECT(ADDRESS(ROW(),COLUMN()-1,4))="41115808","Accesorios o suministros para analizadores químico",""))</f>
        <v>Espátulas</v>
      </c>
      <c r="C25" s="31" t="str">
        <f>IFERROR(VLOOKUP("UD",'[1]Informacion '!P:Q,2,FALSE),"")</f>
        <v>Unidad</v>
      </c>
      <c r="D25" s="29">
        <v>11</v>
      </c>
      <c r="E25" s="32">
        <v>170</v>
      </c>
      <c r="F25" s="33">
        <f t="shared" ca="1" si="0"/>
        <v>1870</v>
      </c>
      <c r="G25" s="20"/>
    </row>
    <row r="26" spans="1:7" ht="13.5" customHeight="1" x14ac:dyDescent="0.25">
      <c r="A26" s="29">
        <v>31211917</v>
      </c>
      <c r="B26" s="30" t="str">
        <f ca="1">IFERROR(INDEX(UNSPSCDes,MATCH(INDIRECT(ADDRESS(ROW(),COLUMN()-1,4)),UNSPSCCode,0)),IF(INDIRECT(ADDRESS(ROW(),COLUMN()-1,4))="41115808","Accesorios o suministros para analizadores químico",""))</f>
        <v>Cubiertas para rodillos de pintura</v>
      </c>
      <c r="C26" s="31" t="str">
        <f>IFERROR(VLOOKUP("UD",'[1]Informacion '!P:Q,2,FALSE),"")</f>
        <v>Unidad</v>
      </c>
      <c r="D26" s="29">
        <v>3</v>
      </c>
      <c r="E26" s="32">
        <v>2360</v>
      </c>
      <c r="F26" s="33">
        <f t="shared" ca="1" si="0"/>
        <v>7080</v>
      </c>
      <c r="G26" s="20"/>
    </row>
    <row r="27" spans="1:7" ht="10.5" customHeight="1" x14ac:dyDescent="0.25">
      <c r="A27" s="29">
        <v>31201509</v>
      </c>
      <c r="B27" s="30" t="str">
        <f ca="1">IFERROR(INDEX(UNSPSCDes,MATCH(INDIRECT(ADDRESS(ROW(),COLUMN()-1,4)),UNSPSCCode,0)),IF(INDIRECT(ADDRESS(ROW(),COLUMN()-1,4))="41115805","Analizadores de gas en la sangre",""))</f>
        <v>Cinta de nylon</v>
      </c>
      <c r="C27" s="31" t="str">
        <f>IFERROR(VLOOKUP("UD",'[1]Informacion '!P:Q,2,FALSE),"")</f>
        <v>Unidad</v>
      </c>
      <c r="D27" s="29">
        <v>10</v>
      </c>
      <c r="E27" s="32">
        <v>115</v>
      </c>
      <c r="F27" s="33">
        <f t="shared" ca="1" si="0"/>
        <v>1150</v>
      </c>
      <c r="G27" s="20"/>
    </row>
    <row r="28" spans="1:7" ht="11.25" customHeight="1" x14ac:dyDescent="0.25">
      <c r="A28" s="29">
        <v>31211904</v>
      </c>
      <c r="B28" s="30" t="str">
        <f ca="1">IFERROR(INDEX(UNSPSCDes,MATCH(INDIRECT(ADDRESS(ROW(),COLUMN()-1,4)),UNSPSCCode,0)),IF(INDIRECT(ADDRESS(ROW(),COLUMN()-1,4))="41115815","Analizadores de hematología",""))</f>
        <v>Brochas</v>
      </c>
      <c r="C28" s="31" t="str">
        <f>IFERROR(VLOOKUP("UD",'[1]Informacion '!P:Q,2,FALSE),"")</f>
        <v>Unidad</v>
      </c>
      <c r="D28" s="29">
        <v>20</v>
      </c>
      <c r="E28" s="32">
        <v>60</v>
      </c>
      <c r="F28" s="33">
        <f t="shared" ca="1" si="0"/>
        <v>1200</v>
      </c>
      <c r="G28" s="20"/>
    </row>
    <row r="29" spans="1:7" ht="12" customHeight="1" x14ac:dyDescent="0.25">
      <c r="A29" s="29">
        <v>31211917</v>
      </c>
      <c r="B29" s="30" t="str">
        <f ca="1">IFERROR(INDEX(UNSPSCDes,MATCH(INDIRECT(ADDRESS(ROW(),COLUMN()-1,4)),UNSPSCCode,0)),IF(INDIRECT(ADDRESS(ROW(),COLUMN()-1,4))="42272501","Aparatos de gas de anestesia",""))</f>
        <v>Cubiertas para rodillos de pintura</v>
      </c>
      <c r="C29" s="31" t="str">
        <f>IFERROR(VLOOKUP("UD",'[1]Informacion '!P:Q,2,FALSE),"")</f>
        <v>Unidad</v>
      </c>
      <c r="D29" s="29">
        <v>8</v>
      </c>
      <c r="E29" s="32">
        <v>70</v>
      </c>
      <c r="F29" s="33">
        <f t="shared" ca="1" si="0"/>
        <v>560</v>
      </c>
      <c r="G29" s="20"/>
    </row>
    <row r="30" spans="1:7" ht="14.25" customHeight="1" x14ac:dyDescent="0.25">
      <c r="A30" s="29">
        <v>31211906</v>
      </c>
      <c r="B30" s="30" t="str">
        <f ca="1">IFERROR(INDEX(UNSPSCDes,MATCH(INDIRECT(ADDRESS(ROW(),COLUMN()-1,4)),UNSPSCCode,0)),IF(INDIRECT(ADDRESS(ROW(),COLUMN()-1,4))="42172103","Kits aspiradores o resucitadores para emergencias",""))</f>
        <v>Rodillos de pintar</v>
      </c>
      <c r="C30" s="31" t="str">
        <f>IFERROR(VLOOKUP("UD",'[1]Informacion '!P:Q,2,FALSE),"")</f>
        <v>Unidad</v>
      </c>
      <c r="D30" s="29">
        <v>6</v>
      </c>
      <c r="E30" s="32">
        <v>70</v>
      </c>
      <c r="F30" s="33">
        <f t="shared" ca="1" si="0"/>
        <v>420</v>
      </c>
      <c r="G30" s="20"/>
    </row>
    <row r="31" spans="1:7" ht="9.75" customHeight="1" x14ac:dyDescent="0.25">
      <c r="A31" s="29">
        <v>24111501</v>
      </c>
      <c r="B31" s="30" t="str">
        <f ca="1">IFERROR(INDEX(UNSPSCDes,MATCH(INDIRECT(ADDRESS(ROW(),COLUMN()-1,4)),UNSPSCCode,0)),IF(INDIRECT(ADDRESS(ROW(),COLUMN()-1,4))="41111502","Balanzas de laboratorio",""))</f>
        <v>Bolsas de lona</v>
      </c>
      <c r="C31" s="31" t="str">
        <f>IFERROR(VLOOKUP("UD",'[1]Informacion '!P:Q,2,FALSE),"")</f>
        <v>Unidad</v>
      </c>
      <c r="D31" s="29">
        <v>2</v>
      </c>
      <c r="E31" s="32">
        <v>250</v>
      </c>
      <c r="F31" s="33">
        <f t="shared" ca="1" si="0"/>
        <v>500</v>
      </c>
      <c r="G31" s="20"/>
    </row>
    <row r="32" spans="1:7" ht="15" customHeight="1" x14ac:dyDescent="0.25">
      <c r="A32" s="29">
        <v>60121213</v>
      </c>
      <c r="B32" s="30" t="str">
        <f ca="1">IFERROR(INDEX(UNSPSCDes,MATCH(INDIRECT(ADDRESS(ROW(),COLUMN()-1,4)),UNSPSCCode,0)),IF(INDIRECT(ADDRESS(ROW(),COLUMN()-1,4))="42182805","Básculas de piso para pacientes",""))</f>
        <v>Pinturas o medios al oleo sintéticos tratados con calor</v>
      </c>
      <c r="C32" s="31" t="str">
        <f>IFERROR(VLOOKUP("UD",'[1]Informacion '!P:Q,2,FALSE),"")</f>
        <v>Unidad</v>
      </c>
      <c r="D32" s="29">
        <v>3</v>
      </c>
      <c r="E32" s="32">
        <v>475</v>
      </c>
      <c r="F32" s="33">
        <f t="shared" ca="1" si="0"/>
        <v>1425</v>
      </c>
      <c r="G32" s="20"/>
    </row>
    <row r="33" spans="1:7" ht="11.25" customHeight="1" x14ac:dyDescent="0.25">
      <c r="A33" s="29">
        <v>31211501</v>
      </c>
      <c r="B33" s="30" t="str">
        <f ca="1">IFERROR(INDEX(UNSPSCDes,MATCH(INDIRECT(ADDRESS(ROW(),COLUMN()-1,4)),UNSPSCCode,0)),IF(INDIRECT(ADDRESS(ROW(),COLUMN()-1,4))="41111517","Balanzas analíticas",""))</f>
        <v>Pinturas de esmalte</v>
      </c>
      <c r="C33" s="31" t="str">
        <f>IFERROR(VLOOKUP("UD",'[1]Informacion '!P:Q,2,FALSE),"")</f>
        <v>Unidad</v>
      </c>
      <c r="D33" s="29">
        <v>18</v>
      </c>
      <c r="E33" s="32">
        <v>7500</v>
      </c>
      <c r="F33" s="33">
        <f t="shared" ca="1" si="0"/>
        <v>135000</v>
      </c>
      <c r="G33" s="20"/>
    </row>
    <row r="34" spans="1:7" ht="16.5" x14ac:dyDescent="0.25">
      <c r="A34" s="20"/>
      <c r="B34" s="20"/>
      <c r="C34" s="20"/>
      <c r="D34" s="20"/>
      <c r="E34" s="34" t="s">
        <v>40</v>
      </c>
      <c r="F34" s="35">
        <f ca="1">SUM(Table4[MONTO TOTAL ESTIMADO])</f>
        <v>189348</v>
      </c>
      <c r="G34" s="20"/>
    </row>
    <row r="35" spans="1:7" ht="17.25" thickBot="1" x14ac:dyDescent="0.3">
      <c r="A35" s="20"/>
      <c r="B35" s="20"/>
      <c r="C35" s="20"/>
      <c r="D35" s="20"/>
      <c r="E35" s="20"/>
      <c r="F35" s="20"/>
      <c r="G35" s="20"/>
    </row>
    <row r="36" spans="1:7" ht="23.25" thickBot="1" x14ac:dyDescent="0.3">
      <c r="A36" s="21" t="s">
        <v>15</v>
      </c>
      <c r="B36" s="21" t="s">
        <v>16</v>
      </c>
      <c r="C36" s="21" t="s">
        <v>17</v>
      </c>
      <c r="D36" s="21" t="s">
        <v>18</v>
      </c>
      <c r="E36" s="21" t="s">
        <v>19</v>
      </c>
      <c r="F36" s="21" t="s">
        <v>20</v>
      </c>
      <c r="G36" s="20"/>
    </row>
    <row r="37" spans="1:7" ht="17.25" thickBot="1" x14ac:dyDescent="0.3">
      <c r="A37" s="22" t="s">
        <v>185</v>
      </c>
      <c r="B37" s="22" t="s">
        <v>184</v>
      </c>
      <c r="C37" s="22" t="s">
        <v>21</v>
      </c>
      <c r="D37" s="22" t="s">
        <v>44</v>
      </c>
      <c r="E37" s="22" t="s">
        <v>22</v>
      </c>
      <c r="F37" s="22"/>
      <c r="G37" s="20"/>
    </row>
    <row r="38" spans="1:7" ht="17.25" thickBot="1" x14ac:dyDescent="0.3">
      <c r="A38" s="54" t="s">
        <v>23</v>
      </c>
      <c r="B38" s="23" t="s">
        <v>24</v>
      </c>
      <c r="C38" s="24">
        <v>43910</v>
      </c>
      <c r="D38" s="54" t="s">
        <v>25</v>
      </c>
      <c r="E38" s="25" t="s">
        <v>26</v>
      </c>
      <c r="F38" s="26" t="s">
        <v>27</v>
      </c>
      <c r="G38" s="20"/>
    </row>
    <row r="39" spans="1:7" ht="17.25" thickBot="1" x14ac:dyDescent="0.3">
      <c r="A39" s="55"/>
      <c r="B39" s="23" t="s">
        <v>28</v>
      </c>
      <c r="C39" s="27">
        <f>IF(C38="","",IF(AND(MONTH(C38)&gt;=1,MONTH(C38)&lt;=3),1,IF(AND(MONTH(C38)&gt;=4,MONTH(C38)&lt;=6),2,IF(AND(MONTH(C38)&gt;=7,MONTH(C38)&lt;=9),3,4))))</f>
        <v>1</v>
      </c>
      <c r="D39" s="55"/>
      <c r="E39" s="25" t="s">
        <v>29</v>
      </c>
      <c r="F39" s="26" t="s">
        <v>30</v>
      </c>
      <c r="G39" s="20"/>
    </row>
    <row r="40" spans="1:7" ht="17.25" thickBot="1" x14ac:dyDescent="0.3">
      <c r="A40" s="55"/>
      <c r="B40" s="23" t="s">
        <v>31</v>
      </c>
      <c r="C40" s="24">
        <v>43913</v>
      </c>
      <c r="D40" s="55"/>
      <c r="E40" s="25" t="s">
        <v>32</v>
      </c>
      <c r="F40" s="26"/>
      <c r="G40" s="20"/>
    </row>
    <row r="41" spans="1:7" ht="17.25" thickBot="1" x14ac:dyDescent="0.3">
      <c r="A41" s="55"/>
      <c r="B41" s="23" t="s">
        <v>28</v>
      </c>
      <c r="C41" s="27">
        <f>IF(C40="","",IF(AND(MONTH(C40)&gt;=1,MONTH(C40)&lt;=3),1,IF(AND(MONTH(C40)&gt;=4,MONTH(C40)&lt;=6),2,IF(AND(MONTH(C40)&gt;=7,MONTH(C40)&lt;=9),3,4))))</f>
        <v>1</v>
      </c>
      <c r="D41" s="55"/>
      <c r="E41" s="25" t="s">
        <v>33</v>
      </c>
      <c r="F41" s="26"/>
      <c r="G41" s="20"/>
    </row>
    <row r="42" spans="1:7" ht="17.25" thickBot="1" x14ac:dyDescent="0.3">
      <c r="A42" s="20"/>
      <c r="B42" s="20"/>
      <c r="C42" s="20"/>
      <c r="D42" s="20"/>
      <c r="E42" s="20"/>
      <c r="F42" s="20"/>
      <c r="G42" s="20"/>
    </row>
    <row r="43" spans="1:7" ht="17.25" thickBot="1" x14ac:dyDescent="0.3">
      <c r="A43" s="28" t="s">
        <v>34</v>
      </c>
      <c r="B43" s="28" t="s">
        <v>35</v>
      </c>
      <c r="C43" s="28" t="s">
        <v>36</v>
      </c>
      <c r="D43" s="28" t="s">
        <v>37</v>
      </c>
      <c r="E43" s="28" t="s">
        <v>38</v>
      </c>
      <c r="F43" s="28" t="s">
        <v>39</v>
      </c>
      <c r="G43" s="20"/>
    </row>
    <row r="44" spans="1:7" ht="16.5" x14ac:dyDescent="0.25">
      <c r="A44" s="29">
        <v>56112104</v>
      </c>
      <c r="B44" s="30" t="str">
        <f ca="1">IFERROR(INDEX(UNSPSCDes,MATCH(INDIRECT(ADDRESS(ROW(),COLUMN()-1,4)),UNSPSCCode,0)),IF(INDIRECT(ADDRESS(ROW(),COLUMN()-1,4))="30191505","Taburete escalonado",""))</f>
        <v>Sillas para ejecutivos</v>
      </c>
      <c r="C44" s="31" t="str">
        <f>IFERROR(VLOOKUP("UD",'[1]Informacion '!P:Q,2,FALSE),"")</f>
        <v>Unidad</v>
      </c>
      <c r="D44" s="29">
        <v>3</v>
      </c>
      <c r="E44" s="32">
        <v>17000</v>
      </c>
      <c r="F44" s="33">
        <f t="shared" ref="F44:F46" ca="1" si="1">INDIRECT(ADDRESS(ROW(),COLUMN()-2,4))*INDIRECT(ADDRESS(ROW(),COLUMN()-1,4))</f>
        <v>51000</v>
      </c>
      <c r="G44" s="20"/>
    </row>
    <row r="45" spans="1:7" ht="16.5" x14ac:dyDescent="0.25">
      <c r="A45" s="29">
        <v>56112104</v>
      </c>
      <c r="B45" s="30" t="s">
        <v>186</v>
      </c>
      <c r="C45" s="31" t="str">
        <f>IFERROR(VLOOKUP("UD",'[1]Informacion '!P:Q,2,FALSE),"")</f>
        <v>Unidad</v>
      </c>
      <c r="D45" s="29">
        <v>20</v>
      </c>
      <c r="E45" s="32">
        <v>7000</v>
      </c>
      <c r="F45" s="33">
        <f t="shared" ca="1" si="1"/>
        <v>140000</v>
      </c>
      <c r="G45" s="20"/>
    </row>
    <row r="46" spans="1:7" ht="16.5" x14ac:dyDescent="0.25">
      <c r="A46" s="29">
        <v>56101703</v>
      </c>
      <c r="B46" s="30" t="str">
        <f ca="1">IFERROR(INDEX(UNSPSCDes,MATCH(INDIRECT(ADDRESS(ROW(),COLUMN()-1,4)),UNSPSCCode,0)),IF(INDIRECT(ADDRESS(ROW(),COLUMN()-1,4))="42192201","Camillas con ruedas o accesorios para el transporte de pacientes",""))</f>
        <v>Escritorios</v>
      </c>
      <c r="C46" s="31" t="str">
        <f>IFERROR(VLOOKUP("UD",'[1]Informacion '!P:Q,2,FALSE),"")</f>
        <v>Unidad</v>
      </c>
      <c r="D46" s="29">
        <v>6</v>
      </c>
      <c r="E46" s="32">
        <v>6500</v>
      </c>
      <c r="F46" s="33">
        <f t="shared" ca="1" si="1"/>
        <v>39000</v>
      </c>
      <c r="G46" s="20"/>
    </row>
    <row r="47" spans="1:7" ht="16.5" x14ac:dyDescent="0.25">
      <c r="A47" s="20"/>
      <c r="B47" s="20"/>
      <c r="C47" s="20"/>
      <c r="D47" s="20"/>
      <c r="E47" s="34" t="s">
        <v>40</v>
      </c>
      <c r="F47" s="35">
        <f ca="1">SUM(Table5[MONTO TOTAL ESTIMADO])</f>
        <v>230000</v>
      </c>
      <c r="G47" s="20"/>
    </row>
    <row r="48" spans="1:7" ht="17.25" thickBot="1" x14ac:dyDescent="0.3">
      <c r="A48" s="20"/>
      <c r="B48" s="20"/>
      <c r="C48" s="20"/>
      <c r="D48" s="20"/>
      <c r="E48" s="20"/>
      <c r="F48" s="20"/>
      <c r="G48" s="20"/>
    </row>
    <row r="49" spans="1:7" ht="23.25" thickBot="1" x14ac:dyDescent="0.3">
      <c r="A49" s="21" t="s">
        <v>15</v>
      </c>
      <c r="B49" s="21" t="s">
        <v>16</v>
      </c>
      <c r="C49" s="21" t="s">
        <v>17</v>
      </c>
      <c r="D49" s="21" t="s">
        <v>18</v>
      </c>
      <c r="E49" s="21" t="s">
        <v>19</v>
      </c>
      <c r="F49" s="21" t="s">
        <v>20</v>
      </c>
      <c r="G49" s="20"/>
    </row>
    <row r="50" spans="1:7" ht="23.25" thickBot="1" x14ac:dyDescent="0.3">
      <c r="A50" s="22" t="s">
        <v>187</v>
      </c>
      <c r="B50" s="36" t="s">
        <v>188</v>
      </c>
      <c r="C50" s="22" t="s">
        <v>21</v>
      </c>
      <c r="D50" s="22" t="s">
        <v>44</v>
      </c>
      <c r="E50" s="22" t="s">
        <v>22</v>
      </c>
      <c r="F50" s="22"/>
      <c r="G50" s="20"/>
    </row>
    <row r="51" spans="1:7" ht="17.25" thickBot="1" x14ac:dyDescent="0.3">
      <c r="A51" s="54" t="s">
        <v>23</v>
      </c>
      <c r="B51" s="23" t="s">
        <v>24</v>
      </c>
      <c r="C51" s="24">
        <v>43863</v>
      </c>
      <c r="D51" s="54" t="s">
        <v>25</v>
      </c>
      <c r="E51" s="25" t="s">
        <v>26</v>
      </c>
      <c r="F51" s="26" t="s">
        <v>27</v>
      </c>
      <c r="G51" s="20"/>
    </row>
    <row r="52" spans="1:7" ht="17.25" thickBot="1" x14ac:dyDescent="0.3">
      <c r="A52" s="55"/>
      <c r="B52" s="23" t="s">
        <v>28</v>
      </c>
      <c r="C52" s="27">
        <f>IF(C51="","",IF(AND(MONTH(C51)&gt;=1,MONTH(C51)&lt;=3),1,IF(AND(MONTH(C51)&gt;=4,MONTH(C51)&lt;=6),2,IF(AND(MONTH(C51)&gt;=7,MONTH(C51)&lt;=9),3,4))))</f>
        <v>1</v>
      </c>
      <c r="D52" s="55"/>
      <c r="E52" s="25" t="s">
        <v>29</v>
      </c>
      <c r="F52" s="26" t="s">
        <v>30</v>
      </c>
      <c r="G52" s="20"/>
    </row>
    <row r="53" spans="1:7" ht="17.25" thickBot="1" x14ac:dyDescent="0.3">
      <c r="A53" s="55"/>
      <c r="B53" s="23" t="s">
        <v>31</v>
      </c>
      <c r="C53" s="24">
        <v>43868</v>
      </c>
      <c r="D53" s="55"/>
      <c r="E53" s="25" t="s">
        <v>32</v>
      </c>
      <c r="F53" s="26"/>
      <c r="G53" s="20"/>
    </row>
    <row r="54" spans="1:7" ht="17.25" thickBot="1" x14ac:dyDescent="0.3">
      <c r="A54" s="55"/>
      <c r="B54" s="23" t="s">
        <v>28</v>
      </c>
      <c r="C54" s="27">
        <f>IF(C53="","",IF(AND(MONTH(C53)&gt;=1,MONTH(C53)&lt;=3),1,IF(AND(MONTH(C53)&gt;=4,MONTH(C53)&lt;=6),2,IF(AND(MONTH(C53)&gt;=7,MONTH(C53)&lt;=9),3,4))))</f>
        <v>1</v>
      </c>
      <c r="D54" s="55"/>
      <c r="E54" s="25" t="s">
        <v>33</v>
      </c>
      <c r="F54" s="26"/>
      <c r="G54" s="20"/>
    </row>
    <row r="55" spans="1:7" ht="17.25" thickBot="1" x14ac:dyDescent="0.3">
      <c r="A55" s="20"/>
      <c r="B55" s="20"/>
      <c r="C55" s="20"/>
      <c r="D55" s="20"/>
      <c r="E55" s="20"/>
      <c r="F55" s="20"/>
      <c r="G55" s="20"/>
    </row>
    <row r="56" spans="1:7" ht="17.25" thickBot="1" x14ac:dyDescent="0.3">
      <c r="A56" s="28" t="s">
        <v>34</v>
      </c>
      <c r="B56" s="28" t="s">
        <v>35</v>
      </c>
      <c r="C56" s="28" t="s">
        <v>36</v>
      </c>
      <c r="D56" s="28" t="s">
        <v>37</v>
      </c>
      <c r="E56" s="28" t="s">
        <v>38</v>
      </c>
      <c r="F56" s="28" t="s">
        <v>39</v>
      </c>
      <c r="G56" s="20"/>
    </row>
    <row r="57" spans="1:7" ht="16.5" x14ac:dyDescent="0.25">
      <c r="A57" s="29">
        <v>60121008</v>
      </c>
      <c r="B57" s="30" t="str">
        <f ca="1">IFERROR(INDEX(UNSPSCDes,MATCH(INDIRECT(ADDRESS(ROW(),COLUMN()-1,4)),UNSPSCCode,0)),IF(INDIRECT(ADDRESS(ROW(),COLUMN()-1,4))="56101708","Archivadores móviles",""))</f>
        <v>Afiches</v>
      </c>
      <c r="C57" s="31" t="str">
        <f>IFERROR(VLOOKUP("UD",'[1]Informacion '!P:Q,2,FALSE),"")</f>
        <v>Unidad</v>
      </c>
      <c r="D57" s="29">
        <v>75</v>
      </c>
      <c r="E57" s="32">
        <v>250</v>
      </c>
      <c r="F57" s="33">
        <f t="shared" ref="F57:F66" ca="1" si="2">INDIRECT(ADDRESS(ROW(),COLUMN()-2,4))*INDIRECT(ADDRESS(ROW(),COLUMN()-1,4))</f>
        <v>18750</v>
      </c>
      <c r="G57" s="20"/>
    </row>
    <row r="58" spans="1:7" ht="16.5" x14ac:dyDescent="0.25">
      <c r="A58" s="29">
        <v>14111611</v>
      </c>
      <c r="B58" s="30" t="str">
        <f ca="1">IFERROR(INDEX(UNSPSCDes,MATCH(INDIRECT(ADDRESS(ROW(),COLUMN()-1,4)),UNSPSCCode,0)),IF(INDIRECT(ADDRESS(ROW(),COLUMN()-1,4))="56112104","Sillas para ejecutivos",""))</f>
        <v>Tarjetas de invitación o de anuncio</v>
      </c>
      <c r="C58" s="31" t="str">
        <f>IFERROR(VLOOKUP("UD",'[1]Informacion '!P:Q,2,FALSE),"")</f>
        <v>Unidad</v>
      </c>
      <c r="D58" s="29">
        <v>250</v>
      </c>
      <c r="E58" s="32">
        <v>110</v>
      </c>
      <c r="F58" s="33">
        <f t="shared" ca="1" si="2"/>
        <v>27500</v>
      </c>
      <c r="G58" s="20"/>
    </row>
    <row r="59" spans="1:7" ht="16.5" x14ac:dyDescent="0.25">
      <c r="A59" s="29">
        <v>82101501</v>
      </c>
      <c r="B59" s="30" t="s">
        <v>189</v>
      </c>
      <c r="C59" s="31" t="str">
        <f>IFERROR(VLOOKUP("UD",'[1]Informacion '!P:Q,2,FALSE),"")</f>
        <v>Unidad</v>
      </c>
      <c r="D59" s="29">
        <v>1</v>
      </c>
      <c r="E59" s="32">
        <v>25000</v>
      </c>
      <c r="F59" s="33">
        <f t="shared" ca="1" si="2"/>
        <v>25000</v>
      </c>
      <c r="G59" s="20"/>
    </row>
    <row r="60" spans="1:7" ht="16.5" x14ac:dyDescent="0.25">
      <c r="A60" s="29">
        <v>55121727</v>
      </c>
      <c r="B60" s="30" t="s">
        <v>194</v>
      </c>
      <c r="C60" s="31" t="str">
        <f>IFERROR(VLOOKUP("UD",'[1]Informacion '!P:Q,2,FALSE),"")</f>
        <v>Unidad</v>
      </c>
      <c r="D60" s="29">
        <v>3</v>
      </c>
      <c r="E60" s="32">
        <v>6500</v>
      </c>
      <c r="F60" s="33">
        <f t="shared" ca="1" si="2"/>
        <v>19500</v>
      </c>
      <c r="G60" s="20"/>
    </row>
    <row r="61" spans="1:7" ht="16.5" x14ac:dyDescent="0.25">
      <c r="A61" s="29">
        <v>55121727</v>
      </c>
      <c r="B61" s="30" t="s">
        <v>191</v>
      </c>
      <c r="C61" s="31" t="str">
        <f>IFERROR(VLOOKUP("UD",'[1]Informacion '!P:Q,2,FALSE),"")</f>
        <v>Unidad</v>
      </c>
      <c r="D61" s="29">
        <v>3</v>
      </c>
      <c r="E61" s="32">
        <v>7080</v>
      </c>
      <c r="F61" s="33">
        <f t="shared" ca="1" si="2"/>
        <v>21240</v>
      </c>
      <c r="G61" s="20"/>
    </row>
    <row r="62" spans="1:7" ht="16.5" x14ac:dyDescent="0.25">
      <c r="A62" s="29">
        <v>55121727</v>
      </c>
      <c r="B62" s="30" t="s">
        <v>192</v>
      </c>
      <c r="C62" s="31" t="str">
        <f>IFERROR(VLOOKUP("UD",'[1]Informacion '!P:Q,2,FALSE),"")</f>
        <v>Unidad</v>
      </c>
      <c r="D62" s="29">
        <v>3</v>
      </c>
      <c r="E62" s="32">
        <v>6000</v>
      </c>
      <c r="F62" s="33">
        <f t="shared" ca="1" si="2"/>
        <v>18000</v>
      </c>
      <c r="G62" s="20"/>
    </row>
    <row r="63" spans="1:7" ht="16.5" x14ac:dyDescent="0.25">
      <c r="A63" s="29">
        <v>55121727</v>
      </c>
      <c r="B63" s="30" t="s">
        <v>193</v>
      </c>
      <c r="C63" s="31" t="str">
        <f>IFERROR(VLOOKUP("UD",'[1]Informacion '!P:Q,2,FALSE),"")</f>
        <v>Unidad</v>
      </c>
      <c r="D63" s="29">
        <v>2</v>
      </c>
      <c r="E63" s="32">
        <v>2460</v>
      </c>
      <c r="F63" s="33">
        <f t="shared" ca="1" si="2"/>
        <v>4920</v>
      </c>
      <c r="G63" s="20"/>
    </row>
    <row r="64" spans="1:7" ht="16.5" x14ac:dyDescent="0.25">
      <c r="A64" s="29">
        <v>49101704</v>
      </c>
      <c r="B64" s="30" t="str">
        <f ca="1">IFERROR(INDEX(UNSPSCDes,MATCH(INDIRECT(ADDRESS(ROW(),COLUMN()-1,4)),UNSPSCCode,0)),IF(INDIRECT(ADDRESS(ROW(),COLUMN()-1,4))="56101703","Escritorios",""))</f>
        <v>Placas</v>
      </c>
      <c r="C64" s="31" t="str">
        <f>IFERROR(VLOOKUP("UD",'[1]Informacion '!P:Q,2,FALSE),"")</f>
        <v>Unidad</v>
      </c>
      <c r="D64" s="29">
        <v>3</v>
      </c>
      <c r="E64" s="32">
        <v>12000</v>
      </c>
      <c r="F64" s="33">
        <f t="shared" ca="1" si="2"/>
        <v>36000</v>
      </c>
      <c r="G64" s="20"/>
    </row>
    <row r="65" spans="1:7" ht="16.5" x14ac:dyDescent="0.25">
      <c r="A65" s="29">
        <v>82121507</v>
      </c>
      <c r="B65" s="30" t="str">
        <f ca="1">IFERROR(INDEX(UNSPSCDes,MATCH(INDIRECT(ADDRESS(ROW(),COLUMN()-1,4)),UNSPSCCode,0)),IF(INDIRECT(ADDRESS(ROW(),COLUMN()-1,4))="44101603","Máquinas trituradoras de papel o accesorios",""))</f>
        <v>Impresión de papelería o formularios comerciales</v>
      </c>
      <c r="C65" s="31" t="str">
        <f>IFERROR(VLOOKUP("UD",'[1]Informacion '!P:Q,2,FALSE),"")</f>
        <v>Unidad</v>
      </c>
      <c r="D65" s="29">
        <v>350</v>
      </c>
      <c r="E65" s="32">
        <v>200</v>
      </c>
      <c r="F65" s="33">
        <f t="shared" ca="1" si="2"/>
        <v>70000</v>
      </c>
      <c r="G65" s="20"/>
    </row>
    <row r="66" spans="1:7" ht="16.5" x14ac:dyDescent="0.25">
      <c r="A66" s="29">
        <v>82121507</v>
      </c>
      <c r="B66" s="30" t="s">
        <v>195</v>
      </c>
      <c r="C66" s="31" t="str">
        <f>IFERROR(VLOOKUP("UD",'[1]Informacion '!P:Q,2,FALSE),"")</f>
        <v>Unidad</v>
      </c>
      <c r="D66" s="29">
        <v>3000</v>
      </c>
      <c r="E66" s="32">
        <v>8</v>
      </c>
      <c r="F66" s="33">
        <f t="shared" ca="1" si="2"/>
        <v>24000</v>
      </c>
      <c r="G66" s="20"/>
    </row>
    <row r="67" spans="1:7" ht="16.5" x14ac:dyDescent="0.25">
      <c r="A67" s="20"/>
      <c r="B67" s="20"/>
      <c r="C67" s="20"/>
      <c r="D67" s="20"/>
      <c r="E67" s="34" t="s">
        <v>40</v>
      </c>
      <c r="F67" s="35">
        <f ca="1">SUM(Table6[MONTO TOTAL ESTIMADO])</f>
        <v>264910</v>
      </c>
      <c r="G67" s="20"/>
    </row>
    <row r="68" spans="1:7" ht="17.25" thickBot="1" x14ac:dyDescent="0.3">
      <c r="A68" s="20"/>
      <c r="B68" s="20"/>
      <c r="C68" s="20"/>
      <c r="D68" s="20"/>
      <c r="E68" s="20"/>
      <c r="F68" s="20"/>
      <c r="G68" s="20"/>
    </row>
    <row r="69" spans="1:7" ht="23.25" thickBot="1" x14ac:dyDescent="0.3">
      <c r="A69" s="21" t="s">
        <v>15</v>
      </c>
      <c r="B69" s="21" t="s">
        <v>16</v>
      </c>
      <c r="C69" s="21" t="s">
        <v>17</v>
      </c>
      <c r="D69" s="21" t="s">
        <v>18</v>
      </c>
      <c r="E69" s="21" t="s">
        <v>19</v>
      </c>
      <c r="F69" s="21" t="s">
        <v>20</v>
      </c>
      <c r="G69" s="20"/>
    </row>
    <row r="70" spans="1:7" ht="23.25" thickBot="1" x14ac:dyDescent="0.3">
      <c r="A70" s="22" t="s">
        <v>187</v>
      </c>
      <c r="B70" s="36" t="s">
        <v>188</v>
      </c>
      <c r="C70" s="22" t="s">
        <v>21</v>
      </c>
      <c r="D70" s="22" t="s">
        <v>44</v>
      </c>
      <c r="E70" s="22" t="s">
        <v>22</v>
      </c>
      <c r="F70" s="22"/>
      <c r="G70" s="20"/>
    </row>
    <row r="71" spans="1:7" ht="17.25" thickBot="1" x14ac:dyDescent="0.3">
      <c r="A71" s="54" t="s">
        <v>23</v>
      </c>
      <c r="B71" s="23" t="s">
        <v>24</v>
      </c>
      <c r="C71" s="24">
        <v>43925</v>
      </c>
      <c r="D71" s="54" t="s">
        <v>25</v>
      </c>
      <c r="E71" s="25" t="s">
        <v>26</v>
      </c>
      <c r="F71" s="26" t="s">
        <v>27</v>
      </c>
      <c r="G71" s="20"/>
    </row>
    <row r="72" spans="1:7" ht="17.25" thickBot="1" x14ac:dyDescent="0.3">
      <c r="A72" s="55"/>
      <c r="B72" s="23" t="s">
        <v>28</v>
      </c>
      <c r="C72" s="27">
        <f>IF(C71="","",IF(AND(MONTH(C71)&gt;=1,MONTH(C71)&lt;=3),1,IF(AND(MONTH(C71)&gt;=4,MONTH(C71)&lt;=6),2,IF(AND(MONTH(C71)&gt;=7,MONTH(C71)&lt;=9),3,4))))</f>
        <v>2</v>
      </c>
      <c r="D72" s="55"/>
      <c r="E72" s="25" t="s">
        <v>29</v>
      </c>
      <c r="F72" s="26" t="s">
        <v>30</v>
      </c>
      <c r="G72" s="20"/>
    </row>
    <row r="73" spans="1:7" ht="17.25" thickBot="1" x14ac:dyDescent="0.3">
      <c r="A73" s="55"/>
      <c r="B73" s="23" t="s">
        <v>31</v>
      </c>
      <c r="C73" s="24">
        <v>43989</v>
      </c>
      <c r="D73" s="55"/>
      <c r="E73" s="25" t="s">
        <v>32</v>
      </c>
      <c r="F73" s="26"/>
      <c r="G73" s="20"/>
    </row>
    <row r="74" spans="1:7" ht="17.25" thickBot="1" x14ac:dyDescent="0.3">
      <c r="A74" s="55"/>
      <c r="B74" s="23" t="s">
        <v>28</v>
      </c>
      <c r="C74" s="27">
        <f>IF(C73="","",IF(AND(MONTH(C73)&gt;=1,MONTH(C73)&lt;=3),1,IF(AND(MONTH(C73)&gt;=4,MONTH(C73)&lt;=6),2,IF(AND(MONTH(C73)&gt;=7,MONTH(C73)&lt;=9),3,4))))</f>
        <v>2</v>
      </c>
      <c r="D74" s="55"/>
      <c r="E74" s="25" t="s">
        <v>33</v>
      </c>
      <c r="F74" s="26"/>
      <c r="G74" s="20"/>
    </row>
    <row r="75" spans="1:7" ht="17.25" thickBot="1" x14ac:dyDescent="0.3">
      <c r="A75" s="20"/>
      <c r="B75" s="20"/>
      <c r="C75" s="20"/>
      <c r="D75" s="20"/>
      <c r="E75" s="20"/>
      <c r="F75" s="20"/>
      <c r="G75" s="20"/>
    </row>
    <row r="76" spans="1:7" ht="17.25" thickBot="1" x14ac:dyDescent="0.3">
      <c r="A76" s="28" t="s">
        <v>34</v>
      </c>
      <c r="B76" s="28" t="s">
        <v>35</v>
      </c>
      <c r="C76" s="28" t="s">
        <v>36</v>
      </c>
      <c r="D76" s="28" t="s">
        <v>37</v>
      </c>
      <c r="E76" s="28" t="s">
        <v>38</v>
      </c>
      <c r="F76" s="28" t="s">
        <v>39</v>
      </c>
      <c r="G76" s="20"/>
    </row>
    <row r="77" spans="1:7" ht="16.5" x14ac:dyDescent="0.25">
      <c r="A77" s="29">
        <v>60121008</v>
      </c>
      <c r="B77" s="30" t="str">
        <f ca="1">IFERROR(INDEX(UNSPSCDes,MATCH(INDIRECT(ADDRESS(ROW(),COLUMN()-1,4)),UNSPSCCode,0)),IF(INDIRECT(ADDRESS(ROW(),COLUMN()-1,4))="56101708","Archivadores móviles",""))</f>
        <v>Afiches</v>
      </c>
      <c r="C77" s="31" t="str">
        <f>IFERROR(VLOOKUP("UD",'[1]Informacion '!P:Q,2,FALSE),"")</f>
        <v>Unidad</v>
      </c>
      <c r="D77" s="29">
        <v>75</v>
      </c>
      <c r="E77" s="32">
        <v>250</v>
      </c>
      <c r="F77" s="33">
        <f t="shared" ref="F77:F86" ca="1" si="3">INDIRECT(ADDRESS(ROW(),COLUMN()-2,4))*INDIRECT(ADDRESS(ROW(),COLUMN()-1,4))</f>
        <v>18750</v>
      </c>
      <c r="G77" s="20"/>
    </row>
    <row r="78" spans="1:7" ht="16.5" x14ac:dyDescent="0.25">
      <c r="A78" s="29">
        <v>14111611</v>
      </c>
      <c r="B78" s="30" t="str">
        <f ca="1">IFERROR(INDEX(UNSPSCDes,MATCH(INDIRECT(ADDRESS(ROW(),COLUMN()-1,4)),UNSPSCCode,0)),IF(INDIRECT(ADDRESS(ROW(),COLUMN()-1,4))="56112104","Sillas para ejecutivos",""))</f>
        <v>Tarjetas de invitación o de anuncio</v>
      </c>
      <c r="C78" s="31" t="str">
        <f>IFERROR(VLOOKUP("UD",'[1]Informacion '!P:Q,2,FALSE),"")</f>
        <v>Unidad</v>
      </c>
      <c r="D78" s="29">
        <v>250</v>
      </c>
      <c r="E78" s="32">
        <v>110</v>
      </c>
      <c r="F78" s="33">
        <f t="shared" ca="1" si="3"/>
        <v>27500</v>
      </c>
      <c r="G78" s="20"/>
    </row>
    <row r="79" spans="1:7" ht="16.5" x14ac:dyDescent="0.25">
      <c r="A79" s="29">
        <v>82101501</v>
      </c>
      <c r="B79" s="30" t="s">
        <v>189</v>
      </c>
      <c r="C79" s="31" t="str">
        <f>IFERROR(VLOOKUP("UD",'[1]Informacion '!P:Q,2,FALSE),"")</f>
        <v>Unidad</v>
      </c>
      <c r="D79" s="29">
        <v>1</v>
      </c>
      <c r="E79" s="32">
        <v>25000</v>
      </c>
      <c r="F79" s="33">
        <f t="shared" ca="1" si="3"/>
        <v>25000</v>
      </c>
      <c r="G79" s="20"/>
    </row>
    <row r="80" spans="1:7" ht="16.5" x14ac:dyDescent="0.25">
      <c r="A80" s="29">
        <v>55121727</v>
      </c>
      <c r="B80" s="30" t="s">
        <v>194</v>
      </c>
      <c r="C80" s="31" t="str">
        <f>IFERROR(VLOOKUP("UD",'[1]Informacion '!P:Q,2,FALSE),"")</f>
        <v>Unidad</v>
      </c>
      <c r="D80" s="29">
        <v>3</v>
      </c>
      <c r="E80" s="32">
        <v>6500</v>
      </c>
      <c r="F80" s="33">
        <f t="shared" ca="1" si="3"/>
        <v>19500</v>
      </c>
      <c r="G80" s="20"/>
    </row>
    <row r="81" spans="1:7" ht="16.5" x14ac:dyDescent="0.25">
      <c r="A81" s="29">
        <v>55121727</v>
      </c>
      <c r="B81" s="30" t="s">
        <v>191</v>
      </c>
      <c r="C81" s="31" t="str">
        <f>IFERROR(VLOOKUP("UD",'[1]Informacion '!P:Q,2,FALSE),"")</f>
        <v>Unidad</v>
      </c>
      <c r="D81" s="29">
        <v>3</v>
      </c>
      <c r="E81" s="32">
        <v>7080</v>
      </c>
      <c r="F81" s="33">
        <f t="shared" ca="1" si="3"/>
        <v>21240</v>
      </c>
      <c r="G81" s="20"/>
    </row>
    <row r="82" spans="1:7" ht="16.5" x14ac:dyDescent="0.25">
      <c r="A82" s="29">
        <v>55121727</v>
      </c>
      <c r="B82" s="30" t="s">
        <v>192</v>
      </c>
      <c r="C82" s="31" t="str">
        <f>IFERROR(VLOOKUP("UD",'[1]Informacion '!P:Q,2,FALSE),"")</f>
        <v>Unidad</v>
      </c>
      <c r="D82" s="29">
        <v>3</v>
      </c>
      <c r="E82" s="32">
        <v>6000</v>
      </c>
      <c r="F82" s="33">
        <f t="shared" ca="1" si="3"/>
        <v>18000</v>
      </c>
      <c r="G82" s="20"/>
    </row>
    <row r="83" spans="1:7" ht="16.5" x14ac:dyDescent="0.25">
      <c r="A83" s="29">
        <v>55121727</v>
      </c>
      <c r="B83" s="30" t="s">
        <v>193</v>
      </c>
      <c r="C83" s="31" t="str">
        <f>IFERROR(VLOOKUP("UD",'[1]Informacion '!P:Q,2,FALSE),"")</f>
        <v>Unidad</v>
      </c>
      <c r="D83" s="29">
        <v>2</v>
      </c>
      <c r="E83" s="32">
        <v>2460</v>
      </c>
      <c r="F83" s="33">
        <f t="shared" ca="1" si="3"/>
        <v>4920</v>
      </c>
      <c r="G83" s="20"/>
    </row>
    <row r="84" spans="1:7" ht="16.5" x14ac:dyDescent="0.25">
      <c r="A84" s="29">
        <v>49101704</v>
      </c>
      <c r="B84" s="30" t="str">
        <f ca="1">IFERROR(INDEX(UNSPSCDes,MATCH(INDIRECT(ADDRESS(ROW(),COLUMN()-1,4)),UNSPSCCode,0)),IF(INDIRECT(ADDRESS(ROW(),COLUMN()-1,4))="56101703","Escritorios",""))</f>
        <v>Placas</v>
      </c>
      <c r="C84" s="31" t="str">
        <f>IFERROR(VLOOKUP("UD",'[1]Informacion '!P:Q,2,FALSE),"")</f>
        <v>Unidad</v>
      </c>
      <c r="D84" s="29">
        <v>3</v>
      </c>
      <c r="E84" s="32">
        <v>12000</v>
      </c>
      <c r="F84" s="33">
        <f t="shared" ca="1" si="3"/>
        <v>36000</v>
      </c>
      <c r="G84" s="20"/>
    </row>
    <row r="85" spans="1:7" ht="16.5" x14ac:dyDescent="0.25">
      <c r="A85" s="29">
        <v>82121507</v>
      </c>
      <c r="B85" s="30" t="str">
        <f ca="1">IFERROR(INDEX(UNSPSCDes,MATCH(INDIRECT(ADDRESS(ROW(),COLUMN()-1,4)),UNSPSCCode,0)),IF(INDIRECT(ADDRESS(ROW(),COLUMN()-1,4))="44101603","Máquinas trituradoras de papel o accesorios",""))</f>
        <v>Impresión de papelería o formularios comerciales</v>
      </c>
      <c r="C85" s="31" t="str">
        <f>IFERROR(VLOOKUP("UD",'[1]Informacion '!P:Q,2,FALSE),"")</f>
        <v>Unidad</v>
      </c>
      <c r="D85" s="29">
        <v>350</v>
      </c>
      <c r="E85" s="32">
        <v>200</v>
      </c>
      <c r="F85" s="33">
        <f t="shared" ca="1" si="3"/>
        <v>70000</v>
      </c>
      <c r="G85" s="20"/>
    </row>
    <row r="86" spans="1:7" ht="16.5" x14ac:dyDescent="0.25">
      <c r="A86" s="29">
        <v>82121507</v>
      </c>
      <c r="B86" s="30" t="s">
        <v>195</v>
      </c>
      <c r="C86" s="31" t="str">
        <f>IFERROR(VLOOKUP("UD",'[1]Informacion '!P:Q,2,FALSE),"")</f>
        <v>Unidad</v>
      </c>
      <c r="D86" s="29">
        <v>3000</v>
      </c>
      <c r="E86" s="32">
        <v>8</v>
      </c>
      <c r="F86" s="33">
        <f t="shared" ca="1" si="3"/>
        <v>24000</v>
      </c>
      <c r="G86" s="20"/>
    </row>
    <row r="87" spans="1:7" ht="17.25" thickBot="1" x14ac:dyDescent="0.3">
      <c r="A87" s="20"/>
      <c r="B87" s="20"/>
      <c r="C87" s="20"/>
      <c r="D87" s="20"/>
      <c r="E87" s="34" t="s">
        <v>40</v>
      </c>
      <c r="F87" s="35">
        <f ca="1">SUM(Table62[MONTO TOTAL ESTIMADO])</f>
        <v>264910</v>
      </c>
      <c r="G87" s="20"/>
    </row>
    <row r="88" spans="1:7" ht="23.25" thickBot="1" x14ac:dyDescent="0.3">
      <c r="A88" s="21" t="s">
        <v>15</v>
      </c>
      <c r="B88" s="21" t="s">
        <v>16</v>
      </c>
      <c r="C88" s="21" t="s">
        <v>17</v>
      </c>
      <c r="D88" s="21" t="s">
        <v>18</v>
      </c>
      <c r="E88" s="21" t="s">
        <v>19</v>
      </c>
      <c r="F88" s="21" t="s">
        <v>20</v>
      </c>
      <c r="G88" s="20"/>
    </row>
    <row r="89" spans="1:7" ht="17.25" thickBot="1" x14ac:dyDescent="0.3">
      <c r="A89" s="22" t="s">
        <v>42</v>
      </c>
      <c r="B89" s="22" t="s">
        <v>43</v>
      </c>
      <c r="C89" s="22" t="s">
        <v>21</v>
      </c>
      <c r="D89" s="22" t="s">
        <v>44</v>
      </c>
      <c r="E89" s="22" t="s">
        <v>45</v>
      </c>
      <c r="F89" s="22"/>
      <c r="G89" s="20"/>
    </row>
    <row r="90" spans="1:7" ht="17.25" thickBot="1" x14ac:dyDescent="0.3">
      <c r="A90" s="54" t="s">
        <v>23</v>
      </c>
      <c r="B90" s="23" t="s">
        <v>24</v>
      </c>
      <c r="C90" s="24">
        <v>43863</v>
      </c>
      <c r="D90" s="54" t="s">
        <v>25</v>
      </c>
      <c r="E90" s="25" t="s">
        <v>26</v>
      </c>
      <c r="F90" s="26" t="s">
        <v>27</v>
      </c>
      <c r="G90" s="20"/>
    </row>
    <row r="91" spans="1:7" ht="17.25" thickBot="1" x14ac:dyDescent="0.3">
      <c r="A91" s="55"/>
      <c r="B91" s="23" t="s">
        <v>28</v>
      </c>
      <c r="C91" s="27">
        <f>IF(C90="","",IF(AND(MONTH(C90)&gt;=1,MONTH(C90)&lt;=3),1,IF(AND(MONTH(C90)&gt;=4,MONTH(C90)&lt;=6),2,IF(AND(MONTH(C90)&gt;=7,MONTH(C90)&lt;=9),3,4))))</f>
        <v>1</v>
      </c>
      <c r="D91" s="55"/>
      <c r="E91" s="25" t="s">
        <v>29</v>
      </c>
      <c r="F91" s="26" t="s">
        <v>30</v>
      </c>
      <c r="G91" s="20"/>
    </row>
    <row r="92" spans="1:7" ht="17.25" thickBot="1" x14ac:dyDescent="0.3">
      <c r="A92" s="55"/>
      <c r="B92" s="23" t="s">
        <v>31</v>
      </c>
      <c r="C92" s="24">
        <v>43920</v>
      </c>
      <c r="D92" s="55"/>
      <c r="E92" s="25" t="s">
        <v>32</v>
      </c>
      <c r="F92" s="26"/>
      <c r="G92" s="20"/>
    </row>
    <row r="93" spans="1:7" ht="17.25" thickBot="1" x14ac:dyDescent="0.3">
      <c r="A93" s="55"/>
      <c r="B93" s="23" t="s">
        <v>28</v>
      </c>
      <c r="C93" s="27">
        <f>IF(C92="","",IF(AND(MONTH(C92)&gt;=1,MONTH(C92)&lt;=3),1,IF(AND(MONTH(C92)&gt;=4,MONTH(C92)&lt;=6),2,IF(AND(MONTH(C92)&gt;=7,MONTH(C92)&lt;=9),3,4))))</f>
        <v>1</v>
      </c>
      <c r="D93" s="55"/>
      <c r="E93" s="25" t="s">
        <v>33</v>
      </c>
      <c r="F93" s="26"/>
      <c r="G93" s="20"/>
    </row>
    <row r="94" spans="1:7" ht="17.25" thickBot="1" x14ac:dyDescent="0.3">
      <c r="A94" s="20"/>
      <c r="B94" s="20"/>
      <c r="C94" s="20"/>
      <c r="D94" s="20"/>
      <c r="E94" s="20"/>
      <c r="F94" s="20"/>
      <c r="G94" s="20"/>
    </row>
    <row r="95" spans="1:7" ht="17.25" thickBot="1" x14ac:dyDescent="0.3">
      <c r="A95" s="28" t="s">
        <v>34</v>
      </c>
      <c r="B95" s="28" t="s">
        <v>35</v>
      </c>
      <c r="C95" s="28" t="s">
        <v>36</v>
      </c>
      <c r="D95" s="28" t="s">
        <v>37</v>
      </c>
      <c r="E95" s="28" t="s">
        <v>38</v>
      </c>
      <c r="F95" s="28" t="s">
        <v>39</v>
      </c>
      <c r="G95" s="20"/>
    </row>
    <row r="96" spans="1:7" ht="16.5" x14ac:dyDescent="0.25">
      <c r="A96" s="29" t="s">
        <v>46</v>
      </c>
      <c r="B96" s="30" t="str">
        <f ca="1">IFERROR(INDEX(UNSPSCDes,MATCH(INDIRECT(ADDRESS(ROW(),COLUMN()-1,4)),UNSPSCCode,0)),IF(INDIRECT(ADDRESS(ROW(),COLUMN()-1,4))="44121701","Bolígrafos",""))</f>
        <v>Bolígrafos</v>
      </c>
      <c r="C96" s="31" t="str">
        <f>IFERROR(VLOOKUP("CAJ",'[1]Informacion '!P:Q,2,FALSE),"")</f>
        <v>Caja</v>
      </c>
      <c r="D96" s="29">
        <v>170</v>
      </c>
      <c r="E96" s="32">
        <v>60</v>
      </c>
      <c r="F96" s="33">
        <f t="shared" ref="F96:F131" ca="1" si="4">INDIRECT(ADDRESS(ROW(),COLUMN()-2,4))*INDIRECT(ADDRESS(ROW(),COLUMN()-1,4))</f>
        <v>10200</v>
      </c>
      <c r="G96" s="20"/>
    </row>
    <row r="97" spans="1:7" ht="16.5" x14ac:dyDescent="0.25">
      <c r="A97" s="29" t="s">
        <v>47</v>
      </c>
      <c r="B97" s="30" t="str">
        <f ca="1">IFERROR(INDEX(UNSPSCDes,MATCH(INDIRECT(ADDRESS(ROW(),COLUMN()-1,4)),UNSPSCCode,0)),IF(INDIRECT(ADDRESS(ROW(),COLUMN()-1,4))="44121706","Lápices de madera",""))</f>
        <v>Lápices de madera</v>
      </c>
      <c r="C97" s="31" t="str">
        <f>IFERROR(VLOOKUP("CAJ",'[1]Informacion '!P:Q,2,FALSE),"")</f>
        <v>Caja</v>
      </c>
      <c r="D97" s="29">
        <v>100</v>
      </c>
      <c r="E97" s="32">
        <v>55</v>
      </c>
      <c r="F97" s="33">
        <f t="shared" ca="1" si="4"/>
        <v>5500</v>
      </c>
      <c r="G97" s="20"/>
    </row>
    <row r="98" spans="1:7" ht="16.5" x14ac:dyDescent="0.25">
      <c r="A98" s="29" t="s">
        <v>48</v>
      </c>
      <c r="B98" s="30" t="str">
        <f ca="1">IFERROR(INDEX(UNSPSCDes,MATCH(INDIRECT(ADDRESS(ROW(),COLUMN()-1,4)),UNSPSCCode,0)),IF(INDIRECT(ADDRESS(ROW(),COLUMN()-1,4))="43202001","Discos compactos cd",""))</f>
        <v>Discos compactos cd</v>
      </c>
      <c r="C98" s="31" t="str">
        <f>IFERROR(VLOOKUP("UD",'[1]Informacion '!P:Q,2,FALSE),"")</f>
        <v>Unidad</v>
      </c>
      <c r="D98" s="29">
        <v>100</v>
      </c>
      <c r="E98" s="32">
        <v>20</v>
      </c>
      <c r="F98" s="33">
        <f t="shared" ca="1" si="4"/>
        <v>2000</v>
      </c>
      <c r="G98" s="20"/>
    </row>
    <row r="99" spans="1:7" ht="16.5" x14ac:dyDescent="0.25">
      <c r="A99" s="29">
        <v>14111506</v>
      </c>
      <c r="B99" s="30" t="s">
        <v>218</v>
      </c>
      <c r="C99" s="31" t="s">
        <v>221</v>
      </c>
      <c r="D99" s="29">
        <v>400</v>
      </c>
      <c r="E99" s="32">
        <v>150</v>
      </c>
      <c r="F99" s="33">
        <f t="shared" ref="F99:F101" ca="1" si="5">INDIRECT(ADDRESS(ROW(),COLUMN()-2,4))*INDIRECT(ADDRESS(ROW(),COLUMN()-1,4))</f>
        <v>60000</v>
      </c>
      <c r="G99" s="20"/>
    </row>
    <row r="100" spans="1:7" ht="16.5" x14ac:dyDescent="0.25">
      <c r="A100" s="29">
        <v>14111506</v>
      </c>
      <c r="B100" s="30" t="s">
        <v>219</v>
      </c>
      <c r="C100" s="31" t="s">
        <v>221</v>
      </c>
      <c r="D100" s="29">
        <v>100</v>
      </c>
      <c r="E100" s="32">
        <v>180</v>
      </c>
      <c r="F100" s="33">
        <f t="shared" ca="1" si="5"/>
        <v>18000</v>
      </c>
      <c r="G100" s="20"/>
    </row>
    <row r="101" spans="1:7" ht="16.5" x14ac:dyDescent="0.25">
      <c r="A101" s="29">
        <v>14111506</v>
      </c>
      <c r="B101" s="30" t="s">
        <v>220</v>
      </c>
      <c r="C101" s="31" t="s">
        <v>221</v>
      </c>
      <c r="D101" s="29">
        <v>60</v>
      </c>
      <c r="E101" s="32">
        <v>210</v>
      </c>
      <c r="F101" s="33">
        <f t="shared" ca="1" si="5"/>
        <v>12600</v>
      </c>
      <c r="G101" s="20"/>
    </row>
    <row r="102" spans="1:7" ht="16.5" x14ac:dyDescent="0.25">
      <c r="A102" s="29">
        <v>44121618</v>
      </c>
      <c r="B102" s="30" t="str">
        <f ca="1">IFERROR(INDEX(UNSPSCDes,MATCH(INDIRECT(ADDRESS(ROW(),COLUMN()-1,4)),UNSPSCCode,0)),IF(INDIRECT(ADDRESS(ROW(),COLUMN()-1,4))="44121619","Tajalápices manuales",""))</f>
        <v>Tijeras</v>
      </c>
      <c r="C102" s="31" t="str">
        <f>IFERROR(VLOOKUP("UD",'[1]Informacion '!P:Q,2,FALSE),"")</f>
        <v>Unidad</v>
      </c>
      <c r="D102" s="29">
        <v>30</v>
      </c>
      <c r="E102" s="32">
        <v>39</v>
      </c>
      <c r="F102" s="33">
        <f t="shared" ca="1" si="4"/>
        <v>1170</v>
      </c>
      <c r="G102" s="20"/>
    </row>
    <row r="103" spans="1:7" ht="16.5" x14ac:dyDescent="0.25">
      <c r="A103" s="29">
        <v>44121615</v>
      </c>
      <c r="B103" s="30" t="s">
        <v>197</v>
      </c>
      <c r="C103" s="31" t="s">
        <v>198</v>
      </c>
      <c r="D103" s="29">
        <v>15</v>
      </c>
      <c r="E103" s="32">
        <v>200</v>
      </c>
      <c r="F103" s="33">
        <f t="shared" ca="1" si="4"/>
        <v>3000</v>
      </c>
      <c r="G103" s="20"/>
    </row>
    <row r="104" spans="1:7" ht="16.5" x14ac:dyDescent="0.25">
      <c r="A104" s="29">
        <v>44121706</v>
      </c>
      <c r="B104" s="30" t="s">
        <v>199</v>
      </c>
      <c r="C104" s="31" t="s">
        <v>198</v>
      </c>
      <c r="D104" s="29">
        <v>24</v>
      </c>
      <c r="E104" s="32">
        <v>20</v>
      </c>
      <c r="F104" s="33">
        <f t="shared" ca="1" si="4"/>
        <v>480</v>
      </c>
      <c r="G104" s="20"/>
    </row>
    <row r="105" spans="1:7" ht="16.5" x14ac:dyDescent="0.25">
      <c r="A105" s="29" t="s">
        <v>49</v>
      </c>
      <c r="B105" s="30" t="s">
        <v>207</v>
      </c>
      <c r="C105" s="31" t="str">
        <f>IFERROR(VLOOKUP("CAJ",'[1]Informacion '!P:Q,2,FALSE),"")</f>
        <v>Caja</v>
      </c>
      <c r="D105" s="29">
        <v>50</v>
      </c>
      <c r="E105" s="32">
        <v>15</v>
      </c>
      <c r="F105" s="33">
        <f t="shared" ca="1" si="4"/>
        <v>750</v>
      </c>
      <c r="G105" s="20"/>
    </row>
    <row r="106" spans="1:7" ht="16.5" x14ac:dyDescent="0.25">
      <c r="A106" s="29">
        <v>44122104</v>
      </c>
      <c r="B106" s="30" t="s">
        <v>208</v>
      </c>
      <c r="C106" s="31" t="str">
        <f>IFERROR(VLOOKUP("CAJ",'[1]Informacion '!P:Q,2,FALSE),"")</f>
        <v>Caja</v>
      </c>
      <c r="D106" s="29">
        <v>50</v>
      </c>
      <c r="E106" s="32">
        <v>30</v>
      </c>
      <c r="F106" s="33">
        <f t="shared" ca="1" si="4"/>
        <v>1500</v>
      </c>
      <c r="G106" s="20"/>
    </row>
    <row r="107" spans="1:7" ht="16.5" x14ac:dyDescent="0.25">
      <c r="A107" s="29">
        <v>44122104</v>
      </c>
      <c r="B107" s="30" t="s">
        <v>196</v>
      </c>
      <c r="C107" s="31" t="str">
        <f>IFERROR(VLOOKUP("CAJ",'[1]Informacion '!P:Q,2,FALSE),"")</f>
        <v>Caja</v>
      </c>
      <c r="D107" s="29">
        <v>20</v>
      </c>
      <c r="E107" s="32">
        <v>15</v>
      </c>
      <c r="F107" s="33">
        <f t="shared" ca="1" si="4"/>
        <v>300</v>
      </c>
      <c r="G107" s="20"/>
    </row>
    <row r="108" spans="1:7" ht="16.5" x14ac:dyDescent="0.25">
      <c r="A108" s="29" t="s">
        <v>50</v>
      </c>
      <c r="B108" s="30" t="s">
        <v>204</v>
      </c>
      <c r="C108" s="31" t="str">
        <f>IFERROR(VLOOKUP("UD",'[1]Informacion '!P:Q,2,FALSE),"")</f>
        <v>Unidad</v>
      </c>
      <c r="D108" s="29">
        <v>50</v>
      </c>
      <c r="E108" s="32">
        <v>5</v>
      </c>
      <c r="F108" s="33">
        <f t="shared" ca="1" si="4"/>
        <v>250</v>
      </c>
      <c r="G108" s="20"/>
    </row>
    <row r="109" spans="1:7" ht="16.5" x14ac:dyDescent="0.25">
      <c r="A109" s="29" t="s">
        <v>50</v>
      </c>
      <c r="B109" s="30" t="s">
        <v>205</v>
      </c>
      <c r="C109" s="31" t="s">
        <v>206</v>
      </c>
      <c r="D109" s="29">
        <v>50</v>
      </c>
      <c r="E109" s="32">
        <v>150</v>
      </c>
      <c r="F109" s="33">
        <f t="shared" ca="1" si="4"/>
        <v>7500</v>
      </c>
      <c r="G109" s="20"/>
    </row>
    <row r="110" spans="1:7" ht="16.5" x14ac:dyDescent="0.25">
      <c r="A110" s="29">
        <v>44111611</v>
      </c>
      <c r="B110" s="30" t="s">
        <v>209</v>
      </c>
      <c r="C110" s="31" t="s">
        <v>200</v>
      </c>
      <c r="D110" s="29">
        <v>20</v>
      </c>
      <c r="E110" s="32">
        <v>50</v>
      </c>
      <c r="F110" s="33">
        <f t="shared" ca="1" si="4"/>
        <v>1000</v>
      </c>
      <c r="G110" s="20"/>
    </row>
    <row r="111" spans="1:7" ht="16.5" x14ac:dyDescent="0.25">
      <c r="A111" s="29">
        <v>44111611</v>
      </c>
      <c r="B111" s="30" t="s">
        <v>210</v>
      </c>
      <c r="C111" s="31" t="s">
        <v>200</v>
      </c>
      <c r="D111" s="29">
        <v>20</v>
      </c>
      <c r="E111" s="32">
        <v>40</v>
      </c>
      <c r="F111" s="33">
        <f t="shared" ca="1" si="4"/>
        <v>800</v>
      </c>
      <c r="G111" s="20"/>
    </row>
    <row r="112" spans="1:7" ht="16.5" x14ac:dyDescent="0.25">
      <c r="A112" s="29">
        <v>44111611</v>
      </c>
      <c r="B112" s="30" t="s">
        <v>211</v>
      </c>
      <c r="C112" s="31" t="s">
        <v>200</v>
      </c>
      <c r="D112" s="29">
        <v>15</v>
      </c>
      <c r="E112" s="32">
        <v>30</v>
      </c>
      <c r="F112" s="33">
        <f t="shared" ca="1" si="4"/>
        <v>450</v>
      </c>
      <c r="G112" s="20"/>
    </row>
    <row r="113" spans="1:7" ht="16.5" x14ac:dyDescent="0.25">
      <c r="A113" s="29">
        <v>44121613</v>
      </c>
      <c r="B113" s="30" t="s">
        <v>212</v>
      </c>
      <c r="C113" s="31" t="s">
        <v>198</v>
      </c>
      <c r="D113" s="29">
        <v>10</v>
      </c>
      <c r="E113" s="32">
        <v>20</v>
      </c>
      <c r="F113" s="33">
        <f t="shared" ca="1" si="4"/>
        <v>200</v>
      </c>
      <c r="G113" s="20"/>
    </row>
    <row r="114" spans="1:7" ht="16.5" x14ac:dyDescent="0.25">
      <c r="A114" s="29" t="s">
        <v>51</v>
      </c>
      <c r="B114" s="30" t="s">
        <v>213</v>
      </c>
      <c r="C114" s="31" t="s">
        <v>198</v>
      </c>
      <c r="D114" s="29">
        <v>24</v>
      </c>
      <c r="E114" s="32">
        <v>15</v>
      </c>
      <c r="F114" s="33">
        <f t="shared" ca="1" si="4"/>
        <v>360</v>
      </c>
      <c r="G114" s="20"/>
    </row>
    <row r="115" spans="1:7" ht="16.5" x14ac:dyDescent="0.25">
      <c r="A115" s="29" t="s">
        <v>52</v>
      </c>
      <c r="B115" s="30" t="s">
        <v>201</v>
      </c>
      <c r="C115" s="31" t="str">
        <f>IFERROR(VLOOKUP("CAJ",'[1]Informacion '!P:Q,2,FALSE),"")</f>
        <v>Caja</v>
      </c>
      <c r="D115" s="29">
        <v>8</v>
      </c>
      <c r="E115" s="32">
        <v>95</v>
      </c>
      <c r="F115" s="33">
        <f t="shared" ca="1" si="4"/>
        <v>760</v>
      </c>
      <c r="G115" s="20"/>
    </row>
    <row r="116" spans="1:7" ht="16.5" x14ac:dyDescent="0.25">
      <c r="A116" s="29">
        <v>44121716</v>
      </c>
      <c r="B116" s="30" t="s">
        <v>203</v>
      </c>
      <c r="C116" s="31" t="str">
        <f>IFERROR(VLOOKUP("CAJ",'[1]Informacion '!P:Q,2,FALSE),"")</f>
        <v>Caja</v>
      </c>
      <c r="D116" s="29">
        <v>15</v>
      </c>
      <c r="E116" s="32">
        <v>95</v>
      </c>
      <c r="F116" s="33">
        <f t="shared" ca="1" si="4"/>
        <v>1425</v>
      </c>
      <c r="G116" s="20"/>
    </row>
    <row r="117" spans="1:7" ht="16.5" x14ac:dyDescent="0.25">
      <c r="A117" s="29">
        <v>31201610</v>
      </c>
      <c r="B117" s="30" t="s">
        <v>215</v>
      </c>
      <c r="C117" s="31" t="s">
        <v>198</v>
      </c>
      <c r="D117" s="29">
        <v>24</v>
      </c>
      <c r="E117" s="32">
        <v>80</v>
      </c>
      <c r="F117" s="33">
        <f t="shared" ca="1" si="4"/>
        <v>1920</v>
      </c>
      <c r="G117" s="20"/>
    </row>
    <row r="118" spans="1:7" ht="16.5" x14ac:dyDescent="0.25">
      <c r="A118" s="29" t="s">
        <v>53</v>
      </c>
      <c r="B118" s="30" t="s">
        <v>202</v>
      </c>
      <c r="C118" s="31" t="str">
        <f>IFERROR(VLOOKUP("CAJ",'[1]Informacion '!P:Q,2,FALSE),"")</f>
        <v>Caja</v>
      </c>
      <c r="D118" s="29">
        <v>3</v>
      </c>
      <c r="E118" s="32">
        <v>95</v>
      </c>
      <c r="F118" s="33">
        <f t="shared" ca="1" si="4"/>
        <v>285</v>
      </c>
      <c r="G118" s="20"/>
    </row>
    <row r="119" spans="1:7" ht="16.5" x14ac:dyDescent="0.25">
      <c r="A119" s="29" t="s">
        <v>55</v>
      </c>
      <c r="B119" s="30" t="s">
        <v>214</v>
      </c>
      <c r="C119" s="31" t="str">
        <f>IFERROR(VLOOKUP("UD",'[1]Informacion '!P:Q,2,FALSE),"")</f>
        <v>Unidad</v>
      </c>
      <c r="D119" s="29">
        <v>24</v>
      </c>
      <c r="E119" s="32">
        <v>60</v>
      </c>
      <c r="F119" s="33">
        <f t="shared" ca="1" si="4"/>
        <v>1440</v>
      </c>
      <c r="G119" s="20"/>
    </row>
    <row r="120" spans="1:7" ht="16.5" x14ac:dyDescent="0.25">
      <c r="A120" s="29" t="s">
        <v>56</v>
      </c>
      <c r="B120" s="30" t="str">
        <f ca="1">IFERROR(INDEX(UNSPSCDes,MATCH(INDIRECT(ADDRESS(ROW(),COLUMN()-1,4)),UNSPSCCode,0)),IF(INDIRECT(ADDRESS(ROW(),COLUMN()-1,4))="44122106","Alfileres o taches",""))</f>
        <v>Alfileres o taches</v>
      </c>
      <c r="C120" s="31" t="str">
        <f>IFERROR(VLOOKUP("PAQ",'[1]Informacion '!P:Q,2,FALSE),"")</f>
        <v>Paquete</v>
      </c>
      <c r="D120" s="29">
        <v>10</v>
      </c>
      <c r="E120" s="32">
        <v>25</v>
      </c>
      <c r="F120" s="33">
        <f t="shared" ca="1" si="4"/>
        <v>250</v>
      </c>
      <c r="G120" s="20"/>
    </row>
    <row r="121" spans="1:7" ht="16.5" x14ac:dyDescent="0.25">
      <c r="A121" s="29" t="s">
        <v>57</v>
      </c>
      <c r="B121" s="30" t="s">
        <v>216</v>
      </c>
      <c r="C121" s="31" t="str">
        <f>IFERROR(VLOOKUP("UD",'[1]Informacion '!P:Q,2,FALSE),"")</f>
        <v>Unidad</v>
      </c>
      <c r="D121" s="29">
        <v>50</v>
      </c>
      <c r="E121" s="32">
        <v>20</v>
      </c>
      <c r="F121" s="33">
        <f t="shared" ca="1" si="4"/>
        <v>1000</v>
      </c>
      <c r="G121" s="20"/>
    </row>
    <row r="122" spans="1:7" ht="16.5" x14ac:dyDescent="0.25">
      <c r="A122" s="29" t="s">
        <v>54</v>
      </c>
      <c r="B122" s="30" t="str">
        <f ca="1">IFERROR(INDEX(UNSPSCDes,MATCH(INDIRECT(ADDRESS(ROW(),COLUMN()-1,4)),UNSPSCCode,0)),IF(INDIRECT(ADDRESS(ROW(),COLUMN()-1,4))="44121613","Removedores de grapas (saca ganchos)",""))</f>
        <v>Removedores de grapas (saca ganchos)</v>
      </c>
      <c r="C122" s="31" t="str">
        <f>IFERROR(VLOOKUP("UD",'[1]Informacion '!P:Q,2,FALSE),"")</f>
        <v>Unidad</v>
      </c>
      <c r="D122" s="29">
        <v>300</v>
      </c>
      <c r="E122" s="32">
        <v>60</v>
      </c>
      <c r="F122" s="33">
        <f t="shared" ca="1" si="4"/>
        <v>18000</v>
      </c>
      <c r="G122" s="20"/>
    </row>
    <row r="123" spans="1:7" ht="16.5" x14ac:dyDescent="0.25">
      <c r="A123" s="29" t="s">
        <v>58</v>
      </c>
      <c r="B123" s="30" t="str">
        <f ca="1">IFERROR(INDEX(UNSPSCDes,MATCH(INDIRECT(ADDRESS(ROW(),COLUMN()-1,4)),UNSPSCCode,0)),IF(INDIRECT(ADDRESS(ROW(),COLUMN()-1,4))="44111503","Organizadores o bandejas para el escritorio",""))</f>
        <v>Organizadores o bandejas para el escritorio</v>
      </c>
      <c r="C123" s="31" t="s">
        <v>198</v>
      </c>
      <c r="D123" s="29">
        <v>12</v>
      </c>
      <c r="E123" s="32">
        <v>400</v>
      </c>
      <c r="F123" s="33">
        <f t="shared" ca="1" si="4"/>
        <v>4800</v>
      </c>
      <c r="G123" s="20"/>
    </row>
    <row r="124" spans="1:7" ht="16.5" x14ac:dyDescent="0.25">
      <c r="A124" s="29">
        <v>14111526</v>
      </c>
      <c r="B124" s="30" t="s">
        <v>222</v>
      </c>
      <c r="C124" s="31" t="s">
        <v>198</v>
      </c>
      <c r="D124" s="29">
        <v>40</v>
      </c>
      <c r="E124" s="32">
        <v>350</v>
      </c>
      <c r="F124" s="33">
        <f ca="1">INDIRECT(ADDRESS(ROW(),COLUMN()-2,4))*INDIRECT(ADDRESS(ROW(),COLUMN()-1,4))</f>
        <v>14000</v>
      </c>
      <c r="G124" s="20"/>
    </row>
    <row r="125" spans="1:7" ht="16.5" x14ac:dyDescent="0.25">
      <c r="A125" s="29">
        <v>14111526</v>
      </c>
      <c r="B125" s="30" t="s">
        <v>223</v>
      </c>
      <c r="C125" s="31" t="s">
        <v>198</v>
      </c>
      <c r="D125" s="29">
        <v>200</v>
      </c>
      <c r="E125" s="32">
        <v>25</v>
      </c>
      <c r="F125" s="33">
        <f t="shared" ref="F125:F126" ca="1" si="6">INDIRECT(ADDRESS(ROW(),COLUMN()-2,4))*INDIRECT(ADDRESS(ROW(),COLUMN()-1,4))</f>
        <v>5000</v>
      </c>
      <c r="G125" s="20"/>
    </row>
    <row r="126" spans="1:7" ht="16.5" x14ac:dyDescent="0.25">
      <c r="A126" s="29">
        <v>14111526</v>
      </c>
      <c r="B126" s="30" t="s">
        <v>224</v>
      </c>
      <c r="C126" s="31" t="s">
        <v>198</v>
      </c>
      <c r="D126" s="29">
        <v>200</v>
      </c>
      <c r="E126" s="32">
        <v>35</v>
      </c>
      <c r="F126" s="33">
        <f t="shared" ca="1" si="6"/>
        <v>7000</v>
      </c>
      <c r="G126" s="20"/>
    </row>
    <row r="127" spans="1:7" ht="16.5" x14ac:dyDescent="0.25">
      <c r="A127" s="29">
        <v>11162114</v>
      </c>
      <c r="B127" s="30" t="s">
        <v>225</v>
      </c>
      <c r="C127" s="31" t="s">
        <v>198</v>
      </c>
      <c r="D127" s="29">
        <v>30</v>
      </c>
      <c r="E127" s="32">
        <v>280</v>
      </c>
      <c r="F127" s="33">
        <f ca="1">INDIRECT(ADDRESS(ROW(),COLUMN()-2,4))*INDIRECT(ADDRESS(ROW(),COLUMN()-1,4))</f>
        <v>8400</v>
      </c>
      <c r="G127" s="20"/>
    </row>
    <row r="128" spans="1:7" ht="16.5" x14ac:dyDescent="0.25">
      <c r="A128" s="29">
        <v>14111526</v>
      </c>
      <c r="B128" s="30" t="s">
        <v>226</v>
      </c>
      <c r="C128" s="31" t="s">
        <v>200</v>
      </c>
      <c r="D128" s="29">
        <v>100</v>
      </c>
      <c r="E128" s="32">
        <v>215</v>
      </c>
      <c r="F128" s="33">
        <f t="shared" ref="F128:F129" ca="1" si="7">INDIRECT(ADDRESS(ROW(),COLUMN()-2,4))*INDIRECT(ADDRESS(ROW(),COLUMN()-1,4))</f>
        <v>21500</v>
      </c>
      <c r="G128" s="20"/>
    </row>
    <row r="129" spans="1:7" ht="16.5" x14ac:dyDescent="0.25">
      <c r="A129" s="29">
        <v>14111526</v>
      </c>
      <c r="B129" s="30" t="s">
        <v>227</v>
      </c>
      <c r="C129" s="31" t="s">
        <v>200</v>
      </c>
      <c r="D129" s="29">
        <v>10</v>
      </c>
      <c r="E129" s="32">
        <v>190</v>
      </c>
      <c r="F129" s="33">
        <f t="shared" ca="1" si="7"/>
        <v>1900</v>
      </c>
      <c r="G129" s="20"/>
    </row>
    <row r="130" spans="1:7" ht="16.5" x14ac:dyDescent="0.25">
      <c r="A130" s="29" t="s">
        <v>58</v>
      </c>
      <c r="B130" s="30" t="s">
        <v>217</v>
      </c>
      <c r="C130" s="31" t="s">
        <v>198</v>
      </c>
      <c r="D130" s="29">
        <v>3</v>
      </c>
      <c r="E130" s="32">
        <v>4500</v>
      </c>
      <c r="F130" s="33">
        <f t="shared" ca="1" si="4"/>
        <v>13500</v>
      </c>
      <c r="G130" s="20"/>
    </row>
    <row r="131" spans="1:7" ht="16.5" x14ac:dyDescent="0.25">
      <c r="A131" s="29" t="s">
        <v>59</v>
      </c>
      <c r="B131" s="30" t="str">
        <f ca="1">IFERROR(INDEX(UNSPSCDes,MATCH(INDIRECT(ADDRESS(ROW(),COLUMN()-1,4)),UNSPSCCode,0)),IF(INDIRECT(ADDRESS(ROW(),COLUMN()-1,4))="44101801","Calculadoras o accesorios",""))</f>
        <v>Calculadoras o accesorios</v>
      </c>
      <c r="C131" s="31" t="str">
        <f>IFERROR(VLOOKUP("UD",'[1]Informacion '!P:Q,2,FALSE),"")</f>
        <v>Unidad</v>
      </c>
      <c r="D131" s="29">
        <v>5</v>
      </c>
      <c r="E131" s="32">
        <v>2800</v>
      </c>
      <c r="F131" s="33">
        <f t="shared" ca="1" si="4"/>
        <v>14000</v>
      </c>
      <c r="G131" s="20"/>
    </row>
    <row r="132" spans="1:7" ht="16.5" x14ac:dyDescent="0.25">
      <c r="A132" s="20"/>
      <c r="B132" s="20"/>
      <c r="C132" s="20"/>
      <c r="D132" s="20"/>
      <c r="E132" s="34" t="s">
        <v>40</v>
      </c>
      <c r="F132" s="35">
        <f ca="1">SUM(Table7[MONTO TOTAL ESTIMADO])</f>
        <v>241240</v>
      </c>
      <c r="G132" s="20"/>
    </row>
    <row r="133" spans="1:7" ht="17.25" thickBot="1" x14ac:dyDescent="0.3">
      <c r="A133" s="20"/>
      <c r="B133" s="20"/>
      <c r="C133" s="20"/>
      <c r="D133" s="20"/>
      <c r="E133" s="20"/>
      <c r="F133" s="20"/>
      <c r="G133" s="20"/>
    </row>
    <row r="134" spans="1:7" ht="23.25" thickBot="1" x14ac:dyDescent="0.3">
      <c r="A134" s="21" t="s">
        <v>15</v>
      </c>
      <c r="B134" s="21" t="s">
        <v>16</v>
      </c>
      <c r="C134" s="21" t="s">
        <v>17</v>
      </c>
      <c r="D134" s="21" t="s">
        <v>18</v>
      </c>
      <c r="E134" s="21" t="s">
        <v>19</v>
      </c>
      <c r="F134" s="21" t="s">
        <v>20</v>
      </c>
      <c r="G134" s="20"/>
    </row>
    <row r="135" spans="1:7" ht="17.25" thickBot="1" x14ac:dyDescent="0.3">
      <c r="A135" s="22" t="s">
        <v>42</v>
      </c>
      <c r="B135" s="22" t="s">
        <v>43</v>
      </c>
      <c r="C135" s="22" t="s">
        <v>21</v>
      </c>
      <c r="D135" s="22" t="s">
        <v>44</v>
      </c>
      <c r="E135" s="22" t="s">
        <v>45</v>
      </c>
      <c r="F135" s="22"/>
      <c r="G135" s="20"/>
    </row>
    <row r="136" spans="1:7" ht="17.25" thickBot="1" x14ac:dyDescent="0.3">
      <c r="A136" s="54" t="s">
        <v>23</v>
      </c>
      <c r="B136" s="23" t="s">
        <v>24</v>
      </c>
      <c r="C136" s="24">
        <v>43925</v>
      </c>
      <c r="D136" s="54" t="s">
        <v>25</v>
      </c>
      <c r="E136" s="25" t="s">
        <v>26</v>
      </c>
      <c r="F136" s="26" t="s">
        <v>27</v>
      </c>
      <c r="G136" s="20"/>
    </row>
    <row r="137" spans="1:7" ht="17.25" thickBot="1" x14ac:dyDescent="0.3">
      <c r="A137" s="55"/>
      <c r="B137" s="23" t="s">
        <v>28</v>
      </c>
      <c r="C137" s="27">
        <f>IF(C136="","",IF(AND(MONTH(C136)&gt;=1,MONTH(C136)&lt;=3),1,IF(AND(MONTH(C136)&gt;=4,MONTH(C136)&lt;=6),2,IF(AND(MONTH(C136)&gt;=7,MONTH(C136)&lt;=9),3,4))))</f>
        <v>2</v>
      </c>
      <c r="D137" s="55"/>
      <c r="E137" s="25" t="s">
        <v>29</v>
      </c>
      <c r="F137" s="26" t="s">
        <v>30</v>
      </c>
      <c r="G137" s="20"/>
    </row>
    <row r="138" spans="1:7" ht="17.25" thickBot="1" x14ac:dyDescent="0.3">
      <c r="A138" s="55"/>
      <c r="B138" s="23" t="s">
        <v>31</v>
      </c>
      <c r="C138" s="24">
        <v>43936</v>
      </c>
      <c r="D138" s="55"/>
      <c r="E138" s="25" t="s">
        <v>32</v>
      </c>
      <c r="F138" s="26"/>
      <c r="G138" s="20"/>
    </row>
    <row r="139" spans="1:7" ht="17.25" thickBot="1" x14ac:dyDescent="0.3">
      <c r="A139" s="55"/>
      <c r="B139" s="23" t="s">
        <v>28</v>
      </c>
      <c r="C139" s="27">
        <f>IF(C138="","",IF(AND(MONTH(C138)&gt;=1,MONTH(C138)&lt;=3),1,IF(AND(MONTH(C138)&gt;=4,MONTH(C138)&lt;=6),2,IF(AND(MONTH(C138)&gt;=7,MONTH(C138)&lt;=9),3,4))))</f>
        <v>2</v>
      </c>
      <c r="D139" s="55"/>
      <c r="E139" s="25" t="s">
        <v>33</v>
      </c>
      <c r="F139" s="26"/>
      <c r="G139" s="20"/>
    </row>
    <row r="140" spans="1:7" ht="17.25" thickBot="1" x14ac:dyDescent="0.3">
      <c r="A140" s="20"/>
      <c r="B140" s="20"/>
      <c r="C140" s="20"/>
      <c r="D140" s="20"/>
      <c r="E140" s="20"/>
      <c r="F140" s="20"/>
      <c r="G140" s="20"/>
    </row>
    <row r="141" spans="1:7" ht="17.25" thickBot="1" x14ac:dyDescent="0.3">
      <c r="A141" s="28" t="s">
        <v>34</v>
      </c>
      <c r="B141" s="28" t="s">
        <v>35</v>
      </c>
      <c r="C141" s="28" t="s">
        <v>36</v>
      </c>
      <c r="D141" s="28" t="s">
        <v>37</v>
      </c>
      <c r="E141" s="28" t="s">
        <v>38</v>
      </c>
      <c r="F141" s="28" t="s">
        <v>39</v>
      </c>
      <c r="G141" s="20"/>
    </row>
    <row r="142" spans="1:7" ht="16.5" x14ac:dyDescent="0.25">
      <c r="A142" s="29" t="s">
        <v>46</v>
      </c>
      <c r="B142" s="30" t="str">
        <f ca="1">IFERROR(INDEX(UNSPSCDes,MATCH(INDIRECT(ADDRESS(ROW(),COLUMN()-1,4)),UNSPSCCode,0)),IF(INDIRECT(ADDRESS(ROW(),COLUMN()-1,4))="44121701","Bolígrafos",""))</f>
        <v>Bolígrafos</v>
      </c>
      <c r="C142" s="31" t="str">
        <f>IFERROR(VLOOKUP("CAJ",'[1]Informacion '!P:Q,2,FALSE),"")</f>
        <v>Caja</v>
      </c>
      <c r="D142" s="29">
        <v>170</v>
      </c>
      <c r="E142" s="32">
        <v>60</v>
      </c>
      <c r="F142" s="33">
        <f t="shared" ref="F142:F177" ca="1" si="8">INDIRECT(ADDRESS(ROW(),COLUMN()-2,4))*INDIRECT(ADDRESS(ROW(),COLUMN()-1,4))</f>
        <v>10200</v>
      </c>
      <c r="G142" s="20"/>
    </row>
    <row r="143" spans="1:7" ht="16.5" x14ac:dyDescent="0.25">
      <c r="A143" s="29" t="s">
        <v>47</v>
      </c>
      <c r="B143" s="30" t="str">
        <f ca="1">IFERROR(INDEX(UNSPSCDes,MATCH(INDIRECT(ADDRESS(ROW(),COLUMN()-1,4)),UNSPSCCode,0)),IF(INDIRECT(ADDRESS(ROW(),COLUMN()-1,4))="44121706","Lápices de madera",""))</f>
        <v>Lápices de madera</v>
      </c>
      <c r="C143" s="31" t="str">
        <f>IFERROR(VLOOKUP("CAJ",'[1]Informacion '!P:Q,2,FALSE),"")</f>
        <v>Caja</v>
      </c>
      <c r="D143" s="29">
        <v>100</v>
      </c>
      <c r="E143" s="32">
        <v>55</v>
      </c>
      <c r="F143" s="33">
        <f t="shared" ca="1" si="8"/>
        <v>5500</v>
      </c>
      <c r="G143" s="20"/>
    </row>
    <row r="144" spans="1:7" ht="16.5" x14ac:dyDescent="0.25">
      <c r="A144" s="29" t="s">
        <v>48</v>
      </c>
      <c r="B144" s="30" t="str">
        <f ca="1">IFERROR(INDEX(UNSPSCDes,MATCH(INDIRECT(ADDRESS(ROW(),COLUMN()-1,4)),UNSPSCCode,0)),IF(INDIRECT(ADDRESS(ROW(),COLUMN()-1,4))="43202001","Discos compactos cd",""))</f>
        <v>Discos compactos cd</v>
      </c>
      <c r="C144" s="31" t="str">
        <f>IFERROR(VLOOKUP("UD",'[1]Informacion '!P:Q,2,FALSE),"")</f>
        <v>Unidad</v>
      </c>
      <c r="D144" s="29">
        <v>100</v>
      </c>
      <c r="E144" s="32">
        <v>20</v>
      </c>
      <c r="F144" s="33">
        <f t="shared" ca="1" si="8"/>
        <v>2000</v>
      </c>
      <c r="G144" s="20"/>
    </row>
    <row r="145" spans="1:7" ht="16.5" x14ac:dyDescent="0.25">
      <c r="A145" s="29">
        <v>14111506</v>
      </c>
      <c r="B145" s="30" t="s">
        <v>218</v>
      </c>
      <c r="C145" s="31" t="s">
        <v>221</v>
      </c>
      <c r="D145" s="29">
        <v>400</v>
      </c>
      <c r="E145" s="32">
        <v>150</v>
      </c>
      <c r="F145" s="33">
        <f t="shared" ca="1" si="8"/>
        <v>60000</v>
      </c>
      <c r="G145" s="20"/>
    </row>
    <row r="146" spans="1:7" ht="16.5" x14ac:dyDescent="0.25">
      <c r="A146" s="29">
        <v>14111506</v>
      </c>
      <c r="B146" s="30" t="s">
        <v>219</v>
      </c>
      <c r="C146" s="31" t="s">
        <v>221</v>
      </c>
      <c r="D146" s="29">
        <v>100</v>
      </c>
      <c r="E146" s="32">
        <v>180</v>
      </c>
      <c r="F146" s="33">
        <f t="shared" ca="1" si="8"/>
        <v>18000</v>
      </c>
      <c r="G146" s="20"/>
    </row>
    <row r="147" spans="1:7" ht="16.5" x14ac:dyDescent="0.25">
      <c r="A147" s="29">
        <v>14111506</v>
      </c>
      <c r="B147" s="30" t="s">
        <v>220</v>
      </c>
      <c r="C147" s="31" t="s">
        <v>221</v>
      </c>
      <c r="D147" s="29">
        <v>60</v>
      </c>
      <c r="E147" s="32">
        <v>210</v>
      </c>
      <c r="F147" s="33">
        <f t="shared" ca="1" si="8"/>
        <v>12600</v>
      </c>
      <c r="G147" s="20"/>
    </row>
    <row r="148" spans="1:7" ht="16.5" x14ac:dyDescent="0.25">
      <c r="A148" s="29">
        <v>44121618</v>
      </c>
      <c r="B148" s="30" t="str">
        <f ca="1">IFERROR(INDEX(UNSPSCDes,MATCH(INDIRECT(ADDRESS(ROW(),COLUMN()-1,4)),UNSPSCCode,0)),IF(INDIRECT(ADDRESS(ROW(),COLUMN()-1,4))="44121619","Tajalápices manuales",""))</f>
        <v>Tijeras</v>
      </c>
      <c r="C148" s="31" t="str">
        <f>IFERROR(VLOOKUP("UD",'[1]Informacion '!P:Q,2,FALSE),"")</f>
        <v>Unidad</v>
      </c>
      <c r="D148" s="29">
        <v>30</v>
      </c>
      <c r="E148" s="32">
        <v>39</v>
      </c>
      <c r="F148" s="33">
        <f t="shared" ca="1" si="8"/>
        <v>1170</v>
      </c>
      <c r="G148" s="20"/>
    </row>
    <row r="149" spans="1:7" ht="16.5" x14ac:dyDescent="0.25">
      <c r="A149" s="29">
        <v>44121615</v>
      </c>
      <c r="B149" s="30" t="s">
        <v>197</v>
      </c>
      <c r="C149" s="31" t="s">
        <v>198</v>
      </c>
      <c r="D149" s="29">
        <v>15</v>
      </c>
      <c r="E149" s="32">
        <v>200</v>
      </c>
      <c r="F149" s="33">
        <f t="shared" ca="1" si="8"/>
        <v>3000</v>
      </c>
      <c r="G149" s="20"/>
    </row>
    <row r="150" spans="1:7" ht="16.5" x14ac:dyDescent="0.25">
      <c r="A150" s="29">
        <v>44121706</v>
      </c>
      <c r="B150" s="30" t="s">
        <v>199</v>
      </c>
      <c r="C150" s="31" t="s">
        <v>198</v>
      </c>
      <c r="D150" s="29">
        <v>24</v>
      </c>
      <c r="E150" s="32">
        <v>20</v>
      </c>
      <c r="F150" s="33">
        <f t="shared" ca="1" si="8"/>
        <v>480</v>
      </c>
      <c r="G150" s="20"/>
    </row>
    <row r="151" spans="1:7" ht="16.5" x14ac:dyDescent="0.25">
      <c r="A151" s="29" t="s">
        <v>49</v>
      </c>
      <c r="B151" s="30" t="s">
        <v>207</v>
      </c>
      <c r="C151" s="31" t="str">
        <f>IFERROR(VLOOKUP("CAJ",'[1]Informacion '!P:Q,2,FALSE),"")</f>
        <v>Caja</v>
      </c>
      <c r="D151" s="29">
        <v>50</v>
      </c>
      <c r="E151" s="32">
        <v>15</v>
      </c>
      <c r="F151" s="33">
        <f t="shared" ca="1" si="8"/>
        <v>750</v>
      </c>
      <c r="G151" s="20"/>
    </row>
    <row r="152" spans="1:7" ht="16.5" x14ac:dyDescent="0.25">
      <c r="A152" s="29">
        <v>44122104</v>
      </c>
      <c r="B152" s="30" t="s">
        <v>208</v>
      </c>
      <c r="C152" s="31" t="str">
        <f>IFERROR(VLOOKUP("CAJ",'[1]Informacion '!P:Q,2,FALSE),"")</f>
        <v>Caja</v>
      </c>
      <c r="D152" s="29">
        <v>50</v>
      </c>
      <c r="E152" s="32">
        <v>30</v>
      </c>
      <c r="F152" s="33">
        <f t="shared" ca="1" si="8"/>
        <v>1500</v>
      </c>
      <c r="G152" s="20"/>
    </row>
    <row r="153" spans="1:7" ht="16.5" x14ac:dyDescent="0.25">
      <c r="A153" s="29">
        <v>44122104</v>
      </c>
      <c r="B153" s="30" t="s">
        <v>196</v>
      </c>
      <c r="C153" s="31" t="str">
        <f>IFERROR(VLOOKUP("CAJ",'[1]Informacion '!P:Q,2,FALSE),"")</f>
        <v>Caja</v>
      </c>
      <c r="D153" s="29">
        <v>20</v>
      </c>
      <c r="E153" s="32">
        <v>15</v>
      </c>
      <c r="F153" s="33">
        <f t="shared" ca="1" si="8"/>
        <v>300</v>
      </c>
      <c r="G153" s="20"/>
    </row>
    <row r="154" spans="1:7" ht="16.5" x14ac:dyDescent="0.25">
      <c r="A154" s="29" t="s">
        <v>50</v>
      </c>
      <c r="B154" s="30" t="s">
        <v>204</v>
      </c>
      <c r="C154" s="31" t="str">
        <f>IFERROR(VLOOKUP("UD",'[1]Informacion '!P:Q,2,FALSE),"")</f>
        <v>Unidad</v>
      </c>
      <c r="D154" s="29">
        <v>50</v>
      </c>
      <c r="E154" s="32">
        <v>5</v>
      </c>
      <c r="F154" s="33">
        <f t="shared" ca="1" si="8"/>
        <v>250</v>
      </c>
      <c r="G154" s="20"/>
    </row>
    <row r="155" spans="1:7" ht="16.5" x14ac:dyDescent="0.25">
      <c r="A155" s="29" t="s">
        <v>50</v>
      </c>
      <c r="B155" s="30" t="s">
        <v>205</v>
      </c>
      <c r="C155" s="31" t="s">
        <v>206</v>
      </c>
      <c r="D155" s="29">
        <v>50</v>
      </c>
      <c r="E155" s="32">
        <v>150</v>
      </c>
      <c r="F155" s="33">
        <f t="shared" ca="1" si="8"/>
        <v>7500</v>
      </c>
      <c r="G155" s="20"/>
    </row>
    <row r="156" spans="1:7" ht="16.5" x14ac:dyDescent="0.25">
      <c r="A156" s="29">
        <v>44111611</v>
      </c>
      <c r="B156" s="30" t="s">
        <v>209</v>
      </c>
      <c r="C156" s="31" t="s">
        <v>200</v>
      </c>
      <c r="D156" s="29">
        <v>20</v>
      </c>
      <c r="E156" s="32">
        <v>50</v>
      </c>
      <c r="F156" s="33">
        <f t="shared" ca="1" si="8"/>
        <v>1000</v>
      </c>
      <c r="G156" s="20"/>
    </row>
    <row r="157" spans="1:7" ht="16.5" x14ac:dyDescent="0.25">
      <c r="A157" s="29">
        <v>44111611</v>
      </c>
      <c r="B157" s="30" t="s">
        <v>210</v>
      </c>
      <c r="C157" s="31" t="s">
        <v>200</v>
      </c>
      <c r="D157" s="29">
        <v>20</v>
      </c>
      <c r="E157" s="32">
        <v>40</v>
      </c>
      <c r="F157" s="33">
        <f t="shared" ca="1" si="8"/>
        <v>800</v>
      </c>
      <c r="G157" s="20"/>
    </row>
    <row r="158" spans="1:7" ht="16.5" x14ac:dyDescent="0.25">
      <c r="A158" s="29">
        <v>44111611</v>
      </c>
      <c r="B158" s="30" t="s">
        <v>211</v>
      </c>
      <c r="C158" s="31" t="s">
        <v>200</v>
      </c>
      <c r="D158" s="29">
        <v>15</v>
      </c>
      <c r="E158" s="32">
        <v>30</v>
      </c>
      <c r="F158" s="33">
        <f t="shared" ca="1" si="8"/>
        <v>450</v>
      </c>
      <c r="G158" s="20"/>
    </row>
    <row r="159" spans="1:7" ht="16.5" x14ac:dyDescent="0.25">
      <c r="A159" s="29">
        <v>44121613</v>
      </c>
      <c r="B159" s="30" t="s">
        <v>212</v>
      </c>
      <c r="C159" s="31" t="s">
        <v>198</v>
      </c>
      <c r="D159" s="29">
        <v>10</v>
      </c>
      <c r="E159" s="32">
        <v>20</v>
      </c>
      <c r="F159" s="33">
        <f t="shared" ca="1" si="8"/>
        <v>200</v>
      </c>
      <c r="G159" s="20"/>
    </row>
    <row r="160" spans="1:7" ht="16.5" x14ac:dyDescent="0.25">
      <c r="A160" s="29" t="s">
        <v>51</v>
      </c>
      <c r="B160" s="30" t="s">
        <v>213</v>
      </c>
      <c r="C160" s="31" t="s">
        <v>198</v>
      </c>
      <c r="D160" s="29">
        <v>24</v>
      </c>
      <c r="E160" s="32">
        <v>15</v>
      </c>
      <c r="F160" s="33">
        <f t="shared" ca="1" si="8"/>
        <v>360</v>
      </c>
      <c r="G160" s="20"/>
    </row>
    <row r="161" spans="1:7" ht="16.5" x14ac:dyDescent="0.25">
      <c r="A161" s="29" t="s">
        <v>52</v>
      </c>
      <c r="B161" s="30" t="s">
        <v>201</v>
      </c>
      <c r="C161" s="31" t="str">
        <f>IFERROR(VLOOKUP("CAJ",'[1]Informacion '!P:Q,2,FALSE),"")</f>
        <v>Caja</v>
      </c>
      <c r="D161" s="29">
        <v>8</v>
      </c>
      <c r="E161" s="32">
        <v>95</v>
      </c>
      <c r="F161" s="33">
        <f t="shared" ca="1" si="8"/>
        <v>760</v>
      </c>
      <c r="G161" s="20"/>
    </row>
    <row r="162" spans="1:7" ht="16.5" x14ac:dyDescent="0.25">
      <c r="A162" s="29">
        <v>44121716</v>
      </c>
      <c r="B162" s="30" t="s">
        <v>203</v>
      </c>
      <c r="C162" s="31" t="str">
        <f>IFERROR(VLOOKUP("CAJ",'[1]Informacion '!P:Q,2,FALSE),"")</f>
        <v>Caja</v>
      </c>
      <c r="D162" s="29">
        <v>15</v>
      </c>
      <c r="E162" s="32">
        <v>95</v>
      </c>
      <c r="F162" s="33">
        <f t="shared" ca="1" si="8"/>
        <v>1425</v>
      </c>
      <c r="G162" s="20"/>
    </row>
    <row r="163" spans="1:7" ht="16.5" x14ac:dyDescent="0.25">
      <c r="A163" s="29">
        <v>31201610</v>
      </c>
      <c r="B163" s="30" t="s">
        <v>215</v>
      </c>
      <c r="C163" s="31" t="s">
        <v>198</v>
      </c>
      <c r="D163" s="29">
        <v>24</v>
      </c>
      <c r="E163" s="32">
        <v>80</v>
      </c>
      <c r="F163" s="33">
        <f t="shared" ca="1" si="8"/>
        <v>1920</v>
      </c>
      <c r="G163" s="20"/>
    </row>
    <row r="164" spans="1:7" ht="16.5" x14ac:dyDescent="0.25">
      <c r="A164" s="29" t="s">
        <v>53</v>
      </c>
      <c r="B164" s="30" t="s">
        <v>202</v>
      </c>
      <c r="C164" s="31" t="str">
        <f>IFERROR(VLOOKUP("CAJ",'[1]Informacion '!P:Q,2,FALSE),"")</f>
        <v>Caja</v>
      </c>
      <c r="D164" s="29">
        <v>3</v>
      </c>
      <c r="E164" s="32">
        <v>95</v>
      </c>
      <c r="F164" s="33">
        <f t="shared" ca="1" si="8"/>
        <v>285</v>
      </c>
      <c r="G164" s="20"/>
    </row>
    <row r="165" spans="1:7" ht="16.5" x14ac:dyDescent="0.25">
      <c r="A165" s="29" t="s">
        <v>55</v>
      </c>
      <c r="B165" s="30" t="s">
        <v>214</v>
      </c>
      <c r="C165" s="31" t="str">
        <f>IFERROR(VLOOKUP("UD",'[1]Informacion '!P:Q,2,FALSE),"")</f>
        <v>Unidad</v>
      </c>
      <c r="D165" s="29">
        <v>24</v>
      </c>
      <c r="E165" s="32">
        <v>60</v>
      </c>
      <c r="F165" s="33">
        <f t="shared" ca="1" si="8"/>
        <v>1440</v>
      </c>
      <c r="G165" s="20"/>
    </row>
    <row r="166" spans="1:7" ht="16.5" x14ac:dyDescent="0.25">
      <c r="A166" s="29" t="s">
        <v>56</v>
      </c>
      <c r="B166" s="30" t="str">
        <f ca="1">IFERROR(INDEX(UNSPSCDes,MATCH(INDIRECT(ADDRESS(ROW(),COLUMN()-1,4)),UNSPSCCode,0)),IF(INDIRECT(ADDRESS(ROW(),COLUMN()-1,4))="44122106","Alfileres o taches",""))</f>
        <v>Alfileres o taches</v>
      </c>
      <c r="C166" s="31" t="str">
        <f>IFERROR(VLOOKUP("PAQ",'[1]Informacion '!P:Q,2,FALSE),"")</f>
        <v>Paquete</v>
      </c>
      <c r="D166" s="29">
        <v>10</v>
      </c>
      <c r="E166" s="32">
        <v>25</v>
      </c>
      <c r="F166" s="33">
        <f t="shared" ca="1" si="8"/>
        <v>250</v>
      </c>
      <c r="G166" s="20"/>
    </row>
    <row r="167" spans="1:7" ht="16.5" x14ac:dyDescent="0.25">
      <c r="A167" s="29" t="s">
        <v>57</v>
      </c>
      <c r="B167" s="30" t="s">
        <v>216</v>
      </c>
      <c r="C167" s="31" t="str">
        <f>IFERROR(VLOOKUP("UD",'[1]Informacion '!P:Q,2,FALSE),"")</f>
        <v>Unidad</v>
      </c>
      <c r="D167" s="29">
        <v>50</v>
      </c>
      <c r="E167" s="32">
        <v>20</v>
      </c>
      <c r="F167" s="33">
        <f t="shared" ca="1" si="8"/>
        <v>1000</v>
      </c>
      <c r="G167" s="20"/>
    </row>
    <row r="168" spans="1:7" ht="16.5" x14ac:dyDescent="0.25">
      <c r="A168" s="29" t="s">
        <v>54</v>
      </c>
      <c r="B168" s="30" t="str">
        <f ca="1">IFERROR(INDEX(UNSPSCDes,MATCH(INDIRECT(ADDRESS(ROW(),COLUMN()-1,4)),UNSPSCCode,0)),IF(INDIRECT(ADDRESS(ROW(),COLUMN()-1,4))="44121613","Removedores de grapas (saca ganchos)",""))</f>
        <v>Removedores de grapas (saca ganchos)</v>
      </c>
      <c r="C168" s="31" t="str">
        <f>IFERROR(VLOOKUP("UD",'[1]Informacion '!P:Q,2,FALSE),"")</f>
        <v>Unidad</v>
      </c>
      <c r="D168" s="29">
        <v>300</v>
      </c>
      <c r="E168" s="32">
        <v>60</v>
      </c>
      <c r="F168" s="33">
        <f t="shared" ca="1" si="8"/>
        <v>18000</v>
      </c>
      <c r="G168" s="20"/>
    </row>
    <row r="169" spans="1:7" ht="16.5" x14ac:dyDescent="0.25">
      <c r="A169" s="29" t="s">
        <v>58</v>
      </c>
      <c r="B169" s="30" t="str">
        <f ca="1">IFERROR(INDEX(UNSPSCDes,MATCH(INDIRECT(ADDRESS(ROW(),COLUMN()-1,4)),UNSPSCCode,0)),IF(INDIRECT(ADDRESS(ROW(),COLUMN()-1,4))="44111503","Organizadores o bandejas para el escritorio",""))</f>
        <v>Organizadores o bandejas para el escritorio</v>
      </c>
      <c r="C169" s="31" t="s">
        <v>198</v>
      </c>
      <c r="D169" s="29">
        <v>12</v>
      </c>
      <c r="E169" s="32">
        <v>400</v>
      </c>
      <c r="F169" s="33">
        <f t="shared" ca="1" si="8"/>
        <v>4800</v>
      </c>
      <c r="G169" s="20"/>
    </row>
    <row r="170" spans="1:7" ht="16.5" x14ac:dyDescent="0.25">
      <c r="A170" s="29">
        <v>14111526</v>
      </c>
      <c r="B170" s="30" t="s">
        <v>222</v>
      </c>
      <c r="C170" s="31" t="s">
        <v>198</v>
      </c>
      <c r="D170" s="29">
        <v>40</v>
      </c>
      <c r="E170" s="32">
        <v>350</v>
      </c>
      <c r="F170" s="33">
        <f t="shared" ca="1" si="8"/>
        <v>14000</v>
      </c>
      <c r="G170" s="20"/>
    </row>
    <row r="171" spans="1:7" ht="16.5" x14ac:dyDescent="0.25">
      <c r="A171" s="29">
        <v>14111526</v>
      </c>
      <c r="B171" s="30" t="s">
        <v>223</v>
      </c>
      <c r="C171" s="31" t="s">
        <v>198</v>
      </c>
      <c r="D171" s="29">
        <v>200</v>
      </c>
      <c r="E171" s="32">
        <v>25</v>
      </c>
      <c r="F171" s="33">
        <f t="shared" ca="1" si="8"/>
        <v>5000</v>
      </c>
      <c r="G171" s="20"/>
    </row>
    <row r="172" spans="1:7" ht="16.5" x14ac:dyDescent="0.25">
      <c r="A172" s="29">
        <v>14111526</v>
      </c>
      <c r="B172" s="30" t="s">
        <v>224</v>
      </c>
      <c r="C172" s="31" t="s">
        <v>198</v>
      </c>
      <c r="D172" s="29">
        <v>200</v>
      </c>
      <c r="E172" s="32">
        <v>35</v>
      </c>
      <c r="F172" s="33">
        <f t="shared" ca="1" si="8"/>
        <v>7000</v>
      </c>
      <c r="G172" s="20"/>
    </row>
    <row r="173" spans="1:7" ht="16.5" x14ac:dyDescent="0.25">
      <c r="A173" s="29">
        <v>11162114</v>
      </c>
      <c r="B173" s="30" t="s">
        <v>225</v>
      </c>
      <c r="C173" s="31" t="s">
        <v>198</v>
      </c>
      <c r="D173" s="29">
        <v>30</v>
      </c>
      <c r="E173" s="32">
        <v>280</v>
      </c>
      <c r="F173" s="33">
        <f t="shared" ca="1" si="8"/>
        <v>8400</v>
      </c>
      <c r="G173" s="20"/>
    </row>
    <row r="174" spans="1:7" ht="16.5" x14ac:dyDescent="0.25">
      <c r="A174" s="29">
        <v>14111526</v>
      </c>
      <c r="B174" s="30" t="s">
        <v>226</v>
      </c>
      <c r="C174" s="31" t="s">
        <v>200</v>
      </c>
      <c r="D174" s="29">
        <v>100</v>
      </c>
      <c r="E174" s="32">
        <v>215</v>
      </c>
      <c r="F174" s="33">
        <f t="shared" ca="1" si="8"/>
        <v>21500</v>
      </c>
      <c r="G174" s="20"/>
    </row>
    <row r="175" spans="1:7" ht="16.5" x14ac:dyDescent="0.25">
      <c r="A175" s="29">
        <v>14111526</v>
      </c>
      <c r="B175" s="30" t="s">
        <v>227</v>
      </c>
      <c r="C175" s="31" t="s">
        <v>200</v>
      </c>
      <c r="D175" s="29">
        <v>10</v>
      </c>
      <c r="E175" s="32">
        <v>190</v>
      </c>
      <c r="F175" s="33">
        <f t="shared" ca="1" si="8"/>
        <v>1900</v>
      </c>
      <c r="G175" s="20"/>
    </row>
    <row r="176" spans="1:7" ht="16.5" x14ac:dyDescent="0.25">
      <c r="A176" s="29" t="s">
        <v>58</v>
      </c>
      <c r="B176" s="30" t="s">
        <v>217</v>
      </c>
      <c r="C176" s="31" t="s">
        <v>198</v>
      </c>
      <c r="D176" s="29">
        <v>3</v>
      </c>
      <c r="E176" s="32">
        <v>4500</v>
      </c>
      <c r="F176" s="33">
        <f t="shared" ca="1" si="8"/>
        <v>13500</v>
      </c>
      <c r="G176" s="20"/>
    </row>
    <row r="177" spans="1:7" ht="16.5" x14ac:dyDescent="0.25">
      <c r="A177" s="29" t="s">
        <v>59</v>
      </c>
      <c r="B177" s="30" t="str">
        <f ca="1">IFERROR(INDEX(UNSPSCDes,MATCH(INDIRECT(ADDRESS(ROW(),COLUMN()-1,4)),UNSPSCCode,0)),IF(INDIRECT(ADDRESS(ROW(),COLUMN()-1,4))="44101801","Calculadoras o accesorios",""))</f>
        <v>Calculadoras o accesorios</v>
      </c>
      <c r="C177" s="31" t="str">
        <f>IFERROR(VLOOKUP("UD",'[1]Informacion '!P:Q,2,FALSE),"")</f>
        <v>Unidad</v>
      </c>
      <c r="D177" s="29">
        <v>5</v>
      </c>
      <c r="E177" s="32">
        <v>2800</v>
      </c>
      <c r="F177" s="33">
        <f t="shared" ca="1" si="8"/>
        <v>14000</v>
      </c>
      <c r="G177" s="20"/>
    </row>
    <row r="178" spans="1:7" ht="16.5" x14ac:dyDescent="0.25">
      <c r="A178" s="20"/>
      <c r="B178" s="20"/>
      <c r="C178" s="20"/>
      <c r="D178" s="20"/>
      <c r="E178" s="34" t="s">
        <v>40</v>
      </c>
      <c r="F178" s="35">
        <f ca="1">SUM(Table8[MONTO TOTAL ESTIMADO])</f>
        <v>241240</v>
      </c>
      <c r="G178" s="20"/>
    </row>
    <row r="179" spans="1:7" ht="17.25" thickBot="1" x14ac:dyDescent="0.3">
      <c r="A179" s="20"/>
      <c r="B179" s="20"/>
      <c r="C179" s="20"/>
      <c r="D179" s="20"/>
      <c r="E179" s="20"/>
      <c r="F179" s="20"/>
      <c r="G179" s="20"/>
    </row>
    <row r="180" spans="1:7" ht="23.25" thickBot="1" x14ac:dyDescent="0.3">
      <c r="A180" s="21" t="s">
        <v>15</v>
      </c>
      <c r="B180" s="21" t="s">
        <v>16</v>
      </c>
      <c r="C180" s="21" t="s">
        <v>17</v>
      </c>
      <c r="D180" s="21" t="s">
        <v>18</v>
      </c>
      <c r="E180" s="21" t="s">
        <v>19</v>
      </c>
      <c r="F180" s="21" t="s">
        <v>20</v>
      </c>
      <c r="G180" s="20"/>
    </row>
    <row r="181" spans="1:7" ht="17.25" thickBot="1" x14ac:dyDescent="0.3">
      <c r="A181" s="22" t="s">
        <v>60</v>
      </c>
      <c r="B181" s="22" t="s">
        <v>61</v>
      </c>
      <c r="C181" s="22" t="s">
        <v>21</v>
      </c>
      <c r="D181" s="22" t="s">
        <v>44</v>
      </c>
      <c r="E181" s="22" t="s">
        <v>45</v>
      </c>
      <c r="F181" s="22"/>
      <c r="G181" s="20"/>
    </row>
    <row r="182" spans="1:7" ht="17.25" thickBot="1" x14ac:dyDescent="0.3">
      <c r="A182" s="54" t="s">
        <v>23</v>
      </c>
      <c r="B182" s="23" t="s">
        <v>24</v>
      </c>
      <c r="C182" s="24">
        <v>43895</v>
      </c>
      <c r="D182" s="54" t="s">
        <v>25</v>
      </c>
      <c r="E182" s="25" t="s">
        <v>26</v>
      </c>
      <c r="F182" s="26" t="s">
        <v>27</v>
      </c>
      <c r="G182" s="20"/>
    </row>
    <row r="183" spans="1:7" ht="17.25" thickBot="1" x14ac:dyDescent="0.3">
      <c r="A183" s="55"/>
      <c r="B183" s="23" t="s">
        <v>28</v>
      </c>
      <c r="C183" s="27">
        <f>IF(C182="","",IF(AND(MONTH(C182)&gt;=1,MONTH(C182)&lt;=3),1,IF(AND(MONTH(C182)&gt;=4,MONTH(C182)&lt;=6),2,IF(AND(MONTH(C182)&gt;=7,MONTH(C182)&lt;=9),3,4))))</f>
        <v>1</v>
      </c>
      <c r="D183" s="55"/>
      <c r="E183" s="25" t="s">
        <v>29</v>
      </c>
      <c r="F183" s="26" t="s">
        <v>30</v>
      </c>
      <c r="G183" s="20"/>
    </row>
    <row r="184" spans="1:7" ht="17.25" thickBot="1" x14ac:dyDescent="0.3">
      <c r="A184" s="55"/>
      <c r="B184" s="23" t="s">
        <v>31</v>
      </c>
      <c r="C184" s="24">
        <v>43921</v>
      </c>
      <c r="D184" s="55"/>
      <c r="E184" s="25" t="s">
        <v>32</v>
      </c>
      <c r="F184" s="26"/>
      <c r="G184" s="20"/>
    </row>
    <row r="185" spans="1:7" ht="17.25" thickBot="1" x14ac:dyDescent="0.3">
      <c r="A185" s="55"/>
      <c r="B185" s="23" t="s">
        <v>28</v>
      </c>
      <c r="C185" s="27">
        <f>IF(C184="","",IF(AND(MONTH(C184)&gt;=1,MONTH(C184)&lt;=3),1,IF(AND(MONTH(C184)&gt;=4,MONTH(C184)&lt;=6),2,IF(AND(MONTH(C184)&gt;=7,MONTH(C184)&lt;=9),3,4))))</f>
        <v>1</v>
      </c>
      <c r="D185" s="55"/>
      <c r="E185" s="25" t="s">
        <v>33</v>
      </c>
      <c r="F185" s="26"/>
      <c r="G185" s="20"/>
    </row>
    <row r="186" spans="1:7" ht="17.25" thickBot="1" x14ac:dyDescent="0.3">
      <c r="A186" s="20"/>
      <c r="B186" s="20"/>
      <c r="C186" s="20"/>
      <c r="D186" s="20"/>
      <c r="E186" s="20"/>
      <c r="F186" s="20"/>
      <c r="G186" s="20"/>
    </row>
    <row r="187" spans="1:7" ht="17.25" thickBot="1" x14ac:dyDescent="0.3">
      <c r="A187" s="28" t="s">
        <v>34</v>
      </c>
      <c r="B187" s="28" t="s">
        <v>35</v>
      </c>
      <c r="C187" s="28" t="s">
        <v>36</v>
      </c>
      <c r="D187" s="28" t="s">
        <v>37</v>
      </c>
      <c r="E187" s="28" t="s">
        <v>38</v>
      </c>
      <c r="F187" s="28" t="s">
        <v>39</v>
      </c>
      <c r="G187" s="20"/>
    </row>
    <row r="188" spans="1:7" ht="16.5" x14ac:dyDescent="0.25">
      <c r="A188" s="29" t="s">
        <v>62</v>
      </c>
      <c r="B188" s="30" t="str">
        <f ca="1">IFERROR(INDEX(UNSPSCDes,MATCH(INDIRECT(ADDRESS(ROW(),COLUMN()-1,4)),UNSPSCCode,0)),IF(INDIRECT(ADDRESS(ROW(),COLUMN()-1,4))="14111704","Papel higiénico",""))</f>
        <v>Papel higiénico</v>
      </c>
      <c r="C188" s="31" t="str">
        <f>IFERROR(VLOOKUP("PAQ",'[1]Informacion '!P:Q,2,FALSE),"")</f>
        <v>Paquete</v>
      </c>
      <c r="D188" s="29">
        <v>300</v>
      </c>
      <c r="E188" s="32">
        <v>500</v>
      </c>
      <c r="F188" s="33">
        <f t="shared" ref="F188:F210" ca="1" si="9">INDIRECT(ADDRESS(ROW(),COLUMN()-2,4))*INDIRECT(ADDRESS(ROW(),COLUMN()-1,4))</f>
        <v>150000</v>
      </c>
      <c r="G188" s="20"/>
    </row>
    <row r="189" spans="1:7" ht="16.5" x14ac:dyDescent="0.25">
      <c r="A189" s="29" t="s">
        <v>63</v>
      </c>
      <c r="B189" s="30" t="str">
        <f ca="1">IFERROR(INDEX(UNSPSCDes,MATCH(INDIRECT(ADDRESS(ROW(),COLUMN()-1,4)),UNSPSCCode,0)),IF(INDIRECT(ADDRESS(ROW(),COLUMN()-1,4))="14111705","Servilletas de papel",""))</f>
        <v>Servilletas de papel</v>
      </c>
      <c r="C189" s="31" t="str">
        <f>IFERROR(VLOOKUP("PAQ",'[1]Informacion '!P:Q,2,FALSE),"")</f>
        <v>Paquete</v>
      </c>
      <c r="D189" s="29">
        <v>30</v>
      </c>
      <c r="E189" s="32">
        <v>85</v>
      </c>
      <c r="F189" s="33">
        <f t="shared" ca="1" si="9"/>
        <v>2550</v>
      </c>
      <c r="G189" s="20"/>
    </row>
    <row r="190" spans="1:7" ht="16.5" x14ac:dyDescent="0.25">
      <c r="A190" s="29" t="s">
        <v>64</v>
      </c>
      <c r="B190" s="30" t="str">
        <f ca="1">IFERROR(INDEX(UNSPSCDes,MATCH(INDIRECT(ADDRESS(ROW(),COLUMN()-1,4)),UNSPSCCode,0)),IF(INDIRECT(ADDRESS(ROW(),COLUMN()-1,4))="14111703","Toallas de papel",""))</f>
        <v>Toallas de papel</v>
      </c>
      <c r="C190" s="31" t="str">
        <f>IFERROR(VLOOKUP("UD",'[1]Informacion '!P:Q,2,FALSE),"")</f>
        <v>Unidad</v>
      </c>
      <c r="D190" s="29">
        <v>60</v>
      </c>
      <c r="E190" s="32">
        <v>300</v>
      </c>
      <c r="F190" s="33">
        <f t="shared" ca="1" si="9"/>
        <v>18000</v>
      </c>
      <c r="G190" s="20"/>
    </row>
    <row r="191" spans="1:7" ht="16.5" x14ac:dyDescent="0.25">
      <c r="A191" s="29" t="s">
        <v>65</v>
      </c>
      <c r="B191" s="30" t="str">
        <f ca="1">IFERROR(INDEX(UNSPSCDes,MATCH(INDIRECT(ADDRESS(ROW(),COLUMN()-1,4)),UNSPSCCode,0)),IF(INDIRECT(ADDRESS(ROW(),COLUMN()-1,4))="24111503","Bolsas plásticas",""))</f>
        <v>Bolsas plásticas</v>
      </c>
      <c r="C191" s="31" t="str">
        <f>IFERROR(VLOOKUP("PAQ",'[1]Informacion '!P:Q,2,FALSE),"")</f>
        <v>Paquete</v>
      </c>
      <c r="D191" s="29">
        <v>40</v>
      </c>
      <c r="E191" s="32">
        <v>120</v>
      </c>
      <c r="F191" s="33">
        <f t="shared" ca="1" si="9"/>
        <v>4800</v>
      </c>
      <c r="G191" s="20"/>
    </row>
    <row r="192" spans="1:7" ht="16.5" x14ac:dyDescent="0.25">
      <c r="A192" s="29" t="s">
        <v>66</v>
      </c>
      <c r="B192" s="30" t="str">
        <f ca="1">IFERROR(INDEX(UNSPSCDes,MATCH(INDIRECT(ADDRESS(ROW(),COLUMN()-1,4)),UNSPSCCode,0)),IF(INDIRECT(ADDRESS(ROW(),COLUMN()-1,4))="12141901","Cloro cl",""))</f>
        <v>Cloro cl</v>
      </c>
      <c r="C192" s="31" t="str">
        <f>IFERROR(VLOOKUP("GAL",'[1]Informacion '!P:Q,2,FALSE),"")</f>
        <v>Galón</v>
      </c>
      <c r="D192" s="29">
        <v>40</v>
      </c>
      <c r="E192" s="32">
        <v>75</v>
      </c>
      <c r="F192" s="33">
        <f t="shared" ca="1" si="9"/>
        <v>3000</v>
      </c>
      <c r="G192" s="20"/>
    </row>
    <row r="193" spans="1:7" ht="16.5" x14ac:dyDescent="0.25">
      <c r="A193" s="29" t="s">
        <v>67</v>
      </c>
      <c r="B193" s="30" t="str">
        <f ca="1">IFERROR(INDEX(UNSPSCDes,MATCH(INDIRECT(ADDRESS(ROW(),COLUMN()-1,4)),UNSPSCCode,0)),IF(INDIRECT(ADDRESS(ROW(),COLUMN()-1,4))="47131604","Escobas",""))</f>
        <v>Escobas</v>
      </c>
      <c r="C193" s="31" t="str">
        <f>IFERROR(VLOOKUP("UD",'[1]Informacion '!P:Q,2,FALSE),"")</f>
        <v>Unidad</v>
      </c>
      <c r="D193" s="29">
        <v>100</v>
      </c>
      <c r="E193" s="32">
        <v>135</v>
      </c>
      <c r="F193" s="33">
        <f t="shared" ca="1" si="9"/>
        <v>13500</v>
      </c>
      <c r="G193" s="20"/>
    </row>
    <row r="194" spans="1:7" ht="16.5" x14ac:dyDescent="0.25">
      <c r="A194" s="29" t="s">
        <v>68</v>
      </c>
      <c r="B194" s="30" t="s">
        <v>228</v>
      </c>
      <c r="C194" s="31" t="str">
        <f>IFERROR(VLOOKUP("UD",'[1]Informacion '!P:Q,2,FALSE),"")</f>
        <v>Unidad</v>
      </c>
      <c r="D194" s="29">
        <v>100</v>
      </c>
      <c r="E194" s="32">
        <v>220</v>
      </c>
      <c r="F194" s="33">
        <f t="shared" ca="1" si="9"/>
        <v>22000</v>
      </c>
      <c r="G194" s="20"/>
    </row>
    <row r="195" spans="1:7" ht="16.5" x14ac:dyDescent="0.25">
      <c r="A195" s="29" t="s">
        <v>69</v>
      </c>
      <c r="B195" s="30" t="str">
        <f ca="1">IFERROR(INDEX(UNSPSCDes,MATCH(INDIRECT(ADDRESS(ROW(),COLUMN()-1,4)),UNSPSCCode,0)),IF(INDIRECT(ADDRESS(ROW(),COLUMN()-1,4))="47131608","Cepillos de baño",""))</f>
        <v>Cepillos de baño</v>
      </c>
      <c r="C195" s="31" t="str">
        <f>IFERROR(VLOOKUP("UD",'[1]Informacion '!P:Q,2,FALSE),"")</f>
        <v>Unidad</v>
      </c>
      <c r="D195" s="29">
        <v>12</v>
      </c>
      <c r="E195" s="32">
        <v>60</v>
      </c>
      <c r="F195" s="33">
        <f t="shared" ca="1" si="9"/>
        <v>720</v>
      </c>
      <c r="G195" s="20"/>
    </row>
    <row r="196" spans="1:7" ht="16.5" x14ac:dyDescent="0.25">
      <c r="A196" s="29" t="s">
        <v>70</v>
      </c>
      <c r="B196" s="30" t="str">
        <f ca="1">IFERROR(INDEX(UNSPSCDes,MATCH(INDIRECT(ADDRESS(ROW(),COLUMN()-1,4)),UNSPSCCode,0)),IF(INDIRECT(ADDRESS(ROW(),COLUMN()-1,4))="53131608","Jabones",""))</f>
        <v>Jabones</v>
      </c>
      <c r="C196" s="31" t="str">
        <f>IFERROR(VLOOKUP("GAL",'[1]Informacion '!P:Q,2,FALSE),"")</f>
        <v>Galón</v>
      </c>
      <c r="D196" s="29">
        <v>100</v>
      </c>
      <c r="E196" s="32">
        <v>500</v>
      </c>
      <c r="F196" s="33">
        <f t="shared" ca="1" si="9"/>
        <v>50000</v>
      </c>
      <c r="G196" s="20"/>
    </row>
    <row r="197" spans="1:7" ht="16.5" x14ac:dyDescent="0.25">
      <c r="A197" s="29" t="s">
        <v>71</v>
      </c>
      <c r="B197" s="30" t="s">
        <v>230</v>
      </c>
      <c r="C197" s="31" t="str">
        <f>IFERROR(VLOOKUP("UD",'[1]Informacion '!P:Q,2,FALSE),"")</f>
        <v>Unidad</v>
      </c>
      <c r="D197" s="29">
        <v>100</v>
      </c>
      <c r="E197" s="32">
        <v>80</v>
      </c>
      <c r="F197" s="33">
        <f t="shared" ca="1" si="9"/>
        <v>8000</v>
      </c>
      <c r="G197" s="20"/>
    </row>
    <row r="198" spans="1:7" ht="16.5" x14ac:dyDescent="0.25">
      <c r="A198" s="29" t="s">
        <v>71</v>
      </c>
      <c r="B198" s="30" t="s">
        <v>229</v>
      </c>
      <c r="C198" s="31" t="str">
        <f>IFERROR(VLOOKUP("UD",'[1]Informacion '!P:Q,2,FALSE),"")</f>
        <v>Unidad</v>
      </c>
      <c r="D198" s="29">
        <v>50</v>
      </c>
      <c r="E198" s="32">
        <v>200</v>
      </c>
      <c r="F198" s="33">
        <f t="shared" ca="1" si="9"/>
        <v>10000</v>
      </c>
      <c r="G198" s="20"/>
    </row>
    <row r="199" spans="1:7" ht="16.5" x14ac:dyDescent="0.25">
      <c r="A199" s="29" t="s">
        <v>72</v>
      </c>
      <c r="B199" s="30" t="str">
        <f ca="1">IFERROR(INDEX(UNSPSCDes,MATCH(INDIRECT(ADDRESS(ROW(),COLUMN()-1,4)),UNSPSCCode,0)),IF(INDIRECT(ADDRESS(ROW(),COLUMN()-1,4))="47131821","Compuestos desengrasantes",""))</f>
        <v>Compuestos desengrasantes</v>
      </c>
      <c r="C199" s="31" t="str">
        <f>IFERROR(VLOOKUP("GAL",'[1]Informacion '!P:Q,2,FALSE),"")</f>
        <v>Galón</v>
      </c>
      <c r="D199" s="29">
        <v>100</v>
      </c>
      <c r="E199" s="32">
        <v>150</v>
      </c>
      <c r="F199" s="33">
        <f t="shared" ca="1" si="9"/>
        <v>15000</v>
      </c>
      <c r="G199" s="20"/>
    </row>
    <row r="200" spans="1:7" ht="16.5" x14ac:dyDescent="0.25">
      <c r="A200" s="29" t="s">
        <v>73</v>
      </c>
      <c r="B200" s="30" t="str">
        <f ca="1">IFERROR(INDEX(UNSPSCDes,MATCH(INDIRECT(ADDRESS(ROW(),COLUMN()-1,4)),UNSPSCCode,0)),IF(INDIRECT(ADDRESS(ROW(),COLUMN()-1,4))="47131819","Limpiadores cáusticos",""))</f>
        <v>Limpiadores cáusticos</v>
      </c>
      <c r="C200" s="31" t="str">
        <f>IFERROR(VLOOKUP("GAL",'[1]Informacion '!P:Q,2,FALSE),"")</f>
        <v>Galón</v>
      </c>
      <c r="D200" s="29">
        <v>100</v>
      </c>
      <c r="E200" s="32">
        <v>200</v>
      </c>
      <c r="F200" s="33">
        <f t="shared" ca="1" si="9"/>
        <v>20000</v>
      </c>
      <c r="G200" s="20"/>
    </row>
    <row r="201" spans="1:7" ht="16.5" x14ac:dyDescent="0.25">
      <c r="A201" s="29" t="s">
        <v>74</v>
      </c>
      <c r="B201" s="30" t="str">
        <f ca="1">IFERROR(INDEX(UNSPSCDes,MATCH(INDIRECT(ADDRESS(ROW(),COLUMN()-1,4)),UNSPSCCode,0)),IF(INDIRECT(ADDRESS(ROW(),COLUMN()-1,4))="46181504","Guantes de protección",""))</f>
        <v>Guantes de protección</v>
      </c>
      <c r="C201" s="31" t="str">
        <f>IFERROR(VLOOKUP("UD",'[1]Informacion '!P:Q,2,FALSE),"")</f>
        <v>Unidad</v>
      </c>
      <c r="D201" s="29">
        <v>40</v>
      </c>
      <c r="E201" s="32">
        <v>75</v>
      </c>
      <c r="F201" s="33">
        <f t="shared" ca="1" si="9"/>
        <v>3000</v>
      </c>
      <c r="G201" s="20"/>
    </row>
    <row r="202" spans="1:7" ht="16.5" x14ac:dyDescent="0.25">
      <c r="A202" s="29" t="s">
        <v>70</v>
      </c>
      <c r="B202" s="30" t="str">
        <f ca="1">IFERROR(INDEX(UNSPSCDes,MATCH(INDIRECT(ADDRESS(ROW(),COLUMN()-1,4)),UNSPSCCode,0)),IF(INDIRECT(ADDRESS(ROW(),COLUMN()-1,4))="53131608","Jabones",""))</f>
        <v>Jabones</v>
      </c>
      <c r="C202" s="31" t="str">
        <f>IFERROR(VLOOKUP("GAL",'[1]Informacion '!P:Q,2,FALSE),"")</f>
        <v>Galón</v>
      </c>
      <c r="D202" s="29">
        <v>100</v>
      </c>
      <c r="E202" s="32">
        <v>500</v>
      </c>
      <c r="F202" s="33">
        <f t="shared" ca="1" si="9"/>
        <v>50000</v>
      </c>
      <c r="G202" s="20"/>
    </row>
    <row r="203" spans="1:7" ht="16.5" x14ac:dyDescent="0.25">
      <c r="A203" s="29" t="s">
        <v>75</v>
      </c>
      <c r="B203" s="30" t="str">
        <f ca="1">IFERROR(INDEX(UNSPSCDes,MATCH(INDIRECT(ADDRESS(ROW(),COLUMN()-1,4)),UNSPSCCode,0)),IF(INDIRECT(ADDRESS(ROW(),COLUMN()-1,4))="47131824","Limpiadores de vidrio o ventanas",""))</f>
        <v>Limpiadores de vidrio o ventanas</v>
      </c>
      <c r="C203" s="31" t="str">
        <f>IFERROR(VLOOKUP("GAL",'[1]Informacion '!P:Q,2,FALSE),"")</f>
        <v>Galón</v>
      </c>
      <c r="D203" s="29">
        <v>100</v>
      </c>
      <c r="E203" s="32">
        <v>250</v>
      </c>
      <c r="F203" s="33">
        <f t="shared" ca="1" si="9"/>
        <v>25000</v>
      </c>
      <c r="G203" s="20"/>
    </row>
    <row r="204" spans="1:7" ht="16.5" x14ac:dyDescent="0.25">
      <c r="A204" s="29" t="s">
        <v>76</v>
      </c>
      <c r="B204" s="30" t="str">
        <f ca="1">IFERROR(INDEX(UNSPSCDes,MATCH(INDIRECT(ADDRESS(ROW(),COLUMN()-1,4)),UNSPSCCode,0)),IF(INDIRECT(ADDRESS(ROW(),COLUMN()-1,4))="47131502","Pañitos o toallas para limpiar",""))</f>
        <v>Pañitos o toallas para limpiar</v>
      </c>
      <c r="C204" s="31" t="str">
        <f>IFERROR(VLOOKUP("UD",'[1]Informacion '!P:Q,2,FALSE),"")</f>
        <v>Unidad</v>
      </c>
      <c r="D204" s="29">
        <v>30</v>
      </c>
      <c r="E204" s="32">
        <v>100</v>
      </c>
      <c r="F204" s="33">
        <f t="shared" ca="1" si="9"/>
        <v>3000</v>
      </c>
      <c r="G204" s="20"/>
    </row>
    <row r="205" spans="1:7" ht="16.5" x14ac:dyDescent="0.25">
      <c r="A205" s="29" t="s">
        <v>77</v>
      </c>
      <c r="B205" s="30" t="s">
        <v>232</v>
      </c>
      <c r="C205" s="31" t="s">
        <v>200</v>
      </c>
      <c r="D205" s="29">
        <v>40</v>
      </c>
      <c r="E205" s="32">
        <v>4000</v>
      </c>
      <c r="F205" s="33">
        <f t="shared" ca="1" si="9"/>
        <v>160000</v>
      </c>
      <c r="G205" s="20"/>
    </row>
    <row r="206" spans="1:7" ht="16.5" x14ac:dyDescent="0.25">
      <c r="A206" s="29" t="s">
        <v>78</v>
      </c>
      <c r="B206" s="30" t="str">
        <f ca="1">IFERROR(INDEX(UNSPSCDes,MATCH(INDIRECT(ADDRESS(ROW(),COLUMN()-1,4)),UNSPSCCode,0)),IF(INDIRECT(ADDRESS(ROW(),COLUMN()-1,4))="52151503","Cubiertos desechables para uso doméstico",""))</f>
        <v>Cubiertos desechables para uso doméstico</v>
      </c>
      <c r="C206" s="31" t="str">
        <f>IFERROR(VLOOKUP("PAQ",'[1]Informacion '!P:Q,2,FALSE),"")</f>
        <v>Paquete</v>
      </c>
      <c r="D206" s="29">
        <v>60</v>
      </c>
      <c r="E206" s="32">
        <v>55</v>
      </c>
      <c r="F206" s="33">
        <f t="shared" ca="1" si="9"/>
        <v>3300</v>
      </c>
      <c r="G206" s="20"/>
    </row>
    <row r="207" spans="1:7" ht="16.5" x14ac:dyDescent="0.25">
      <c r="A207" s="29" t="s">
        <v>78</v>
      </c>
      <c r="B207" s="30" t="s">
        <v>231</v>
      </c>
      <c r="C207" s="31" t="str">
        <f>IFERROR(VLOOKUP("PAQ",'[1]Informacion '!P:Q,2,FALSE),"")</f>
        <v>Paquete</v>
      </c>
      <c r="D207" s="29">
        <v>60</v>
      </c>
      <c r="E207" s="32">
        <v>55</v>
      </c>
      <c r="F207" s="33">
        <f t="shared" ca="1" si="9"/>
        <v>3300</v>
      </c>
      <c r="G207" s="20"/>
    </row>
    <row r="208" spans="1:7" ht="16.5" x14ac:dyDescent="0.25">
      <c r="A208" s="29" t="s">
        <v>79</v>
      </c>
      <c r="B208" s="30" t="str">
        <f ca="1">IFERROR(INDEX(UNSPSCDes,MATCH(INDIRECT(ADDRESS(ROW(),COLUMN()-1,4)),UNSPSCCode,0)),IF(INDIRECT(ADDRESS(ROW(),COLUMN()-1,4))="52151502","Platos desechables para uso doméstico",""))</f>
        <v>Platos desechables para uso doméstico</v>
      </c>
      <c r="C208" s="31" t="str">
        <f>IFERROR(VLOOKUP("PAQ",'[1]Informacion '!P:Q,2,FALSE),"")</f>
        <v>Paquete</v>
      </c>
      <c r="D208" s="29">
        <v>60</v>
      </c>
      <c r="E208" s="32">
        <v>75</v>
      </c>
      <c r="F208" s="33">
        <f t="shared" ca="1" si="9"/>
        <v>4500</v>
      </c>
      <c r="G208" s="20"/>
    </row>
    <row r="209" spans="1:7" ht="22.5" x14ac:dyDescent="0.25">
      <c r="A209" s="29" t="s">
        <v>80</v>
      </c>
      <c r="B209" s="30" t="str">
        <f ca="1">IFERROR(INDEX(UNSPSCDes,MATCH(INDIRECT(ADDRESS(ROW(),COLUMN()-1,4)),UNSPSCCode,0)),IF(INDIRECT(ADDRESS(ROW(),COLUMN()-1,4))="52151504","Tazas o vasos o tapas desechables para uso doméstico",""))</f>
        <v>Tazas o vasos o tapas desechables para uso doméstico</v>
      </c>
      <c r="C209" s="31" t="s">
        <v>200</v>
      </c>
      <c r="D209" s="29">
        <v>12</v>
      </c>
      <c r="E209" s="32">
        <v>3000</v>
      </c>
      <c r="F209" s="33">
        <f t="shared" ca="1" si="9"/>
        <v>36000</v>
      </c>
      <c r="G209" s="20"/>
    </row>
    <row r="210" spans="1:7" ht="16.5" x14ac:dyDescent="0.25">
      <c r="A210" s="29" t="s">
        <v>81</v>
      </c>
      <c r="B210" s="30" t="str">
        <f ca="1">IFERROR(INDEX(UNSPSCDes,MATCH(INDIRECT(ADDRESS(ROW(),COLUMN()-1,4)),UNSPSCCode,0)),IF(INDIRECT(ADDRESS(ROW(),COLUMN()-1,4))="47131602","Almohadillas para restregar",""))</f>
        <v>Almohadillas para restregar</v>
      </c>
      <c r="C210" s="31" t="str">
        <f>IFERROR(VLOOKUP("PAQ",'[1]Informacion '!P:Q,2,FALSE),"")</f>
        <v>Paquete</v>
      </c>
      <c r="D210" s="29">
        <v>30</v>
      </c>
      <c r="E210" s="32">
        <v>10</v>
      </c>
      <c r="F210" s="33">
        <f t="shared" ca="1" si="9"/>
        <v>300</v>
      </c>
      <c r="G210" s="20"/>
    </row>
    <row r="211" spans="1:7" ht="16.5" x14ac:dyDescent="0.25">
      <c r="A211" s="20"/>
      <c r="B211" s="20"/>
      <c r="C211" s="20"/>
      <c r="D211" s="20"/>
      <c r="E211" s="34" t="s">
        <v>40</v>
      </c>
      <c r="F211" s="35">
        <f ca="1">SUM(Table9[MONTO TOTAL ESTIMADO])</f>
        <v>605970</v>
      </c>
      <c r="G211" s="20"/>
    </row>
    <row r="212" spans="1:7" ht="17.25" thickBot="1" x14ac:dyDescent="0.3">
      <c r="A212" s="20"/>
      <c r="B212" s="20"/>
      <c r="C212" s="20"/>
      <c r="D212" s="20"/>
      <c r="E212" s="20"/>
      <c r="F212" s="20"/>
      <c r="G212" s="20"/>
    </row>
    <row r="213" spans="1:7" ht="23.25" thickBot="1" x14ac:dyDescent="0.3">
      <c r="A213" s="21" t="s">
        <v>15</v>
      </c>
      <c r="B213" s="21" t="s">
        <v>16</v>
      </c>
      <c r="C213" s="21" t="s">
        <v>17</v>
      </c>
      <c r="D213" s="21" t="s">
        <v>18</v>
      </c>
      <c r="E213" s="21" t="s">
        <v>19</v>
      </c>
      <c r="F213" s="21" t="s">
        <v>20</v>
      </c>
      <c r="G213" s="20"/>
    </row>
    <row r="214" spans="1:7" ht="17.25" thickBot="1" x14ac:dyDescent="0.3">
      <c r="A214" s="22" t="s">
        <v>60</v>
      </c>
      <c r="B214" s="22" t="s">
        <v>61</v>
      </c>
      <c r="C214" s="22" t="s">
        <v>21</v>
      </c>
      <c r="D214" s="22" t="s">
        <v>44</v>
      </c>
      <c r="E214" s="22" t="s">
        <v>45</v>
      </c>
      <c r="F214" s="22"/>
      <c r="G214" s="20"/>
    </row>
    <row r="215" spans="1:7" ht="17.25" thickBot="1" x14ac:dyDescent="0.3">
      <c r="A215" s="54" t="s">
        <v>23</v>
      </c>
      <c r="B215" s="23" t="s">
        <v>24</v>
      </c>
      <c r="C215" s="24">
        <v>43926</v>
      </c>
      <c r="D215" s="54" t="s">
        <v>25</v>
      </c>
      <c r="E215" s="25" t="s">
        <v>26</v>
      </c>
      <c r="F215" s="26" t="s">
        <v>27</v>
      </c>
      <c r="G215" s="20"/>
    </row>
    <row r="216" spans="1:7" ht="17.25" thickBot="1" x14ac:dyDescent="0.3">
      <c r="A216" s="55"/>
      <c r="B216" s="23" t="s">
        <v>28</v>
      </c>
      <c r="C216" s="27">
        <f>IF(C215="","",IF(AND(MONTH(C215)&gt;=1,MONTH(C215)&lt;=3),1,IF(AND(MONTH(C215)&gt;=4,MONTH(C215)&lt;=6),2,IF(AND(MONTH(C215)&gt;=7,MONTH(C215)&lt;=9),3,4))))</f>
        <v>2</v>
      </c>
      <c r="D216" s="55"/>
      <c r="E216" s="25" t="s">
        <v>29</v>
      </c>
      <c r="F216" s="26" t="s">
        <v>30</v>
      </c>
      <c r="G216" s="20"/>
    </row>
    <row r="217" spans="1:7" ht="17.25" thickBot="1" x14ac:dyDescent="0.3">
      <c r="A217" s="55"/>
      <c r="B217" s="23" t="s">
        <v>31</v>
      </c>
      <c r="C217" s="24">
        <v>43981</v>
      </c>
      <c r="D217" s="55"/>
      <c r="E217" s="25" t="s">
        <v>32</v>
      </c>
      <c r="F217" s="26"/>
      <c r="G217" s="20"/>
    </row>
    <row r="218" spans="1:7" ht="17.25" thickBot="1" x14ac:dyDescent="0.3">
      <c r="A218" s="55"/>
      <c r="B218" s="23" t="s">
        <v>28</v>
      </c>
      <c r="C218" s="27">
        <f>IF(C217="","",IF(AND(MONTH(C217)&gt;=1,MONTH(C217)&lt;=3),1,IF(AND(MONTH(C217)&gt;=4,MONTH(C217)&lt;=6),2,IF(AND(MONTH(C217)&gt;=7,MONTH(C217)&lt;=9),3,4))))</f>
        <v>2</v>
      </c>
      <c r="D218" s="55"/>
      <c r="E218" s="25" t="s">
        <v>33</v>
      </c>
      <c r="F218" s="26"/>
      <c r="G218" s="20"/>
    </row>
    <row r="219" spans="1:7" ht="17.25" thickBot="1" x14ac:dyDescent="0.3">
      <c r="A219" s="20"/>
      <c r="B219" s="20"/>
      <c r="C219" s="20"/>
      <c r="D219" s="20"/>
      <c r="E219" s="20"/>
      <c r="F219" s="20"/>
      <c r="G219" s="20"/>
    </row>
    <row r="220" spans="1:7" ht="17.25" thickBot="1" x14ac:dyDescent="0.3">
      <c r="A220" s="28" t="s">
        <v>34</v>
      </c>
      <c r="B220" s="28" t="s">
        <v>35</v>
      </c>
      <c r="C220" s="28" t="s">
        <v>36</v>
      </c>
      <c r="D220" s="28" t="s">
        <v>37</v>
      </c>
      <c r="E220" s="28" t="s">
        <v>38</v>
      </c>
      <c r="F220" s="28" t="s">
        <v>39</v>
      </c>
      <c r="G220" s="20"/>
    </row>
    <row r="221" spans="1:7" ht="16.5" x14ac:dyDescent="0.25">
      <c r="A221" s="29" t="s">
        <v>62</v>
      </c>
      <c r="B221" s="30" t="str">
        <f ca="1">IFERROR(INDEX(UNSPSCDes,MATCH(INDIRECT(ADDRESS(ROW(),COLUMN()-1,4)),UNSPSCCode,0)),IF(INDIRECT(ADDRESS(ROW(),COLUMN()-1,4))="14111704","Papel higiénico",""))</f>
        <v>Papel higiénico</v>
      </c>
      <c r="C221" s="31" t="str">
        <f>IFERROR(VLOOKUP("PAQ",'[1]Informacion '!P:Q,2,FALSE),"")</f>
        <v>Paquete</v>
      </c>
      <c r="D221" s="29">
        <v>300</v>
      </c>
      <c r="E221" s="32">
        <v>500</v>
      </c>
      <c r="F221" s="33">
        <f t="shared" ref="F221:F243" ca="1" si="10">INDIRECT(ADDRESS(ROW(),COLUMN()-2,4))*INDIRECT(ADDRESS(ROW(),COLUMN()-1,4))</f>
        <v>150000</v>
      </c>
      <c r="G221" s="20"/>
    </row>
    <row r="222" spans="1:7" ht="16.5" x14ac:dyDescent="0.25">
      <c r="A222" s="29" t="s">
        <v>63</v>
      </c>
      <c r="B222" s="30" t="str">
        <f ca="1">IFERROR(INDEX(UNSPSCDes,MATCH(INDIRECT(ADDRESS(ROW(),COLUMN()-1,4)),UNSPSCCode,0)),IF(INDIRECT(ADDRESS(ROW(),COLUMN()-1,4))="14111705","Servilletas de papel",""))</f>
        <v>Servilletas de papel</v>
      </c>
      <c r="C222" s="31" t="str">
        <f>IFERROR(VLOOKUP("PAQ",'[1]Informacion '!P:Q,2,FALSE),"")</f>
        <v>Paquete</v>
      </c>
      <c r="D222" s="29">
        <v>30</v>
      </c>
      <c r="E222" s="32">
        <v>85</v>
      </c>
      <c r="F222" s="33">
        <f t="shared" ca="1" si="10"/>
        <v>2550</v>
      </c>
      <c r="G222" s="20"/>
    </row>
    <row r="223" spans="1:7" ht="16.5" x14ac:dyDescent="0.25">
      <c r="A223" s="29" t="s">
        <v>64</v>
      </c>
      <c r="B223" s="30" t="str">
        <f ca="1">IFERROR(INDEX(UNSPSCDes,MATCH(INDIRECT(ADDRESS(ROW(),COLUMN()-1,4)),UNSPSCCode,0)),IF(INDIRECT(ADDRESS(ROW(),COLUMN()-1,4))="14111703","Toallas de papel",""))</f>
        <v>Toallas de papel</v>
      </c>
      <c r="C223" s="31" t="str">
        <f>IFERROR(VLOOKUP("UD",'[1]Informacion '!P:Q,2,FALSE),"")</f>
        <v>Unidad</v>
      </c>
      <c r="D223" s="29">
        <v>60</v>
      </c>
      <c r="E223" s="32">
        <v>300</v>
      </c>
      <c r="F223" s="33">
        <f t="shared" ca="1" si="10"/>
        <v>18000</v>
      </c>
      <c r="G223" s="20"/>
    </row>
    <row r="224" spans="1:7" ht="16.5" x14ac:dyDescent="0.25">
      <c r="A224" s="29" t="s">
        <v>65</v>
      </c>
      <c r="B224" s="30" t="str">
        <f ca="1">IFERROR(INDEX(UNSPSCDes,MATCH(INDIRECT(ADDRESS(ROW(),COLUMN()-1,4)),UNSPSCCode,0)),IF(INDIRECT(ADDRESS(ROW(),COLUMN()-1,4))="24111503","Bolsas plásticas",""))</f>
        <v>Bolsas plásticas</v>
      </c>
      <c r="C224" s="31" t="str">
        <f>IFERROR(VLOOKUP("PAQ",'[1]Informacion '!P:Q,2,FALSE),"")</f>
        <v>Paquete</v>
      </c>
      <c r="D224" s="29">
        <v>40</v>
      </c>
      <c r="E224" s="32">
        <v>120</v>
      </c>
      <c r="F224" s="33">
        <f t="shared" ca="1" si="10"/>
        <v>4800</v>
      </c>
      <c r="G224" s="20"/>
    </row>
    <row r="225" spans="1:7" ht="16.5" x14ac:dyDescent="0.25">
      <c r="A225" s="29" t="s">
        <v>66</v>
      </c>
      <c r="B225" s="30" t="str">
        <f ca="1">IFERROR(INDEX(UNSPSCDes,MATCH(INDIRECT(ADDRESS(ROW(),COLUMN()-1,4)),UNSPSCCode,0)),IF(INDIRECT(ADDRESS(ROW(),COLUMN()-1,4))="12141901","Cloro cl",""))</f>
        <v>Cloro cl</v>
      </c>
      <c r="C225" s="31" t="str">
        <f>IFERROR(VLOOKUP("GAL",'[1]Informacion '!P:Q,2,FALSE),"")</f>
        <v>Galón</v>
      </c>
      <c r="D225" s="29">
        <v>40</v>
      </c>
      <c r="E225" s="32">
        <v>75</v>
      </c>
      <c r="F225" s="33">
        <f t="shared" ca="1" si="10"/>
        <v>3000</v>
      </c>
      <c r="G225" s="20"/>
    </row>
    <row r="226" spans="1:7" ht="16.5" x14ac:dyDescent="0.25">
      <c r="A226" s="29" t="s">
        <v>67</v>
      </c>
      <c r="B226" s="30" t="str">
        <f ca="1">IFERROR(INDEX(UNSPSCDes,MATCH(INDIRECT(ADDRESS(ROW(),COLUMN()-1,4)),UNSPSCCode,0)),IF(INDIRECT(ADDRESS(ROW(),COLUMN()-1,4))="47131604","Escobas",""))</f>
        <v>Escobas</v>
      </c>
      <c r="C226" s="31" t="str">
        <f>IFERROR(VLOOKUP("UD",'[1]Informacion '!P:Q,2,FALSE),"")</f>
        <v>Unidad</v>
      </c>
      <c r="D226" s="29">
        <v>100</v>
      </c>
      <c r="E226" s="32">
        <v>135</v>
      </c>
      <c r="F226" s="33">
        <f t="shared" ca="1" si="10"/>
        <v>13500</v>
      </c>
      <c r="G226" s="20"/>
    </row>
    <row r="227" spans="1:7" ht="16.5" x14ac:dyDescent="0.25">
      <c r="A227" s="29" t="s">
        <v>68</v>
      </c>
      <c r="B227" s="30" t="s">
        <v>228</v>
      </c>
      <c r="C227" s="31" t="str">
        <f>IFERROR(VLOOKUP("UD",'[1]Informacion '!P:Q,2,FALSE),"")</f>
        <v>Unidad</v>
      </c>
      <c r="D227" s="29">
        <v>100</v>
      </c>
      <c r="E227" s="32">
        <v>220</v>
      </c>
      <c r="F227" s="33">
        <f t="shared" ca="1" si="10"/>
        <v>22000</v>
      </c>
      <c r="G227" s="20"/>
    </row>
    <row r="228" spans="1:7" ht="16.5" x14ac:dyDescent="0.25">
      <c r="A228" s="29" t="s">
        <v>69</v>
      </c>
      <c r="B228" s="30" t="str">
        <f ca="1">IFERROR(INDEX(UNSPSCDes,MATCH(INDIRECT(ADDRESS(ROW(),COLUMN()-1,4)),UNSPSCCode,0)),IF(INDIRECT(ADDRESS(ROW(),COLUMN()-1,4))="47131608","Cepillos de baño",""))</f>
        <v>Cepillos de baño</v>
      </c>
      <c r="C228" s="31" t="str">
        <f>IFERROR(VLOOKUP("UD",'[1]Informacion '!P:Q,2,FALSE),"")</f>
        <v>Unidad</v>
      </c>
      <c r="D228" s="29">
        <v>12</v>
      </c>
      <c r="E228" s="32">
        <v>60</v>
      </c>
      <c r="F228" s="33">
        <f t="shared" ca="1" si="10"/>
        <v>720</v>
      </c>
      <c r="G228" s="20"/>
    </row>
    <row r="229" spans="1:7" ht="16.5" x14ac:dyDescent="0.25">
      <c r="A229" s="29" t="s">
        <v>70</v>
      </c>
      <c r="B229" s="30" t="str">
        <f ca="1">IFERROR(INDEX(UNSPSCDes,MATCH(INDIRECT(ADDRESS(ROW(),COLUMN()-1,4)),UNSPSCCode,0)),IF(INDIRECT(ADDRESS(ROW(),COLUMN()-1,4))="53131608","Jabones",""))</f>
        <v>Jabones</v>
      </c>
      <c r="C229" s="31" t="str">
        <f>IFERROR(VLOOKUP("GAL",'[1]Informacion '!P:Q,2,FALSE),"")</f>
        <v>Galón</v>
      </c>
      <c r="D229" s="29">
        <v>100</v>
      </c>
      <c r="E229" s="32">
        <v>500</v>
      </c>
      <c r="F229" s="33">
        <f t="shared" ca="1" si="10"/>
        <v>50000</v>
      </c>
      <c r="G229" s="20"/>
    </row>
    <row r="230" spans="1:7" ht="16.5" x14ac:dyDescent="0.25">
      <c r="A230" s="29" t="s">
        <v>71</v>
      </c>
      <c r="B230" s="30" t="s">
        <v>230</v>
      </c>
      <c r="C230" s="31" t="str">
        <f>IFERROR(VLOOKUP("UD",'[1]Informacion '!P:Q,2,FALSE),"")</f>
        <v>Unidad</v>
      </c>
      <c r="D230" s="29">
        <v>100</v>
      </c>
      <c r="E230" s="32">
        <v>80</v>
      </c>
      <c r="F230" s="33">
        <f t="shared" ca="1" si="10"/>
        <v>8000</v>
      </c>
      <c r="G230" s="20"/>
    </row>
    <row r="231" spans="1:7" ht="16.5" x14ac:dyDescent="0.25">
      <c r="A231" s="29" t="s">
        <v>71</v>
      </c>
      <c r="B231" s="30" t="s">
        <v>229</v>
      </c>
      <c r="C231" s="31" t="str">
        <f>IFERROR(VLOOKUP("UD",'[1]Informacion '!P:Q,2,FALSE),"")</f>
        <v>Unidad</v>
      </c>
      <c r="D231" s="29">
        <v>50</v>
      </c>
      <c r="E231" s="32">
        <v>200</v>
      </c>
      <c r="F231" s="33">
        <f t="shared" ca="1" si="10"/>
        <v>10000</v>
      </c>
      <c r="G231" s="20"/>
    </row>
    <row r="232" spans="1:7" ht="16.5" x14ac:dyDescent="0.25">
      <c r="A232" s="29" t="s">
        <v>72</v>
      </c>
      <c r="B232" s="30" t="str">
        <f ca="1">IFERROR(INDEX(UNSPSCDes,MATCH(INDIRECT(ADDRESS(ROW(),COLUMN()-1,4)),UNSPSCCode,0)),IF(INDIRECT(ADDRESS(ROW(),COLUMN()-1,4))="47131821","Compuestos desengrasantes",""))</f>
        <v>Compuestos desengrasantes</v>
      </c>
      <c r="C232" s="31" t="str">
        <f>IFERROR(VLOOKUP("GAL",'[1]Informacion '!P:Q,2,FALSE),"")</f>
        <v>Galón</v>
      </c>
      <c r="D232" s="29">
        <v>100</v>
      </c>
      <c r="E232" s="32">
        <v>150</v>
      </c>
      <c r="F232" s="33">
        <f t="shared" ca="1" si="10"/>
        <v>15000</v>
      </c>
      <c r="G232" s="20"/>
    </row>
    <row r="233" spans="1:7" ht="16.5" x14ac:dyDescent="0.25">
      <c r="A233" s="29" t="s">
        <v>73</v>
      </c>
      <c r="B233" s="30" t="str">
        <f ca="1">IFERROR(INDEX(UNSPSCDes,MATCH(INDIRECT(ADDRESS(ROW(),COLUMN()-1,4)),UNSPSCCode,0)),IF(INDIRECT(ADDRESS(ROW(),COLUMN()-1,4))="47131819","Limpiadores cáusticos",""))</f>
        <v>Limpiadores cáusticos</v>
      </c>
      <c r="C233" s="31" t="str">
        <f>IFERROR(VLOOKUP("GAL",'[1]Informacion '!P:Q,2,FALSE),"")</f>
        <v>Galón</v>
      </c>
      <c r="D233" s="29">
        <v>100</v>
      </c>
      <c r="E233" s="32">
        <v>200</v>
      </c>
      <c r="F233" s="33">
        <f t="shared" ca="1" si="10"/>
        <v>20000</v>
      </c>
      <c r="G233" s="20"/>
    </row>
    <row r="234" spans="1:7" ht="16.5" x14ac:dyDescent="0.25">
      <c r="A234" s="29" t="s">
        <v>74</v>
      </c>
      <c r="B234" s="30" t="str">
        <f ca="1">IFERROR(INDEX(UNSPSCDes,MATCH(INDIRECT(ADDRESS(ROW(),COLUMN()-1,4)),UNSPSCCode,0)),IF(INDIRECT(ADDRESS(ROW(),COLUMN()-1,4))="46181504","Guantes de protección",""))</f>
        <v>Guantes de protección</v>
      </c>
      <c r="C234" s="31" t="str">
        <f>IFERROR(VLOOKUP("UD",'[1]Informacion '!P:Q,2,FALSE),"")</f>
        <v>Unidad</v>
      </c>
      <c r="D234" s="29">
        <v>40</v>
      </c>
      <c r="E234" s="32">
        <v>75</v>
      </c>
      <c r="F234" s="33">
        <f t="shared" ca="1" si="10"/>
        <v>3000</v>
      </c>
      <c r="G234" s="20"/>
    </row>
    <row r="235" spans="1:7" ht="16.5" x14ac:dyDescent="0.25">
      <c r="A235" s="29" t="s">
        <v>70</v>
      </c>
      <c r="B235" s="30" t="str">
        <f ca="1">IFERROR(INDEX(UNSPSCDes,MATCH(INDIRECT(ADDRESS(ROW(),COLUMN()-1,4)),UNSPSCCode,0)),IF(INDIRECT(ADDRESS(ROW(),COLUMN()-1,4))="53131608","Jabones",""))</f>
        <v>Jabones</v>
      </c>
      <c r="C235" s="31" t="str">
        <f>IFERROR(VLOOKUP("GAL",'[1]Informacion '!P:Q,2,FALSE),"")</f>
        <v>Galón</v>
      </c>
      <c r="D235" s="29">
        <v>100</v>
      </c>
      <c r="E235" s="32">
        <v>500</v>
      </c>
      <c r="F235" s="33">
        <f t="shared" ca="1" si="10"/>
        <v>50000</v>
      </c>
      <c r="G235" s="20"/>
    </row>
    <row r="236" spans="1:7" ht="16.5" x14ac:dyDescent="0.25">
      <c r="A236" s="29" t="s">
        <v>75</v>
      </c>
      <c r="B236" s="30" t="str">
        <f ca="1">IFERROR(INDEX(UNSPSCDes,MATCH(INDIRECT(ADDRESS(ROW(),COLUMN()-1,4)),UNSPSCCode,0)),IF(INDIRECT(ADDRESS(ROW(),COLUMN()-1,4))="47131824","Limpiadores de vidrio o ventanas",""))</f>
        <v>Limpiadores de vidrio o ventanas</v>
      </c>
      <c r="C236" s="31" t="str">
        <f>IFERROR(VLOOKUP("GAL",'[1]Informacion '!P:Q,2,FALSE),"")</f>
        <v>Galón</v>
      </c>
      <c r="D236" s="29">
        <v>100</v>
      </c>
      <c r="E236" s="32">
        <v>250</v>
      </c>
      <c r="F236" s="33">
        <f t="shared" ca="1" si="10"/>
        <v>25000</v>
      </c>
      <c r="G236" s="20"/>
    </row>
    <row r="237" spans="1:7" ht="16.5" x14ac:dyDescent="0.25">
      <c r="A237" s="29" t="s">
        <v>76</v>
      </c>
      <c r="B237" s="30" t="str">
        <f ca="1">IFERROR(INDEX(UNSPSCDes,MATCH(INDIRECT(ADDRESS(ROW(),COLUMN()-1,4)),UNSPSCCode,0)),IF(INDIRECT(ADDRESS(ROW(),COLUMN()-1,4))="47131502","Pañitos o toallas para limpiar",""))</f>
        <v>Pañitos o toallas para limpiar</v>
      </c>
      <c r="C237" s="31" t="str">
        <f>IFERROR(VLOOKUP("UD",'[1]Informacion '!P:Q,2,FALSE),"")</f>
        <v>Unidad</v>
      </c>
      <c r="D237" s="29">
        <v>30</v>
      </c>
      <c r="E237" s="32">
        <v>100</v>
      </c>
      <c r="F237" s="33">
        <f t="shared" ca="1" si="10"/>
        <v>3000</v>
      </c>
      <c r="G237" s="20"/>
    </row>
    <row r="238" spans="1:7" ht="16.5" x14ac:dyDescent="0.25">
      <c r="A238" s="29" t="s">
        <v>77</v>
      </c>
      <c r="B238" s="30" t="s">
        <v>232</v>
      </c>
      <c r="C238" s="31" t="s">
        <v>200</v>
      </c>
      <c r="D238" s="29">
        <v>40</v>
      </c>
      <c r="E238" s="32">
        <v>4000</v>
      </c>
      <c r="F238" s="33">
        <f t="shared" ca="1" si="10"/>
        <v>160000</v>
      </c>
      <c r="G238" s="20"/>
    </row>
    <row r="239" spans="1:7" ht="16.5" x14ac:dyDescent="0.25">
      <c r="A239" s="29" t="s">
        <v>78</v>
      </c>
      <c r="B239" s="30" t="str">
        <f ca="1">IFERROR(INDEX(UNSPSCDes,MATCH(INDIRECT(ADDRESS(ROW(),COLUMN()-1,4)),UNSPSCCode,0)),IF(INDIRECT(ADDRESS(ROW(),COLUMN()-1,4))="52151503","Cubiertos desechables para uso doméstico",""))</f>
        <v>Cubiertos desechables para uso doméstico</v>
      </c>
      <c r="C239" s="31" t="str">
        <f>IFERROR(VLOOKUP("PAQ",'[1]Informacion '!P:Q,2,FALSE),"")</f>
        <v>Paquete</v>
      </c>
      <c r="D239" s="29">
        <v>60</v>
      </c>
      <c r="E239" s="32">
        <v>55</v>
      </c>
      <c r="F239" s="33">
        <f t="shared" ca="1" si="10"/>
        <v>3300</v>
      </c>
      <c r="G239" s="20"/>
    </row>
    <row r="240" spans="1:7" ht="16.5" x14ac:dyDescent="0.25">
      <c r="A240" s="29" t="s">
        <v>78</v>
      </c>
      <c r="B240" s="30" t="s">
        <v>231</v>
      </c>
      <c r="C240" s="31" t="str">
        <f>IFERROR(VLOOKUP("PAQ",'[1]Informacion '!P:Q,2,FALSE),"")</f>
        <v>Paquete</v>
      </c>
      <c r="D240" s="29">
        <v>60</v>
      </c>
      <c r="E240" s="32">
        <v>55</v>
      </c>
      <c r="F240" s="33">
        <f t="shared" ca="1" si="10"/>
        <v>3300</v>
      </c>
      <c r="G240" s="20"/>
    </row>
    <row r="241" spans="1:7" ht="16.5" x14ac:dyDescent="0.25">
      <c r="A241" s="29" t="s">
        <v>79</v>
      </c>
      <c r="B241" s="30" t="str">
        <f ca="1">IFERROR(INDEX(UNSPSCDes,MATCH(INDIRECT(ADDRESS(ROW(),COLUMN()-1,4)),UNSPSCCode,0)),IF(INDIRECT(ADDRESS(ROW(),COLUMN()-1,4))="52151502","Platos desechables para uso doméstico",""))</f>
        <v>Platos desechables para uso doméstico</v>
      </c>
      <c r="C241" s="31" t="str">
        <f>IFERROR(VLOOKUP("PAQ",'[1]Informacion '!P:Q,2,FALSE),"")</f>
        <v>Paquete</v>
      </c>
      <c r="D241" s="29">
        <v>60</v>
      </c>
      <c r="E241" s="32">
        <v>75</v>
      </c>
      <c r="F241" s="33">
        <f t="shared" ca="1" si="10"/>
        <v>4500</v>
      </c>
      <c r="G241" s="20"/>
    </row>
    <row r="242" spans="1:7" ht="22.5" x14ac:dyDescent="0.25">
      <c r="A242" s="29" t="s">
        <v>80</v>
      </c>
      <c r="B242" s="30" t="str">
        <f ca="1">IFERROR(INDEX(UNSPSCDes,MATCH(INDIRECT(ADDRESS(ROW(),COLUMN()-1,4)),UNSPSCCode,0)),IF(INDIRECT(ADDRESS(ROW(),COLUMN()-1,4))="52151504","Tazas o vasos o tapas desechables para uso doméstico",""))</f>
        <v>Tazas o vasos o tapas desechables para uso doméstico</v>
      </c>
      <c r="C242" s="31" t="s">
        <v>200</v>
      </c>
      <c r="D242" s="29">
        <v>12</v>
      </c>
      <c r="E242" s="32">
        <v>3000</v>
      </c>
      <c r="F242" s="33">
        <f t="shared" ca="1" si="10"/>
        <v>36000</v>
      </c>
      <c r="G242" s="20"/>
    </row>
    <row r="243" spans="1:7" ht="16.5" x14ac:dyDescent="0.25">
      <c r="A243" s="29" t="s">
        <v>81</v>
      </c>
      <c r="B243" s="30" t="str">
        <f ca="1">IFERROR(INDEX(UNSPSCDes,MATCH(INDIRECT(ADDRESS(ROW(),COLUMN()-1,4)),UNSPSCCode,0)),IF(INDIRECT(ADDRESS(ROW(),COLUMN()-1,4))="47131602","Almohadillas para restregar",""))</f>
        <v>Almohadillas para restregar</v>
      </c>
      <c r="C243" s="31" t="str">
        <f>IFERROR(VLOOKUP("PAQ",'[1]Informacion '!P:Q,2,FALSE),"")</f>
        <v>Paquete</v>
      </c>
      <c r="D243" s="29">
        <v>30</v>
      </c>
      <c r="E243" s="32">
        <v>10</v>
      </c>
      <c r="F243" s="33">
        <f t="shared" ca="1" si="10"/>
        <v>300</v>
      </c>
      <c r="G243" s="20"/>
    </row>
    <row r="244" spans="1:7" ht="16.5" x14ac:dyDescent="0.25">
      <c r="A244" s="20"/>
      <c r="B244" s="20"/>
      <c r="C244" s="20"/>
      <c r="D244" s="20"/>
      <c r="E244" s="34" t="s">
        <v>40</v>
      </c>
      <c r="F244" s="35">
        <f ca="1">SUM(Table10[MONTO TOTAL ESTIMADO])</f>
        <v>605970</v>
      </c>
      <c r="G244" s="20"/>
    </row>
    <row r="245" spans="1:7" ht="17.25" thickBot="1" x14ac:dyDescent="0.3">
      <c r="A245" s="20"/>
      <c r="B245" s="20"/>
      <c r="C245" s="20"/>
      <c r="D245" s="20"/>
      <c r="E245" s="20"/>
      <c r="F245" s="20"/>
      <c r="G245" s="20"/>
    </row>
    <row r="246" spans="1:7" ht="23.25" thickBot="1" x14ac:dyDescent="0.3">
      <c r="A246" s="21" t="s">
        <v>15</v>
      </c>
      <c r="B246" s="21" t="s">
        <v>16</v>
      </c>
      <c r="C246" s="21" t="s">
        <v>17</v>
      </c>
      <c r="D246" s="21" t="s">
        <v>18</v>
      </c>
      <c r="E246" s="21" t="s">
        <v>19</v>
      </c>
      <c r="F246" s="21" t="s">
        <v>20</v>
      </c>
      <c r="G246" s="20"/>
    </row>
    <row r="247" spans="1:7" ht="17.25" thickBot="1" x14ac:dyDescent="0.3">
      <c r="A247" s="22" t="s">
        <v>82</v>
      </c>
      <c r="B247" s="22" t="s">
        <v>83</v>
      </c>
      <c r="C247" s="22" t="s">
        <v>21</v>
      </c>
      <c r="D247" s="22" t="s">
        <v>44</v>
      </c>
      <c r="E247" s="22" t="s">
        <v>45</v>
      </c>
      <c r="F247" s="22"/>
      <c r="G247" s="20"/>
    </row>
    <row r="248" spans="1:7" ht="17.25" thickBot="1" x14ac:dyDescent="0.3">
      <c r="A248" s="54" t="s">
        <v>23</v>
      </c>
      <c r="B248" s="23" t="s">
        <v>24</v>
      </c>
      <c r="C248" s="24">
        <v>43925</v>
      </c>
      <c r="D248" s="54" t="s">
        <v>25</v>
      </c>
      <c r="E248" s="25" t="s">
        <v>26</v>
      </c>
      <c r="F248" s="26" t="s">
        <v>27</v>
      </c>
      <c r="G248" s="20"/>
    </row>
    <row r="249" spans="1:7" ht="17.25" thickBot="1" x14ac:dyDescent="0.3">
      <c r="A249" s="55"/>
      <c r="B249" s="23" t="s">
        <v>28</v>
      </c>
      <c r="C249" s="27">
        <f>IF(C248="","",IF(AND(MONTH(C248)&gt;=1,MONTH(C248)&lt;=3),1,IF(AND(MONTH(C248)&gt;=4,MONTH(C248)&lt;=6),2,IF(AND(MONTH(C248)&gt;=7,MONTH(C248)&lt;=9),3,4))))</f>
        <v>2</v>
      </c>
      <c r="D249" s="55"/>
      <c r="E249" s="25" t="s">
        <v>29</v>
      </c>
      <c r="F249" s="26" t="s">
        <v>30</v>
      </c>
      <c r="G249" s="20"/>
    </row>
    <row r="250" spans="1:7" ht="17.25" thickBot="1" x14ac:dyDescent="0.3">
      <c r="A250" s="55"/>
      <c r="B250" s="23" t="s">
        <v>31</v>
      </c>
      <c r="C250" s="24">
        <v>43981</v>
      </c>
      <c r="D250" s="55"/>
      <c r="E250" s="25" t="s">
        <v>32</v>
      </c>
      <c r="F250" s="26"/>
      <c r="G250" s="20"/>
    </row>
    <row r="251" spans="1:7" ht="17.25" thickBot="1" x14ac:dyDescent="0.3">
      <c r="A251" s="55"/>
      <c r="B251" s="23" t="s">
        <v>28</v>
      </c>
      <c r="C251" s="27">
        <f>IF(C250="","",IF(AND(MONTH(C250)&gt;=1,MONTH(C250)&lt;=3),1,IF(AND(MONTH(C250)&gt;=4,MONTH(C250)&lt;=6),2,IF(AND(MONTH(C250)&gt;=7,MONTH(C250)&lt;=9),3,4))))</f>
        <v>2</v>
      </c>
      <c r="D251" s="55"/>
      <c r="E251" s="25" t="s">
        <v>33</v>
      </c>
      <c r="F251" s="26"/>
      <c r="G251" s="20"/>
    </row>
    <row r="252" spans="1:7" ht="17.25" thickBot="1" x14ac:dyDescent="0.3">
      <c r="A252" s="20"/>
      <c r="B252" s="20"/>
      <c r="C252" s="20"/>
      <c r="D252" s="20"/>
      <c r="E252" s="20"/>
      <c r="F252" s="20"/>
      <c r="G252" s="20"/>
    </row>
    <row r="253" spans="1:7" ht="17.25" thickBot="1" x14ac:dyDescent="0.3">
      <c r="A253" s="28" t="s">
        <v>34</v>
      </c>
      <c r="B253" s="28" t="s">
        <v>35</v>
      </c>
      <c r="C253" s="28" t="s">
        <v>36</v>
      </c>
      <c r="D253" s="28" t="s">
        <v>37</v>
      </c>
      <c r="E253" s="28" t="s">
        <v>38</v>
      </c>
      <c r="F253" s="28" t="s">
        <v>39</v>
      </c>
      <c r="G253" s="20"/>
    </row>
    <row r="254" spans="1:7" ht="16.5" x14ac:dyDescent="0.25">
      <c r="A254" s="29" t="s">
        <v>84</v>
      </c>
      <c r="B254" s="30" t="str">
        <f ca="1">IFERROR(INDEX(UNSPSCDes,MATCH(INDIRECT(ADDRESS(ROW(),COLUMN()-1,4)),UNSPSCCode,0)),IF(INDIRECT(ADDRESS(ROW(),COLUMN()-1,4))="50201706","Café",""))</f>
        <v>Café</v>
      </c>
      <c r="C254" s="31" t="str">
        <f>IFERROR(VLOOKUP("PAQ",'[1]Informacion '!P:Q,2,FALSE),"")</f>
        <v>Paquete</v>
      </c>
      <c r="D254" s="29">
        <v>300</v>
      </c>
      <c r="E254" s="32">
        <v>250</v>
      </c>
      <c r="F254" s="33">
        <f t="shared" ref="F254:F259" ca="1" si="11">INDIRECT(ADDRESS(ROW(),COLUMN()-2,4))*INDIRECT(ADDRESS(ROW(),COLUMN()-1,4))</f>
        <v>75000</v>
      </c>
      <c r="G254" s="20"/>
    </row>
    <row r="255" spans="1:7" ht="16.5" x14ac:dyDescent="0.25">
      <c r="A255" s="29" t="s">
        <v>85</v>
      </c>
      <c r="B255" s="30" t="str">
        <f ca="1">IFERROR(INDEX(UNSPSCDes,MATCH(INDIRECT(ADDRESS(ROW(),COLUMN()-1,4)),UNSPSCCode,0)),IF(INDIRECT(ADDRESS(ROW(),COLUMN()-1,4))="50201712","Bebidas de té",""))</f>
        <v>Bebidas de té</v>
      </c>
      <c r="C255" s="31" t="str">
        <f>IFERROR(VLOOKUP("UD",'[1]Informacion '!P:Q,2,FALSE),"")</f>
        <v>Unidad</v>
      </c>
      <c r="D255" s="29">
        <v>100</v>
      </c>
      <c r="E255" s="32">
        <v>450</v>
      </c>
      <c r="F255" s="33">
        <f t="shared" ca="1" si="11"/>
        <v>45000</v>
      </c>
      <c r="G255" s="20"/>
    </row>
    <row r="256" spans="1:7" ht="16.5" x14ac:dyDescent="0.25">
      <c r="A256" s="29" t="s">
        <v>86</v>
      </c>
      <c r="B256" s="30" t="str">
        <f ca="1">IFERROR(INDEX(UNSPSCDes,MATCH(INDIRECT(ADDRESS(ROW(),COLUMN()-1,4)),UNSPSCCode,0)),IF(INDIRECT(ADDRESS(ROW(),COLUMN()-1,4))="50201713","Bolsas de té",""))</f>
        <v>Bolsas de té</v>
      </c>
      <c r="C256" s="31" t="str">
        <f>IFERROR(VLOOKUP("CAJ",'[1]Informacion '!P:Q,2,FALSE),"")</f>
        <v>Caja</v>
      </c>
      <c r="D256" s="29">
        <v>100</v>
      </c>
      <c r="E256" s="32">
        <v>250</v>
      </c>
      <c r="F256" s="33">
        <f t="shared" ca="1" si="11"/>
        <v>25000</v>
      </c>
      <c r="G256" s="20"/>
    </row>
    <row r="257" spans="1:7" ht="16.5" x14ac:dyDescent="0.25">
      <c r="A257" s="29" t="s">
        <v>87</v>
      </c>
      <c r="B257" s="30" t="str">
        <f ca="1">IFERROR(INDEX(UNSPSCDes,MATCH(INDIRECT(ADDRESS(ROW(),COLUMN()-1,4)),UNSPSCCode,0)),IF(INDIRECT(ADDRESS(ROW(),COLUMN()-1,4))="50161509","Azucares naturales o productos endulzantes",""))</f>
        <v>Azucares naturales o productos endulzantes</v>
      </c>
      <c r="C257" s="31" t="str">
        <f>IFERROR(VLOOKUP("PAQ",'[1]Informacion '!P:Q,2,FALSE),"")</f>
        <v>Paquete</v>
      </c>
      <c r="D257" s="29">
        <v>50</v>
      </c>
      <c r="E257" s="32">
        <v>300</v>
      </c>
      <c r="F257" s="33">
        <f t="shared" ca="1" si="11"/>
        <v>15000</v>
      </c>
      <c r="G257" s="20"/>
    </row>
    <row r="258" spans="1:7" ht="16.5" x14ac:dyDescent="0.25">
      <c r="A258" s="29" t="s">
        <v>88</v>
      </c>
      <c r="B258" s="30" t="str">
        <f ca="1">IFERROR(INDEX(UNSPSCDes,MATCH(INDIRECT(ADDRESS(ROW(),COLUMN()-1,4)),UNSPSCCode,0)),IF(INDIRECT(ADDRESS(ROW(),COLUMN()-1,4))="50161510","Endulzantes artificiales",""))</f>
        <v>Endulzantes artificiales</v>
      </c>
      <c r="C258" s="31" t="str">
        <f>IFERROR(VLOOKUP("CAJ",'[1]Informacion '!P:Q,2,FALSE),"")</f>
        <v>Caja</v>
      </c>
      <c r="D258" s="29">
        <v>10</v>
      </c>
      <c r="E258" s="32">
        <v>350</v>
      </c>
      <c r="F258" s="33">
        <f t="shared" ca="1" si="11"/>
        <v>3500</v>
      </c>
      <c r="G258" s="20"/>
    </row>
    <row r="259" spans="1:7" ht="16.5" x14ac:dyDescent="0.25">
      <c r="A259" s="29" t="s">
        <v>89</v>
      </c>
      <c r="B259" s="30" t="str">
        <f ca="1">IFERROR(INDEX(UNSPSCDes,MATCH(INDIRECT(ADDRESS(ROW(),COLUMN()-1,4)),UNSPSCCode,0)),IF(INDIRECT(ADDRESS(ROW(),COLUMN()-1,4))="50202301","Agua",""))</f>
        <v>Agua</v>
      </c>
      <c r="C259" s="31" t="s">
        <v>233</v>
      </c>
      <c r="D259" s="29">
        <v>50</v>
      </c>
      <c r="E259" s="32">
        <v>140</v>
      </c>
      <c r="F259" s="33">
        <f t="shared" ca="1" si="11"/>
        <v>7000</v>
      </c>
      <c r="G259" s="20"/>
    </row>
    <row r="260" spans="1:7" ht="16.5" x14ac:dyDescent="0.25">
      <c r="A260" s="20"/>
      <c r="B260" s="20"/>
      <c r="C260" s="20"/>
      <c r="D260" s="20"/>
      <c r="E260" s="34" t="s">
        <v>40</v>
      </c>
      <c r="F260" s="35">
        <f ca="1">SUM(Table11[MONTO TOTAL ESTIMADO])</f>
        <v>170500</v>
      </c>
      <c r="G260" s="20"/>
    </row>
    <row r="261" spans="1:7" ht="17.25" thickBot="1" x14ac:dyDescent="0.3">
      <c r="A261" s="20"/>
      <c r="B261" s="20"/>
      <c r="C261" s="20"/>
      <c r="D261" s="20"/>
      <c r="E261" s="20"/>
      <c r="F261" s="20"/>
      <c r="G261" s="20"/>
    </row>
    <row r="262" spans="1:7" ht="23.25" thickBot="1" x14ac:dyDescent="0.3">
      <c r="A262" s="21" t="s">
        <v>15</v>
      </c>
      <c r="B262" s="21" t="s">
        <v>16</v>
      </c>
      <c r="C262" s="21" t="s">
        <v>17</v>
      </c>
      <c r="D262" s="21" t="s">
        <v>18</v>
      </c>
      <c r="E262" s="21" t="s">
        <v>19</v>
      </c>
      <c r="F262" s="21" t="s">
        <v>20</v>
      </c>
      <c r="G262" s="20"/>
    </row>
    <row r="263" spans="1:7" ht="17.25" thickBot="1" x14ac:dyDescent="0.3">
      <c r="A263" s="22" t="s">
        <v>82</v>
      </c>
      <c r="B263" s="22" t="s">
        <v>83</v>
      </c>
      <c r="C263" s="22" t="s">
        <v>21</v>
      </c>
      <c r="D263" s="22" t="s">
        <v>44</v>
      </c>
      <c r="E263" s="22" t="s">
        <v>45</v>
      </c>
      <c r="F263" s="22"/>
      <c r="G263" s="20"/>
    </row>
    <row r="264" spans="1:7" ht="17.25" thickBot="1" x14ac:dyDescent="0.3">
      <c r="A264" s="54" t="s">
        <v>23</v>
      </c>
      <c r="B264" s="23" t="s">
        <v>24</v>
      </c>
      <c r="C264" s="24">
        <v>44114</v>
      </c>
      <c r="D264" s="54" t="s">
        <v>25</v>
      </c>
      <c r="E264" s="25" t="s">
        <v>26</v>
      </c>
      <c r="F264" s="26" t="s">
        <v>27</v>
      </c>
      <c r="G264" s="20"/>
    </row>
    <row r="265" spans="1:7" ht="17.25" thickBot="1" x14ac:dyDescent="0.3">
      <c r="A265" s="55"/>
      <c r="B265" s="23" t="s">
        <v>28</v>
      </c>
      <c r="C265" s="27">
        <f>IF(C264="","",IF(AND(MONTH(C264)&gt;=1,MONTH(C264)&lt;=3),1,IF(AND(MONTH(C264)&gt;=4,MONTH(C264)&lt;=6),2,IF(AND(MONTH(C264)&gt;=7,MONTH(C264)&lt;=9),3,4))))</f>
        <v>4</v>
      </c>
      <c r="D265" s="55"/>
      <c r="E265" s="25" t="s">
        <v>29</v>
      </c>
      <c r="F265" s="26" t="s">
        <v>30</v>
      </c>
      <c r="G265" s="20"/>
    </row>
    <row r="266" spans="1:7" ht="17.25" thickBot="1" x14ac:dyDescent="0.3">
      <c r="A266" s="55"/>
      <c r="B266" s="23" t="s">
        <v>31</v>
      </c>
      <c r="C266" s="24">
        <v>44116</v>
      </c>
      <c r="D266" s="55"/>
      <c r="E266" s="25" t="s">
        <v>32</v>
      </c>
      <c r="F266" s="26"/>
      <c r="G266" s="20"/>
    </row>
    <row r="267" spans="1:7" ht="17.25" thickBot="1" x14ac:dyDescent="0.3">
      <c r="A267" s="55"/>
      <c r="B267" s="23" t="s">
        <v>28</v>
      </c>
      <c r="C267" s="27">
        <f>IF(C266="","",IF(AND(MONTH(C266)&gt;=1,MONTH(C266)&lt;=3),1,IF(AND(MONTH(C266)&gt;=4,MONTH(C266)&lt;=6),2,IF(AND(MONTH(C266)&gt;=7,MONTH(C266)&lt;=9),3,4))))</f>
        <v>4</v>
      </c>
      <c r="D267" s="55"/>
      <c r="E267" s="25" t="s">
        <v>33</v>
      </c>
      <c r="F267" s="26"/>
      <c r="G267" s="20"/>
    </row>
    <row r="268" spans="1:7" ht="17.25" thickBot="1" x14ac:dyDescent="0.3">
      <c r="A268" s="20"/>
      <c r="B268" s="20"/>
      <c r="C268" s="20"/>
      <c r="D268" s="20"/>
      <c r="E268" s="20"/>
      <c r="F268" s="20"/>
      <c r="G268" s="20"/>
    </row>
    <row r="269" spans="1:7" ht="17.25" thickBot="1" x14ac:dyDescent="0.3">
      <c r="A269" s="28" t="s">
        <v>34</v>
      </c>
      <c r="B269" s="28" t="s">
        <v>35</v>
      </c>
      <c r="C269" s="28" t="s">
        <v>36</v>
      </c>
      <c r="D269" s="28" t="s">
        <v>37</v>
      </c>
      <c r="E269" s="28" t="s">
        <v>38</v>
      </c>
      <c r="F269" s="28" t="s">
        <v>39</v>
      </c>
      <c r="G269" s="20"/>
    </row>
    <row r="270" spans="1:7" ht="16.5" x14ac:dyDescent="0.25">
      <c r="A270" s="29" t="s">
        <v>84</v>
      </c>
      <c r="B270" s="30" t="str">
        <f ca="1">IFERROR(INDEX(UNSPSCDes,MATCH(INDIRECT(ADDRESS(ROW(),COLUMN()-1,4)),UNSPSCCode,0)),IF(INDIRECT(ADDRESS(ROW(),COLUMN()-1,4))="50201706","Café",""))</f>
        <v>Café</v>
      </c>
      <c r="C270" s="31" t="str">
        <f>IFERROR(VLOOKUP("PAQ",'[1]Informacion '!P:Q,2,FALSE),"")</f>
        <v>Paquete</v>
      </c>
      <c r="D270" s="29">
        <v>300</v>
      </c>
      <c r="E270" s="32">
        <v>250</v>
      </c>
      <c r="F270" s="33">
        <f t="shared" ref="F270:F276" ca="1" si="12">INDIRECT(ADDRESS(ROW(),COLUMN()-2,4))*INDIRECT(ADDRESS(ROW(),COLUMN()-1,4))</f>
        <v>75000</v>
      </c>
      <c r="G270" s="20"/>
    </row>
    <row r="271" spans="1:7" ht="16.5" x14ac:dyDescent="0.25">
      <c r="A271" s="29" t="s">
        <v>85</v>
      </c>
      <c r="B271" s="30" t="str">
        <f ca="1">IFERROR(INDEX(UNSPSCDes,MATCH(INDIRECT(ADDRESS(ROW(),COLUMN()-1,4)),UNSPSCCode,0)),IF(INDIRECT(ADDRESS(ROW(),COLUMN()-1,4))="50201712","Bebidas de té",""))</f>
        <v>Bebidas de té</v>
      </c>
      <c r="C271" s="31" t="str">
        <f>IFERROR(VLOOKUP("UD",'[1]Informacion '!P:Q,2,FALSE),"")</f>
        <v>Unidad</v>
      </c>
      <c r="D271" s="29">
        <v>50</v>
      </c>
      <c r="E271" s="32">
        <v>450</v>
      </c>
      <c r="F271" s="33">
        <f t="shared" ca="1" si="12"/>
        <v>22500</v>
      </c>
      <c r="G271" s="20"/>
    </row>
    <row r="272" spans="1:7" ht="16.5" x14ac:dyDescent="0.25">
      <c r="A272" s="29" t="s">
        <v>86</v>
      </c>
      <c r="B272" s="30" t="str">
        <f ca="1">IFERROR(INDEX(UNSPSCDes,MATCH(INDIRECT(ADDRESS(ROW(),COLUMN()-1,4)),UNSPSCCode,0)),IF(INDIRECT(ADDRESS(ROW(),COLUMN()-1,4))="50201713","Bolsas de té",""))</f>
        <v>Bolsas de té</v>
      </c>
      <c r="C272" s="31" t="str">
        <f>IFERROR(VLOOKUP("CAJ",'[1]Informacion '!P:Q,2,FALSE),"")</f>
        <v>Caja</v>
      </c>
      <c r="D272" s="29">
        <v>50</v>
      </c>
      <c r="E272" s="32">
        <v>250</v>
      </c>
      <c r="F272" s="33">
        <f t="shared" ca="1" si="12"/>
        <v>12500</v>
      </c>
      <c r="G272" s="20"/>
    </row>
    <row r="273" spans="1:7" ht="16.5" x14ac:dyDescent="0.25">
      <c r="A273" s="29" t="s">
        <v>87</v>
      </c>
      <c r="B273" s="30" t="str">
        <f ca="1">IFERROR(INDEX(UNSPSCDes,MATCH(INDIRECT(ADDRESS(ROW(),COLUMN()-1,4)),UNSPSCCode,0)),IF(INDIRECT(ADDRESS(ROW(),COLUMN()-1,4))="50161509","Azucares naturales o productos endulzantes",""))</f>
        <v>Azucares naturales o productos endulzantes</v>
      </c>
      <c r="C273" s="31" t="str">
        <f>IFERROR(VLOOKUP("PAQ",'[1]Informacion '!P:Q,2,FALSE),"")</f>
        <v>Paquete</v>
      </c>
      <c r="D273" s="29">
        <v>50</v>
      </c>
      <c r="E273" s="32">
        <v>300</v>
      </c>
      <c r="F273" s="33">
        <f t="shared" ca="1" si="12"/>
        <v>15000</v>
      </c>
      <c r="G273" s="20"/>
    </row>
    <row r="274" spans="1:7" ht="16.5" x14ac:dyDescent="0.25">
      <c r="A274" s="29" t="s">
        <v>88</v>
      </c>
      <c r="B274" s="30" t="str">
        <f ca="1">IFERROR(INDEX(UNSPSCDes,MATCH(INDIRECT(ADDRESS(ROW(),COLUMN()-1,4)),UNSPSCCode,0)),IF(INDIRECT(ADDRESS(ROW(),COLUMN()-1,4))="50161510","Endulzantes artificiales",""))</f>
        <v>Endulzantes artificiales</v>
      </c>
      <c r="C274" s="31" t="str">
        <f>IFERROR(VLOOKUP("CAJ",'[1]Informacion '!P:Q,2,FALSE),"")</f>
        <v>Caja</v>
      </c>
      <c r="D274" s="29">
        <v>5</v>
      </c>
      <c r="E274" s="32">
        <v>350</v>
      </c>
      <c r="F274" s="33">
        <f t="shared" ca="1" si="12"/>
        <v>1750</v>
      </c>
      <c r="G274" s="20"/>
    </row>
    <row r="275" spans="1:7" ht="16.5" x14ac:dyDescent="0.25">
      <c r="A275" s="29" t="s">
        <v>89</v>
      </c>
      <c r="B275" s="30" t="str">
        <f ca="1">IFERROR(INDEX(UNSPSCDes,MATCH(INDIRECT(ADDRESS(ROW(),COLUMN()-1,4)),UNSPSCCode,0)),IF(INDIRECT(ADDRESS(ROW(),COLUMN()-1,4))="50202301","Agua",""))</f>
        <v>Agua</v>
      </c>
      <c r="C275" s="31" t="s">
        <v>233</v>
      </c>
      <c r="D275" s="29">
        <v>100</v>
      </c>
      <c r="E275" s="32">
        <v>140</v>
      </c>
      <c r="F275" s="33">
        <f t="shared" ca="1" si="12"/>
        <v>14000</v>
      </c>
      <c r="G275" s="20"/>
    </row>
    <row r="276" spans="1:7" ht="16.5" x14ac:dyDescent="0.25">
      <c r="A276" s="29" t="s">
        <v>90</v>
      </c>
      <c r="B276" s="30" t="s">
        <v>234</v>
      </c>
      <c r="C276" s="31" t="str">
        <f>IFERROR(VLOOKUP("UD",'[1]Informacion '!P:Q,2,FALSE),"")</f>
        <v>Unidad</v>
      </c>
      <c r="D276" s="29">
        <v>1000</v>
      </c>
      <c r="E276" s="32">
        <v>800</v>
      </c>
      <c r="F276" s="33">
        <f t="shared" ca="1" si="12"/>
        <v>800000</v>
      </c>
      <c r="G276" s="20"/>
    </row>
    <row r="277" spans="1:7" ht="16.5" x14ac:dyDescent="0.25">
      <c r="A277" s="20"/>
      <c r="B277" s="20"/>
      <c r="C277" s="20"/>
      <c r="D277" s="20"/>
      <c r="E277" s="34" t="s">
        <v>40</v>
      </c>
      <c r="F277" s="35">
        <f ca="1">SUM(Table12[MONTO TOTAL ESTIMADO])</f>
        <v>940750</v>
      </c>
      <c r="G277" s="20"/>
    </row>
    <row r="278" spans="1:7" ht="17.25" thickBot="1" x14ac:dyDescent="0.3">
      <c r="A278" s="20"/>
      <c r="B278" s="20"/>
      <c r="C278" s="20"/>
      <c r="D278" s="20"/>
      <c r="E278" s="20"/>
      <c r="F278" s="20"/>
      <c r="G278" s="20"/>
    </row>
    <row r="279" spans="1:7" ht="23.25" thickBot="1" x14ac:dyDescent="0.3">
      <c r="A279" s="21" t="s">
        <v>15</v>
      </c>
      <c r="B279" s="21" t="s">
        <v>16</v>
      </c>
      <c r="C279" s="21" t="s">
        <v>17</v>
      </c>
      <c r="D279" s="21" t="s">
        <v>18</v>
      </c>
      <c r="E279" s="21" t="s">
        <v>19</v>
      </c>
      <c r="F279" s="21" t="s">
        <v>20</v>
      </c>
      <c r="G279" s="20"/>
    </row>
    <row r="280" spans="1:7" ht="17.25" thickBot="1" x14ac:dyDescent="0.3">
      <c r="A280" s="22" t="s">
        <v>91</v>
      </c>
      <c r="B280" s="22" t="s">
        <v>92</v>
      </c>
      <c r="C280" s="22" t="s">
        <v>21</v>
      </c>
      <c r="D280" s="22" t="s">
        <v>44</v>
      </c>
      <c r="E280" s="22" t="s">
        <v>22</v>
      </c>
      <c r="F280" s="22"/>
      <c r="G280" s="20"/>
    </row>
    <row r="281" spans="1:7" ht="17.25" thickBot="1" x14ac:dyDescent="0.3">
      <c r="A281" s="54" t="s">
        <v>23</v>
      </c>
      <c r="B281" s="23" t="s">
        <v>24</v>
      </c>
      <c r="C281" s="24">
        <v>43893</v>
      </c>
      <c r="D281" s="54" t="s">
        <v>25</v>
      </c>
      <c r="E281" s="25" t="s">
        <v>26</v>
      </c>
      <c r="F281" s="26" t="s">
        <v>27</v>
      </c>
      <c r="G281" s="20"/>
    </row>
    <row r="282" spans="1:7" ht="17.25" thickBot="1" x14ac:dyDescent="0.3">
      <c r="A282" s="55"/>
      <c r="B282" s="23" t="s">
        <v>28</v>
      </c>
      <c r="C282" s="27">
        <f>IF(C281="","",IF(AND(MONTH(C281)&gt;=1,MONTH(C281)&lt;=3),1,IF(AND(MONTH(C281)&gt;=4,MONTH(C281)&lt;=6),2,IF(AND(MONTH(C281)&gt;=7,MONTH(C281)&lt;=9),3,4))))</f>
        <v>1</v>
      </c>
      <c r="D282" s="55"/>
      <c r="E282" s="25" t="s">
        <v>29</v>
      </c>
      <c r="F282" s="26" t="s">
        <v>30</v>
      </c>
      <c r="G282" s="20"/>
    </row>
    <row r="283" spans="1:7" ht="17.25" thickBot="1" x14ac:dyDescent="0.3">
      <c r="A283" s="55"/>
      <c r="B283" s="23" t="s">
        <v>31</v>
      </c>
      <c r="C283" s="24">
        <v>43920</v>
      </c>
      <c r="D283" s="55"/>
      <c r="E283" s="25" t="s">
        <v>32</v>
      </c>
      <c r="F283" s="26"/>
      <c r="G283" s="20"/>
    </row>
    <row r="284" spans="1:7" ht="17.25" thickBot="1" x14ac:dyDescent="0.3">
      <c r="A284" s="55"/>
      <c r="B284" s="23" t="s">
        <v>28</v>
      </c>
      <c r="C284" s="27">
        <f>IF(C283="","",IF(AND(MONTH(C283)&gt;=1,MONTH(C283)&lt;=3),1,IF(AND(MONTH(C283)&gt;=4,MONTH(C283)&lt;=6),2,IF(AND(MONTH(C283)&gt;=7,MONTH(C283)&lt;=9),3,4))))</f>
        <v>1</v>
      </c>
      <c r="D284" s="55"/>
      <c r="E284" s="25" t="s">
        <v>33</v>
      </c>
      <c r="F284" s="26"/>
      <c r="G284" s="20"/>
    </row>
    <row r="285" spans="1:7" ht="17.25" thickBot="1" x14ac:dyDescent="0.3">
      <c r="A285" s="20"/>
      <c r="B285" s="20"/>
      <c r="C285" s="20"/>
      <c r="D285" s="20"/>
      <c r="E285" s="20"/>
      <c r="F285" s="20"/>
      <c r="G285" s="20"/>
    </row>
    <row r="286" spans="1:7" ht="17.25" thickBot="1" x14ac:dyDescent="0.3">
      <c r="A286" s="28" t="s">
        <v>34</v>
      </c>
      <c r="B286" s="28" t="s">
        <v>35</v>
      </c>
      <c r="C286" s="28" t="s">
        <v>36</v>
      </c>
      <c r="D286" s="28" t="s">
        <v>37</v>
      </c>
      <c r="E286" s="28" t="s">
        <v>38</v>
      </c>
      <c r="F286" s="28" t="s">
        <v>39</v>
      </c>
      <c r="G286" s="20"/>
    </row>
    <row r="287" spans="1:7" ht="16.5" x14ac:dyDescent="0.25">
      <c r="A287" s="29" t="s">
        <v>93</v>
      </c>
      <c r="B287" s="30" t="str">
        <f ca="1">IFERROR(INDEX(UNSPSCDes,MATCH(INDIRECT(ADDRESS(ROW(),COLUMN()-1,4)),UNSPSCCode,0)),IF(INDIRECT(ADDRESS(ROW(),COLUMN()-1,4))="43211507","Computadores de escritorio",""))</f>
        <v>Computadores de escritorio</v>
      </c>
      <c r="C287" s="31" t="str">
        <f>IFERROR(VLOOKUP("UD",'[1]Informacion '!P:Q,2,FALSE),"")</f>
        <v>Unidad</v>
      </c>
      <c r="D287" s="29">
        <v>10</v>
      </c>
      <c r="E287" s="32">
        <v>65000</v>
      </c>
      <c r="F287" s="33">
        <f t="shared" ref="F287:F290" ca="1" si="13">INDIRECT(ADDRESS(ROW(),COLUMN()-2,4))*INDIRECT(ADDRESS(ROW(),COLUMN()-1,4))</f>
        <v>650000</v>
      </c>
      <c r="G287" s="20"/>
    </row>
    <row r="288" spans="1:7" ht="16.5" x14ac:dyDescent="0.25">
      <c r="A288" s="29" t="s">
        <v>94</v>
      </c>
      <c r="B288" s="30" t="s">
        <v>235</v>
      </c>
      <c r="C288" s="31" t="str">
        <f>IFERROR(VLOOKUP("UD",'[1]Informacion '!P:Q,2,FALSE),"")</f>
        <v>Unidad</v>
      </c>
      <c r="D288" s="29">
        <v>2</v>
      </c>
      <c r="E288" s="32">
        <v>75000</v>
      </c>
      <c r="F288" s="33">
        <f t="shared" ca="1" si="13"/>
        <v>150000</v>
      </c>
      <c r="G288" s="20"/>
    </row>
    <row r="289" spans="1:7" ht="16.5" x14ac:dyDescent="0.25">
      <c r="A289" s="29" t="s">
        <v>93</v>
      </c>
      <c r="B289" s="30" t="s">
        <v>236</v>
      </c>
      <c r="C289" s="31" t="str">
        <f>IFERROR(VLOOKUP("UD",'[1]Informacion '!P:Q,2,FALSE),"")</f>
        <v>Unidad</v>
      </c>
      <c r="D289" s="29">
        <v>2</v>
      </c>
      <c r="E289" s="32">
        <v>30000</v>
      </c>
      <c r="F289" s="33">
        <f t="shared" ca="1" si="13"/>
        <v>60000</v>
      </c>
      <c r="G289" s="20"/>
    </row>
    <row r="290" spans="1:7" ht="16.5" x14ac:dyDescent="0.25">
      <c r="A290" s="29" t="s">
        <v>95</v>
      </c>
      <c r="B290" s="30" t="str">
        <f ca="1">IFERROR(INDEX(UNSPSCDes,MATCH(INDIRECT(ADDRESS(ROW(),COLUMN()-1,4)),UNSPSCCode,0)),IF(INDIRECT(ADDRESS(ROW(),COLUMN()-1,4))="43212110","Impresoras de múltiples funciones",""))</f>
        <v>Impresoras de múltiples funciones</v>
      </c>
      <c r="C290" s="31" t="str">
        <f>IFERROR(VLOOKUP("UD",'[1]Informacion '!P:Q,2,FALSE),"")</f>
        <v>Unidad</v>
      </c>
      <c r="D290" s="29">
        <v>5</v>
      </c>
      <c r="E290" s="32">
        <v>20000</v>
      </c>
      <c r="F290" s="33">
        <f t="shared" ca="1" si="13"/>
        <v>100000</v>
      </c>
      <c r="G290" s="20"/>
    </row>
    <row r="291" spans="1:7" ht="16.5" x14ac:dyDescent="0.25">
      <c r="A291" s="20"/>
      <c r="B291" s="20"/>
      <c r="C291" s="20"/>
      <c r="D291" s="20"/>
      <c r="E291" s="34" t="s">
        <v>40</v>
      </c>
      <c r="F291" s="35">
        <f ca="1">SUM(Table13[MONTO TOTAL ESTIMADO])</f>
        <v>960000</v>
      </c>
      <c r="G291" s="20"/>
    </row>
    <row r="292" spans="1:7" ht="17.25" thickBot="1" x14ac:dyDescent="0.3">
      <c r="A292" s="20"/>
      <c r="B292" s="20"/>
      <c r="C292" s="20"/>
      <c r="D292" s="20"/>
      <c r="E292" s="20"/>
      <c r="F292" s="20"/>
      <c r="G292" s="20"/>
    </row>
    <row r="293" spans="1:7" ht="23.25" thickBot="1" x14ac:dyDescent="0.3">
      <c r="A293" s="21" t="s">
        <v>15</v>
      </c>
      <c r="B293" s="21" t="s">
        <v>16</v>
      </c>
      <c r="C293" s="21" t="s">
        <v>17</v>
      </c>
      <c r="D293" s="21" t="s">
        <v>18</v>
      </c>
      <c r="E293" s="21" t="s">
        <v>19</v>
      </c>
      <c r="F293" s="21" t="s">
        <v>20</v>
      </c>
      <c r="G293" s="20"/>
    </row>
    <row r="294" spans="1:7" ht="17.25" thickBot="1" x14ac:dyDescent="0.3">
      <c r="A294" s="22" t="s">
        <v>96</v>
      </c>
      <c r="B294" s="22" t="s">
        <v>96</v>
      </c>
      <c r="C294" s="22" t="s">
        <v>21</v>
      </c>
      <c r="D294" s="22" t="s">
        <v>44</v>
      </c>
      <c r="E294" s="22" t="s">
        <v>22</v>
      </c>
      <c r="F294" s="22"/>
      <c r="G294" s="20"/>
    </row>
    <row r="295" spans="1:7" ht="17.25" thickBot="1" x14ac:dyDescent="0.3">
      <c r="A295" s="65" t="s">
        <v>23</v>
      </c>
      <c r="B295" s="23" t="s">
        <v>24</v>
      </c>
      <c r="C295" s="24">
        <v>43931</v>
      </c>
      <c r="D295" s="65" t="s">
        <v>25</v>
      </c>
      <c r="E295" s="25" t="s">
        <v>26</v>
      </c>
      <c r="F295" s="26" t="s">
        <v>27</v>
      </c>
      <c r="G295" s="20"/>
    </row>
    <row r="296" spans="1:7" ht="17.25" thickBot="1" x14ac:dyDescent="0.3">
      <c r="A296" s="66"/>
      <c r="B296" s="23" t="s">
        <v>28</v>
      </c>
      <c r="C296" s="27">
        <f>IF(C295="","",IF(AND(MONTH(C295)&gt;=1,MONTH(C295)&lt;=3),1,IF(AND(MONTH(C295)&gt;=4,MONTH(C295)&lt;=6),2,IF(AND(MONTH(C295)&gt;=7,MONTH(C295)&lt;=9),3,4))))</f>
        <v>2</v>
      </c>
      <c r="D296" s="66"/>
      <c r="E296" s="25" t="s">
        <v>29</v>
      </c>
      <c r="F296" s="26" t="s">
        <v>30</v>
      </c>
      <c r="G296" s="20"/>
    </row>
    <row r="297" spans="1:7" ht="17.25" thickBot="1" x14ac:dyDescent="0.3">
      <c r="A297" s="66"/>
      <c r="B297" s="23" t="s">
        <v>31</v>
      </c>
      <c r="C297" s="24">
        <v>43976</v>
      </c>
      <c r="D297" s="66"/>
      <c r="E297" s="25" t="s">
        <v>32</v>
      </c>
      <c r="F297" s="26"/>
      <c r="G297" s="20"/>
    </row>
    <row r="298" spans="1:7" ht="17.25" thickBot="1" x14ac:dyDescent="0.3">
      <c r="A298" s="67"/>
      <c r="B298" s="23" t="s">
        <v>28</v>
      </c>
      <c r="C298" s="27">
        <f>IF(C297="","",IF(AND(MONTH(C297)&gt;=1,MONTH(C297)&lt;=3),1,IF(AND(MONTH(C297)&gt;=4,MONTH(C297)&lt;=6),2,IF(AND(MONTH(C297)&gt;=7,MONTH(C297)&lt;=9),3,4))))</f>
        <v>2</v>
      </c>
      <c r="D298" s="67"/>
      <c r="E298" s="25" t="s">
        <v>33</v>
      </c>
      <c r="F298" s="26"/>
      <c r="G298" s="20"/>
    </row>
    <row r="299" spans="1:7" ht="17.25" thickBot="1" x14ac:dyDescent="0.3">
      <c r="A299" s="20"/>
      <c r="B299" s="20"/>
      <c r="C299" s="20"/>
      <c r="D299" s="20"/>
      <c r="E299" s="20"/>
      <c r="F299" s="20"/>
      <c r="G299" s="20"/>
    </row>
    <row r="300" spans="1:7" ht="17.25" thickBot="1" x14ac:dyDescent="0.3">
      <c r="A300" s="28" t="s">
        <v>34</v>
      </c>
      <c r="B300" s="28" t="s">
        <v>35</v>
      </c>
      <c r="C300" s="28" t="s">
        <v>36</v>
      </c>
      <c r="D300" s="28" t="s">
        <v>37</v>
      </c>
      <c r="E300" s="28" t="s">
        <v>38</v>
      </c>
      <c r="F300" s="28" t="s">
        <v>39</v>
      </c>
      <c r="G300" s="20"/>
    </row>
    <row r="301" spans="1:7" ht="16.5" x14ac:dyDescent="0.25">
      <c r="A301" s="29" t="s">
        <v>98</v>
      </c>
      <c r="B301" s="30" t="str">
        <f ca="1">IFERROR(INDEX(UNSPSCDes,MATCH(INDIRECT(ADDRESS(ROW(),COLUMN()-1,4)),UNSPSCCode,0)),IF(INDIRECT(ADDRESS(ROW(),COLUMN()-1,4))="39121409","Conectores de cables eléctricos",""))</f>
        <v>Conectores de cables eléctricos</v>
      </c>
      <c r="C301" s="31" t="str">
        <f>IFERROR(VLOOKUP("UD",'[1]Informacion '!P:Q,2,FALSE),"")</f>
        <v>Unidad</v>
      </c>
      <c r="D301" s="29">
        <v>10</v>
      </c>
      <c r="E301" s="32">
        <v>75</v>
      </c>
      <c r="F301" s="33">
        <f t="shared" ref="F301:F311" ca="1" si="14">INDIRECT(ADDRESS(ROW(),COLUMN()-2,4))*INDIRECT(ADDRESS(ROW(),COLUMN()-1,4))</f>
        <v>750</v>
      </c>
      <c r="G301" s="20"/>
    </row>
    <row r="302" spans="1:7" ht="16.5" x14ac:dyDescent="0.25">
      <c r="A302" s="29" t="s">
        <v>98</v>
      </c>
      <c r="B302" s="30" t="str">
        <f ca="1">IFERROR(INDEX(UNSPSCDes,MATCH(INDIRECT(ADDRESS(ROW(),COLUMN()-1,4)),UNSPSCCode,0)),IF(INDIRECT(ADDRESS(ROW(),COLUMN()-1,4))="39121409","Conectores de cables eléctricos",""))</f>
        <v>Conectores de cables eléctricos</v>
      </c>
      <c r="C302" s="31" t="str">
        <f>IFERROR(VLOOKUP("UD",'[1]Informacion '!P:Q,2,FALSE),"")</f>
        <v>Unidad</v>
      </c>
      <c r="D302" s="29">
        <v>10</v>
      </c>
      <c r="E302" s="32">
        <v>75</v>
      </c>
      <c r="F302" s="33">
        <f t="shared" ca="1" si="14"/>
        <v>750</v>
      </c>
      <c r="G302" s="20"/>
    </row>
    <row r="303" spans="1:7" ht="16.5" x14ac:dyDescent="0.25">
      <c r="A303" s="29" t="s">
        <v>99</v>
      </c>
      <c r="B303" s="30" t="str">
        <f ca="1">IFERROR(INDEX(UNSPSCDes,MATCH(INDIRECT(ADDRESS(ROW(),COLUMN()-1,4)),UNSPSCCode,0)),IF(INDIRECT(ADDRESS(ROW(),COLUMN()-1,4))="43201552","Adaptadores para hardware o telefonía",""))</f>
        <v>Adaptadores para hardware o telefonía</v>
      </c>
      <c r="C303" s="31" t="str">
        <f>IFERROR(VLOOKUP("UD",'[1]Informacion '!P:Q,2,FALSE),"")</f>
        <v>Unidad</v>
      </c>
      <c r="D303" s="29">
        <v>5</v>
      </c>
      <c r="E303" s="32">
        <v>750</v>
      </c>
      <c r="F303" s="33">
        <f t="shared" ca="1" si="14"/>
        <v>3750</v>
      </c>
      <c r="G303" s="20"/>
    </row>
    <row r="304" spans="1:7" ht="16.5" x14ac:dyDescent="0.25">
      <c r="A304" s="29" t="s">
        <v>100</v>
      </c>
      <c r="B304" s="30" t="str">
        <f ca="1">IFERROR(INDEX(UNSPSCDes,MATCH(INDIRECT(ADDRESS(ROW(),COLUMN()-1,4)),UNSPSCCode,0)),IF(INDIRECT(ADDRESS(ROW(),COLUMN()-1,4))="26121539","Cables para cableado",""))</f>
        <v>Cables para cableado</v>
      </c>
      <c r="C304" s="31" t="str">
        <f>IFERROR(VLOOKUP("CAJ",'[1]Informacion '!P:Q,2,FALSE),"")</f>
        <v>Caja</v>
      </c>
      <c r="D304" s="29">
        <v>10</v>
      </c>
      <c r="E304" s="32">
        <v>2800</v>
      </c>
      <c r="F304" s="33">
        <f t="shared" ca="1" si="14"/>
        <v>28000</v>
      </c>
      <c r="G304" s="20"/>
    </row>
    <row r="305" spans="1:7" ht="16.5" x14ac:dyDescent="0.25">
      <c r="A305" s="29" t="s">
        <v>101</v>
      </c>
      <c r="B305" s="30" t="str">
        <f ca="1">IFERROR(INDEX(UNSPSCDes,MATCH(INDIRECT(ADDRESS(ROW(),COLUMN()-1,4)),UNSPSCCode,0)),IF(INDIRECT(ADDRESS(ROW(),COLUMN()-1,4))="43202005","Tarjeta flash de almacenamiento de memoria",""))</f>
        <v>Tarjeta flash de almacenamiento de memoria</v>
      </c>
      <c r="C305" s="31" t="str">
        <f>IFERROR(VLOOKUP("UD",'[1]Informacion '!P:Q,2,FALSE),"")</f>
        <v>Unidad</v>
      </c>
      <c r="D305" s="29">
        <v>10</v>
      </c>
      <c r="E305" s="32">
        <v>6900</v>
      </c>
      <c r="F305" s="33">
        <f t="shared" ca="1" si="14"/>
        <v>69000</v>
      </c>
      <c r="G305" s="20"/>
    </row>
    <row r="306" spans="1:7" ht="16.5" x14ac:dyDescent="0.25">
      <c r="A306" s="29" t="s">
        <v>102</v>
      </c>
      <c r="B306" s="30" t="str">
        <f ca="1">IFERROR(INDEX(UNSPSCDes,MATCH(INDIRECT(ADDRESS(ROW(),COLUMN()-1,4)),UNSPSCCode,0)),IF(INDIRECT(ADDRESS(ROW(),COLUMN()-1,4))="43211708","Mouse o bola de seguimiento para computador",""))</f>
        <v>Mouse o bola de seguimiento para computador</v>
      </c>
      <c r="C306" s="31" t="str">
        <f>IFERROR(VLOOKUP("UD",'[1]Informacion '!P:Q,2,FALSE),"")</f>
        <v>Unidad</v>
      </c>
      <c r="D306" s="29">
        <v>10</v>
      </c>
      <c r="E306" s="32">
        <v>400</v>
      </c>
      <c r="F306" s="33">
        <f t="shared" ca="1" si="14"/>
        <v>4000</v>
      </c>
      <c r="G306" s="20"/>
    </row>
    <row r="307" spans="1:7" ht="16.5" x14ac:dyDescent="0.25">
      <c r="A307" s="29" t="s">
        <v>103</v>
      </c>
      <c r="B307" s="30" t="str">
        <f ca="1">IFERROR(INDEX(UNSPSCDes,MATCH(INDIRECT(ADDRESS(ROW(),COLUMN()-1,4)),UNSPSCCode,0)),IF(INDIRECT(ADDRESS(ROW(),COLUMN()-1,4))="43201803","Unidades de disco duro",""))</f>
        <v>Unidades de disco duro</v>
      </c>
      <c r="C307" s="31" t="str">
        <f>IFERROR(VLOOKUP("UD",'[1]Informacion '!P:Q,2,FALSE),"")</f>
        <v>Unidad</v>
      </c>
      <c r="D307" s="29">
        <v>10</v>
      </c>
      <c r="E307" s="32">
        <v>6800</v>
      </c>
      <c r="F307" s="33">
        <f t="shared" ca="1" si="14"/>
        <v>68000</v>
      </c>
      <c r="G307" s="20"/>
    </row>
    <row r="308" spans="1:7" ht="16.5" x14ac:dyDescent="0.25">
      <c r="A308" s="29" t="s">
        <v>104</v>
      </c>
      <c r="B308" s="30" t="str">
        <f ca="1">IFERROR(INDEX(UNSPSCDes,MATCH(INDIRECT(ADDRESS(ROW(),COLUMN()-1,4)),UNSPSCCode,0)),IF(INDIRECT(ADDRESS(ROW(),COLUMN()-1,4))="43201612","Placas frontales para computadores",""))</f>
        <v>Placas frontales para computadores</v>
      </c>
      <c r="C308" s="31" t="str">
        <f>IFERROR(VLOOKUP("UD",'[1]Informacion '!P:Q,2,FALSE),"")</f>
        <v>Unidad</v>
      </c>
      <c r="D308" s="29">
        <v>5</v>
      </c>
      <c r="E308" s="32">
        <v>375</v>
      </c>
      <c r="F308" s="33">
        <f t="shared" ca="1" si="14"/>
        <v>1875</v>
      </c>
      <c r="G308" s="20"/>
    </row>
    <row r="309" spans="1:7" ht="16.5" x14ac:dyDescent="0.25">
      <c r="A309" s="29" t="s">
        <v>105</v>
      </c>
      <c r="B309" s="30" t="str">
        <f ca="1">IFERROR(INDEX(UNSPSCDes,MATCH(INDIRECT(ADDRESS(ROW(),COLUMN()-1,4)),UNSPSCCode,0)),IF(INDIRECT(ADDRESS(ROW(),COLUMN()-1,4))="43202205","Teclas o teclados",""))</f>
        <v>Teclas o teclados</v>
      </c>
      <c r="C309" s="31" t="str">
        <f>IFERROR(VLOOKUP("UD",'[1]Informacion '!P:Q,2,FALSE),"")</f>
        <v>Unidad</v>
      </c>
      <c r="D309" s="29">
        <v>10</v>
      </c>
      <c r="E309" s="32">
        <v>675</v>
      </c>
      <c r="F309" s="33">
        <f t="shared" ca="1" si="14"/>
        <v>6750</v>
      </c>
      <c r="G309" s="20"/>
    </row>
    <row r="310" spans="1:7" ht="16.5" x14ac:dyDescent="0.25">
      <c r="A310" s="29" t="s">
        <v>106</v>
      </c>
      <c r="B310" s="30" t="str">
        <f ca="1">IFERROR(INDEX(UNSPSCDes,MATCH(INDIRECT(ADDRESS(ROW(),COLUMN()-1,4)),UNSPSCCode,0)),IF(INDIRECT(ADDRESS(ROW(),COLUMN()-1,4))="27113203","Kit de herramienta para computadores",""))</f>
        <v>Kit de herramienta para computadores</v>
      </c>
      <c r="C310" s="31" t="str">
        <f>IFERROR(VLOOKUP("UD",'[1]Informacion '!P:Q,2,FALSE),"")</f>
        <v>Unidad</v>
      </c>
      <c r="D310" s="29">
        <v>2</v>
      </c>
      <c r="E310" s="32">
        <v>16000</v>
      </c>
      <c r="F310" s="33">
        <f t="shared" ca="1" si="14"/>
        <v>32000</v>
      </c>
      <c r="G310" s="20"/>
    </row>
    <row r="311" spans="1:7" ht="16.5" x14ac:dyDescent="0.25">
      <c r="A311" s="29" t="s">
        <v>108</v>
      </c>
      <c r="B311" s="30" t="str">
        <f ca="1">IFERROR(INDEX(UNSPSCDes,MATCH(INDIRECT(ADDRESS(ROW(),COLUMN()-1,4)),UNSPSCCode,0)),IF(INDIRECT(ADDRESS(ROW(),COLUMN()-1,4))="43191504","Teléfonos fijos",""))</f>
        <v>Teléfonos fijos</v>
      </c>
      <c r="C311" s="31" t="str">
        <f>IFERROR(VLOOKUP("MES",'[1]Informacion '!P:Q,2,FALSE),"")</f>
        <v>Mes</v>
      </c>
      <c r="D311" s="29">
        <v>15</v>
      </c>
      <c r="E311" s="32">
        <v>2500</v>
      </c>
      <c r="F311" s="33">
        <f t="shared" ca="1" si="14"/>
        <v>37500</v>
      </c>
      <c r="G311" s="20"/>
    </row>
    <row r="312" spans="1:7" ht="16.5" x14ac:dyDescent="0.25">
      <c r="A312" s="20"/>
      <c r="B312" s="20"/>
      <c r="C312" s="20"/>
      <c r="D312" s="20"/>
      <c r="E312" s="34" t="s">
        <v>40</v>
      </c>
      <c r="F312" s="35">
        <f ca="1">SUM(Table14[MONTO TOTAL ESTIMADO])</f>
        <v>252375</v>
      </c>
      <c r="G312" s="20"/>
    </row>
    <row r="313" spans="1:7" ht="17.25" thickBot="1" x14ac:dyDescent="0.3">
      <c r="A313" s="20"/>
      <c r="B313" s="20"/>
      <c r="C313" s="20"/>
      <c r="D313" s="20"/>
      <c r="E313" s="20"/>
      <c r="F313" s="20"/>
      <c r="G313" s="20"/>
    </row>
    <row r="314" spans="1:7" ht="23.25" thickBot="1" x14ac:dyDescent="0.3">
      <c r="A314" s="21" t="s">
        <v>15</v>
      </c>
      <c r="B314" s="21" t="s">
        <v>16</v>
      </c>
      <c r="C314" s="21" t="s">
        <v>17</v>
      </c>
      <c r="D314" s="21" t="s">
        <v>18</v>
      </c>
      <c r="E314" s="21" t="s">
        <v>19</v>
      </c>
      <c r="F314" s="21" t="s">
        <v>20</v>
      </c>
      <c r="G314" s="20"/>
    </row>
    <row r="315" spans="1:7" ht="17.25" thickBot="1" x14ac:dyDescent="0.3">
      <c r="A315" s="22" t="s">
        <v>109</v>
      </c>
      <c r="B315" s="22" t="s">
        <v>110</v>
      </c>
      <c r="C315" s="22" t="s">
        <v>21</v>
      </c>
      <c r="D315" s="22" t="s">
        <v>44</v>
      </c>
      <c r="E315" s="22" t="s">
        <v>22</v>
      </c>
      <c r="F315" s="22"/>
      <c r="G315" s="20"/>
    </row>
    <row r="316" spans="1:7" ht="17.25" thickBot="1" x14ac:dyDescent="0.3">
      <c r="A316" s="54" t="s">
        <v>23</v>
      </c>
      <c r="B316" s="23" t="s">
        <v>24</v>
      </c>
      <c r="C316" s="24">
        <v>43922</v>
      </c>
      <c r="D316" s="54" t="s">
        <v>25</v>
      </c>
      <c r="E316" s="25" t="s">
        <v>26</v>
      </c>
      <c r="F316" s="26" t="s">
        <v>27</v>
      </c>
      <c r="G316" s="20"/>
    </row>
    <row r="317" spans="1:7" ht="17.25" thickBot="1" x14ac:dyDescent="0.3">
      <c r="A317" s="55"/>
      <c r="B317" s="23" t="s">
        <v>28</v>
      </c>
      <c r="C317" s="27">
        <f>IF(C316="","",IF(AND(MONTH(C316)&gt;=1,MONTH(C316)&lt;=3),1,IF(AND(MONTH(C316)&gt;=4,MONTH(C316)&lt;=6),2,IF(AND(MONTH(C316)&gt;=7,MONTH(C316)&lt;=9),3,4))))</f>
        <v>2</v>
      </c>
      <c r="D317" s="55"/>
      <c r="E317" s="25" t="s">
        <v>29</v>
      </c>
      <c r="F317" s="26" t="s">
        <v>30</v>
      </c>
      <c r="G317" s="20"/>
    </row>
    <row r="318" spans="1:7" ht="17.25" thickBot="1" x14ac:dyDescent="0.3">
      <c r="A318" s="55"/>
      <c r="B318" s="23" t="s">
        <v>31</v>
      </c>
      <c r="C318" s="24">
        <v>44007</v>
      </c>
      <c r="D318" s="55"/>
      <c r="E318" s="25" t="s">
        <v>32</v>
      </c>
      <c r="F318" s="26"/>
      <c r="G318" s="20"/>
    </row>
    <row r="319" spans="1:7" ht="17.25" thickBot="1" x14ac:dyDescent="0.3">
      <c r="A319" s="55"/>
      <c r="B319" s="23" t="s">
        <v>28</v>
      </c>
      <c r="C319" s="27">
        <f>IF(C318="","",IF(AND(MONTH(C318)&gt;=1,MONTH(C318)&lt;=3),1,IF(AND(MONTH(C318)&gt;=4,MONTH(C318)&lt;=6),2,IF(AND(MONTH(C318)&gt;=7,MONTH(C318)&lt;=9),3,4))))</f>
        <v>2</v>
      </c>
      <c r="D319" s="55"/>
      <c r="E319" s="25" t="s">
        <v>33</v>
      </c>
      <c r="F319" s="26"/>
      <c r="G319" s="20"/>
    </row>
    <row r="320" spans="1:7" ht="17.25" thickBot="1" x14ac:dyDescent="0.3">
      <c r="A320" s="20"/>
      <c r="B320" s="20"/>
      <c r="C320" s="20"/>
      <c r="D320" s="20"/>
      <c r="E320" s="20"/>
      <c r="F320" s="20"/>
      <c r="G320" s="20"/>
    </row>
    <row r="321" spans="1:7" ht="17.25" thickBot="1" x14ac:dyDescent="0.3">
      <c r="A321" s="28" t="s">
        <v>34</v>
      </c>
      <c r="B321" s="28" t="s">
        <v>35</v>
      </c>
      <c r="C321" s="28" t="s">
        <v>36</v>
      </c>
      <c r="D321" s="28" t="s">
        <v>37</v>
      </c>
      <c r="E321" s="28" t="s">
        <v>38</v>
      </c>
      <c r="F321" s="28" t="s">
        <v>39</v>
      </c>
      <c r="G321" s="20"/>
    </row>
    <row r="322" spans="1:7" ht="16.5" x14ac:dyDescent="0.25">
      <c r="A322" s="29" t="s">
        <v>111</v>
      </c>
      <c r="B322" s="30" t="str">
        <f t="shared" ref="B322" ca="1" si="15">IFERROR(INDEX(UNSPSCDes,MATCH(INDIRECT(ADDRESS(ROW(),COLUMN()-1,4)),UNSPSCCode,0)),IF(INDIRECT(ADDRESS(ROW(),COLUMN()-1,4))="53102710","Uniformes corporativos",""))</f>
        <v>Uniformes corporativos</v>
      </c>
      <c r="C322" s="31" t="str">
        <f>IFERROR(VLOOKUP("UD",'[1]Informacion '!P:Q,2,FALSE),"")</f>
        <v>Unidad</v>
      </c>
      <c r="D322" s="29">
        <v>100</v>
      </c>
      <c r="E322" s="32">
        <v>5000</v>
      </c>
      <c r="F322" s="33">
        <f t="shared" ref="F322:F324" ca="1" si="16">INDIRECT(ADDRESS(ROW(),COLUMN()-2,4))*INDIRECT(ADDRESS(ROW(),COLUMN()-1,4))</f>
        <v>500000</v>
      </c>
      <c r="G322" s="20"/>
    </row>
    <row r="323" spans="1:7" ht="16.5" x14ac:dyDescent="0.25">
      <c r="A323" s="29" t="s">
        <v>111</v>
      </c>
      <c r="B323" s="30" t="s">
        <v>243</v>
      </c>
      <c r="C323" s="31" t="str">
        <f>IFERROR(VLOOKUP("UD",'[1]Informacion '!P:Q,2,FALSE),"")</f>
        <v>Unidad</v>
      </c>
      <c r="D323" s="29">
        <v>6</v>
      </c>
      <c r="E323" s="32">
        <v>12000</v>
      </c>
      <c r="F323" s="33">
        <f t="shared" ca="1" si="16"/>
        <v>72000</v>
      </c>
      <c r="G323" s="20"/>
    </row>
    <row r="324" spans="1:7" ht="16.5" x14ac:dyDescent="0.25">
      <c r="A324" s="29" t="s">
        <v>111</v>
      </c>
      <c r="B324" s="30" t="s">
        <v>244</v>
      </c>
      <c r="C324" s="31" t="str">
        <f>IFERROR(VLOOKUP("UD",'[1]Informacion '!P:Q,2,FALSE),"")</f>
        <v>Unidad</v>
      </c>
      <c r="D324" s="29">
        <v>16</v>
      </c>
      <c r="E324" s="32">
        <v>5000</v>
      </c>
      <c r="F324" s="33">
        <f t="shared" ca="1" si="16"/>
        <v>80000</v>
      </c>
      <c r="G324" s="20"/>
    </row>
    <row r="325" spans="1:7" ht="16.5" x14ac:dyDescent="0.25">
      <c r="A325" s="20"/>
      <c r="B325" s="20"/>
      <c r="C325" s="20"/>
      <c r="D325" s="20"/>
      <c r="E325" s="34" t="s">
        <v>40</v>
      </c>
      <c r="F325" s="35">
        <f ca="1">SUM(Table15[MONTO TOTAL ESTIMADO])</f>
        <v>652000</v>
      </c>
      <c r="G325" s="20"/>
    </row>
    <row r="326" spans="1:7" ht="17.25" thickBot="1" x14ac:dyDescent="0.3">
      <c r="A326" s="20"/>
      <c r="B326" s="20"/>
      <c r="C326" s="20"/>
      <c r="D326" s="20"/>
      <c r="E326" s="20"/>
      <c r="F326" s="20"/>
      <c r="G326" s="20"/>
    </row>
    <row r="327" spans="1:7" ht="23.25" thickBot="1" x14ac:dyDescent="0.3">
      <c r="A327" s="21" t="s">
        <v>15</v>
      </c>
      <c r="B327" s="21" t="s">
        <v>16</v>
      </c>
      <c r="C327" s="21" t="s">
        <v>17</v>
      </c>
      <c r="D327" s="21" t="s">
        <v>18</v>
      </c>
      <c r="E327" s="21" t="s">
        <v>19</v>
      </c>
      <c r="F327" s="21" t="s">
        <v>20</v>
      </c>
      <c r="G327" s="20"/>
    </row>
    <row r="328" spans="1:7" ht="17.25" thickBot="1" x14ac:dyDescent="0.3">
      <c r="A328" s="22" t="s">
        <v>112</v>
      </c>
      <c r="B328" s="22" t="s">
        <v>112</v>
      </c>
      <c r="C328" s="22" t="s">
        <v>21</v>
      </c>
      <c r="D328" s="22" t="s">
        <v>44</v>
      </c>
      <c r="E328" s="22" t="s">
        <v>22</v>
      </c>
      <c r="F328" s="22"/>
      <c r="G328" s="20"/>
    </row>
    <row r="329" spans="1:7" ht="17.25" thickBot="1" x14ac:dyDescent="0.3">
      <c r="A329" s="54" t="s">
        <v>23</v>
      </c>
      <c r="B329" s="23" t="s">
        <v>24</v>
      </c>
      <c r="C329" s="24">
        <v>44063</v>
      </c>
      <c r="D329" s="54" t="s">
        <v>25</v>
      </c>
      <c r="E329" s="25" t="s">
        <v>26</v>
      </c>
      <c r="F329" s="26" t="s">
        <v>27</v>
      </c>
      <c r="G329" s="20"/>
    </row>
    <row r="330" spans="1:7" ht="17.25" thickBot="1" x14ac:dyDescent="0.3">
      <c r="A330" s="55"/>
      <c r="B330" s="23" t="s">
        <v>28</v>
      </c>
      <c r="C330" s="27">
        <f>IF(C329="","",IF(AND(MONTH(C329)&gt;=1,MONTH(C329)&lt;=3),1,IF(AND(MONTH(C329)&gt;=4,MONTH(C329)&lt;=6),2,IF(AND(MONTH(C329)&gt;=7,MONTH(C329)&lt;=9),3,4))))</f>
        <v>3</v>
      </c>
      <c r="D330" s="55"/>
      <c r="E330" s="25" t="s">
        <v>29</v>
      </c>
      <c r="F330" s="26" t="s">
        <v>30</v>
      </c>
      <c r="G330" s="20"/>
    </row>
    <row r="331" spans="1:7" ht="17.25" thickBot="1" x14ac:dyDescent="0.3">
      <c r="A331" s="55"/>
      <c r="B331" s="23" t="s">
        <v>31</v>
      </c>
      <c r="C331" s="24">
        <v>44094</v>
      </c>
      <c r="D331" s="55"/>
      <c r="E331" s="25" t="s">
        <v>32</v>
      </c>
      <c r="F331" s="26"/>
      <c r="G331" s="20"/>
    </row>
    <row r="332" spans="1:7" ht="17.25" thickBot="1" x14ac:dyDescent="0.3">
      <c r="A332" s="55"/>
      <c r="B332" s="23" t="s">
        <v>28</v>
      </c>
      <c r="C332" s="27">
        <f>IF(C331="","",IF(AND(MONTH(C331)&gt;=1,MONTH(C331)&lt;=3),1,IF(AND(MONTH(C331)&gt;=4,MONTH(C331)&lt;=6),2,IF(AND(MONTH(C331)&gt;=7,MONTH(C331)&lt;=9),3,4))))</f>
        <v>3</v>
      </c>
      <c r="D332" s="55"/>
      <c r="E332" s="25" t="s">
        <v>33</v>
      </c>
      <c r="F332" s="26"/>
      <c r="G332" s="20"/>
    </row>
    <row r="333" spans="1:7" ht="17.25" thickBot="1" x14ac:dyDescent="0.3">
      <c r="A333" s="20"/>
      <c r="B333" s="20"/>
      <c r="C333" s="20"/>
      <c r="D333" s="20"/>
      <c r="E333" s="20"/>
      <c r="F333" s="20"/>
      <c r="G333" s="20"/>
    </row>
    <row r="334" spans="1:7" ht="17.25" thickBot="1" x14ac:dyDescent="0.3">
      <c r="A334" s="28" t="s">
        <v>34</v>
      </c>
      <c r="B334" s="28" t="s">
        <v>35</v>
      </c>
      <c r="C334" s="28" t="s">
        <v>36</v>
      </c>
      <c r="D334" s="28" t="s">
        <v>37</v>
      </c>
      <c r="E334" s="28" t="s">
        <v>38</v>
      </c>
      <c r="F334" s="28" t="s">
        <v>39</v>
      </c>
      <c r="G334" s="20"/>
    </row>
    <row r="335" spans="1:7" ht="16.5" x14ac:dyDescent="0.25">
      <c r="A335" s="29" t="s">
        <v>113</v>
      </c>
      <c r="B335" s="30" t="s">
        <v>245</v>
      </c>
      <c r="C335" s="31" t="str">
        <f>IFERROR(VLOOKUP("UD",'[1]Informacion '!P:Q,2,FALSE),"")</f>
        <v>Unidad</v>
      </c>
      <c r="D335" s="29">
        <v>50</v>
      </c>
      <c r="E335" s="32">
        <v>100</v>
      </c>
      <c r="F335" s="33">
        <f t="shared" ref="F335:F343" ca="1" si="17">INDIRECT(ADDRESS(ROW(),COLUMN()-2,4))*INDIRECT(ADDRESS(ROW(),COLUMN()-1,4))</f>
        <v>5000</v>
      </c>
      <c r="G335" s="20"/>
    </row>
    <row r="336" spans="1:7" ht="16.5" x14ac:dyDescent="0.25">
      <c r="A336" s="29" t="s">
        <v>113</v>
      </c>
      <c r="B336" s="30" t="s">
        <v>246</v>
      </c>
      <c r="C336" s="31" t="str">
        <f>IFERROR(VLOOKUP("UD",'[1]Informacion '!P:Q,2,FALSE),"")</f>
        <v>Unidad</v>
      </c>
      <c r="D336" s="29">
        <v>50</v>
      </c>
      <c r="E336" s="32">
        <v>100</v>
      </c>
      <c r="F336" s="33">
        <f t="shared" ca="1" si="17"/>
        <v>5000</v>
      </c>
      <c r="G336" s="20"/>
    </row>
    <row r="337" spans="1:7" ht="16.5" x14ac:dyDescent="0.25">
      <c r="A337" s="29" t="s">
        <v>114</v>
      </c>
      <c r="B337" s="30" t="str">
        <f ca="1">IFERROR(INDEX(UNSPSCDes,MATCH(INDIRECT(ADDRESS(ROW(),COLUMN()-1,4)),UNSPSCCode,0)),IF(INDIRECT(ADDRESS(ROW(),COLUMN()-1,4))="39121205","Canaletas para cables",""))</f>
        <v>Canaletas para cables</v>
      </c>
      <c r="C337" s="31" t="str">
        <f>IFERROR(VLOOKUP("UD",'[1]Informacion '!P:Q,2,FALSE),"")</f>
        <v>Unidad</v>
      </c>
      <c r="D337" s="29">
        <v>20</v>
      </c>
      <c r="E337" s="32">
        <v>260</v>
      </c>
      <c r="F337" s="33">
        <f t="shared" ca="1" si="17"/>
        <v>5200</v>
      </c>
      <c r="G337" s="20"/>
    </row>
    <row r="338" spans="1:7" ht="16.5" x14ac:dyDescent="0.25">
      <c r="A338" s="29" t="s">
        <v>115</v>
      </c>
      <c r="B338" s="30" t="str">
        <f ca="1">IFERROR(INDEX(UNSPSCDes,MATCH(INDIRECT(ADDRESS(ROW(),COLUMN()-1,4)),UNSPSCCode,0)),IF(INDIRECT(ADDRESS(ROW(),COLUMN()-1,4))="41113642","Probador de circuitos",""))</f>
        <v>Probador de circuitos</v>
      </c>
      <c r="C338" s="31" t="str">
        <f>IFERROR(VLOOKUP("UD",'[1]Informacion '!P:Q,2,FALSE),"")</f>
        <v>Unidad</v>
      </c>
      <c r="D338" s="29">
        <v>20</v>
      </c>
      <c r="E338" s="32">
        <v>6800</v>
      </c>
      <c r="F338" s="33">
        <f t="shared" ca="1" si="17"/>
        <v>136000</v>
      </c>
      <c r="G338" s="20"/>
    </row>
    <row r="339" spans="1:7" ht="16.5" x14ac:dyDescent="0.25">
      <c r="A339" s="29" t="s">
        <v>116</v>
      </c>
      <c r="B339" s="30" t="s">
        <v>248</v>
      </c>
      <c r="C339" s="31" t="str">
        <f>IFERROR(VLOOKUP("CAJ",'[1]Informacion '!P:Q,2,FALSE),"")</f>
        <v>Caja</v>
      </c>
      <c r="D339" s="29">
        <v>50</v>
      </c>
      <c r="E339" s="32">
        <v>12500</v>
      </c>
      <c r="F339" s="33">
        <f t="shared" ca="1" si="17"/>
        <v>625000</v>
      </c>
      <c r="G339" s="20"/>
    </row>
    <row r="340" spans="1:7" ht="16.5" x14ac:dyDescent="0.25">
      <c r="A340" s="29" t="s">
        <v>117</v>
      </c>
      <c r="B340" s="30" t="str">
        <f ca="1">IFERROR(INDEX(UNSPSCDes,MATCH(INDIRECT(ADDRESS(ROW(),COLUMN()-1,4)),UNSPSCCode,0)),IF(INDIRECT(ADDRESS(ROW(),COLUMN()-1,4))="39121303","Cajas eléctricas",""))</f>
        <v>Cajas eléctricas</v>
      </c>
      <c r="C340" s="31" t="str">
        <f>IFERROR(VLOOKUP("UD",'[1]Informacion '!P:Q,2,FALSE),"")</f>
        <v>Unidad</v>
      </c>
      <c r="D340" s="29">
        <v>30</v>
      </c>
      <c r="E340" s="32">
        <v>2800</v>
      </c>
      <c r="F340" s="33">
        <f t="shared" ca="1" si="17"/>
        <v>84000</v>
      </c>
      <c r="G340" s="20"/>
    </row>
    <row r="341" spans="1:7" ht="16.5" x14ac:dyDescent="0.25">
      <c r="A341" s="29" t="s">
        <v>117</v>
      </c>
      <c r="B341" s="30" t="str">
        <f ca="1">IFERROR(INDEX(UNSPSCDes,MATCH(INDIRECT(ADDRESS(ROW(),COLUMN()-1,4)),UNSPSCCode,0)),IF(INDIRECT(ADDRESS(ROW(),COLUMN()-1,4))="39121303","Cajas eléctricas",""))</f>
        <v>Cajas eléctricas</v>
      </c>
      <c r="C341" s="31" t="str">
        <f>IFERROR(VLOOKUP("UD",'[1]Informacion '!P:Q,2,FALSE),"")</f>
        <v>Unidad</v>
      </c>
      <c r="D341" s="29">
        <v>30</v>
      </c>
      <c r="E341" s="32">
        <v>2800</v>
      </c>
      <c r="F341" s="33">
        <f t="shared" ca="1" si="17"/>
        <v>84000</v>
      </c>
      <c r="G341" s="20"/>
    </row>
    <row r="342" spans="1:7" ht="16.5" x14ac:dyDescent="0.25">
      <c r="A342" s="29" t="s">
        <v>118</v>
      </c>
      <c r="B342" s="30" t="s">
        <v>248</v>
      </c>
      <c r="C342" s="31" t="s">
        <v>198</v>
      </c>
      <c r="D342" s="29">
        <v>100</v>
      </c>
      <c r="E342" s="32">
        <v>120</v>
      </c>
      <c r="F342" s="33">
        <f t="shared" ca="1" si="17"/>
        <v>12000</v>
      </c>
      <c r="G342" s="20"/>
    </row>
    <row r="343" spans="1:7" ht="16.5" x14ac:dyDescent="0.25">
      <c r="A343" s="29" t="s">
        <v>118</v>
      </c>
      <c r="B343" s="30" t="s">
        <v>249</v>
      </c>
      <c r="C343" s="31" t="s">
        <v>198</v>
      </c>
      <c r="D343" s="29">
        <v>100</v>
      </c>
      <c r="E343" s="32">
        <v>500</v>
      </c>
      <c r="F343" s="33">
        <f t="shared" ca="1" si="17"/>
        <v>50000</v>
      </c>
      <c r="G343" s="20"/>
    </row>
    <row r="344" spans="1:7" ht="16.5" x14ac:dyDescent="0.25">
      <c r="A344" s="20"/>
      <c r="B344" s="20"/>
      <c r="C344" s="20"/>
      <c r="D344" s="20"/>
      <c r="E344" s="34" t="s">
        <v>40</v>
      </c>
      <c r="F344" s="35">
        <f ca="1">SUM(Table16[MONTO TOTAL ESTIMADO])</f>
        <v>1006200</v>
      </c>
      <c r="G344" s="20"/>
    </row>
    <row r="345" spans="1:7" ht="16.5" x14ac:dyDescent="0.25">
      <c r="A345" s="20"/>
      <c r="B345" s="20"/>
      <c r="C345" s="20"/>
      <c r="D345" s="20"/>
      <c r="E345" s="20"/>
      <c r="F345" s="20"/>
      <c r="G345" s="20"/>
    </row>
    <row r="346" spans="1:7" ht="17.25" thickBot="1" x14ac:dyDescent="0.3">
      <c r="A346" s="20"/>
      <c r="B346" s="20"/>
      <c r="C346" s="20"/>
      <c r="D346" s="20"/>
      <c r="E346" s="20"/>
      <c r="F346" s="20"/>
      <c r="G346" s="20"/>
    </row>
    <row r="347" spans="1:7" ht="23.25" thickBot="1" x14ac:dyDescent="0.3">
      <c r="A347" s="21" t="s">
        <v>15</v>
      </c>
      <c r="B347" s="21" t="s">
        <v>16</v>
      </c>
      <c r="C347" s="21" t="s">
        <v>17</v>
      </c>
      <c r="D347" s="21" t="s">
        <v>18</v>
      </c>
      <c r="E347" s="21" t="s">
        <v>19</v>
      </c>
      <c r="F347" s="21" t="s">
        <v>20</v>
      </c>
      <c r="G347" s="20"/>
    </row>
    <row r="348" spans="1:7" ht="17.25" thickBot="1" x14ac:dyDescent="0.3">
      <c r="A348" s="22" t="s">
        <v>119</v>
      </c>
      <c r="B348" s="22" t="s">
        <v>119</v>
      </c>
      <c r="C348" s="22" t="s">
        <v>21</v>
      </c>
      <c r="D348" s="22" t="s">
        <v>174</v>
      </c>
      <c r="E348" s="22" t="s">
        <v>22</v>
      </c>
      <c r="F348" s="22"/>
      <c r="G348" s="20"/>
    </row>
    <row r="349" spans="1:7" ht="17.25" thickBot="1" x14ac:dyDescent="0.3">
      <c r="A349" s="54" t="s">
        <v>23</v>
      </c>
      <c r="B349" s="23" t="s">
        <v>24</v>
      </c>
      <c r="C349" s="24">
        <v>43941</v>
      </c>
      <c r="D349" s="54" t="s">
        <v>25</v>
      </c>
      <c r="E349" s="25" t="s">
        <v>26</v>
      </c>
      <c r="F349" s="26" t="s">
        <v>27</v>
      </c>
      <c r="G349" s="20"/>
    </row>
    <row r="350" spans="1:7" ht="17.25" thickBot="1" x14ac:dyDescent="0.3">
      <c r="A350" s="55"/>
      <c r="B350" s="23" t="s">
        <v>28</v>
      </c>
      <c r="C350" s="27">
        <f>IF(C349="","",IF(AND(MONTH(C349)&gt;=1,MONTH(C349)&lt;=3),1,IF(AND(MONTH(C349)&gt;=4,MONTH(C349)&lt;=6),2,IF(AND(MONTH(C349)&gt;=7,MONTH(C349)&lt;=9),3,4))))</f>
        <v>2</v>
      </c>
      <c r="D350" s="55"/>
      <c r="E350" s="25" t="s">
        <v>29</v>
      </c>
      <c r="F350" s="26" t="s">
        <v>30</v>
      </c>
      <c r="G350" s="20"/>
    </row>
    <row r="351" spans="1:7" ht="17.25" thickBot="1" x14ac:dyDescent="0.3">
      <c r="A351" s="55"/>
      <c r="B351" s="23" t="s">
        <v>31</v>
      </c>
      <c r="C351" s="24">
        <v>44002</v>
      </c>
      <c r="D351" s="55"/>
      <c r="E351" s="25" t="s">
        <v>32</v>
      </c>
      <c r="F351" s="26"/>
      <c r="G351" s="20"/>
    </row>
    <row r="352" spans="1:7" ht="17.25" thickBot="1" x14ac:dyDescent="0.3">
      <c r="A352" s="55"/>
      <c r="B352" s="23" t="s">
        <v>28</v>
      </c>
      <c r="C352" s="27">
        <f>IF(C351="","",IF(AND(MONTH(C351)&gt;=1,MONTH(C351)&lt;=3),1,IF(AND(MONTH(C351)&gt;=4,MONTH(C351)&lt;=6),2,IF(AND(MONTH(C351)&gt;=7,MONTH(C351)&lt;=9),3,4))))</f>
        <v>2</v>
      </c>
      <c r="D352" s="55"/>
      <c r="E352" s="25" t="s">
        <v>33</v>
      </c>
      <c r="F352" s="26"/>
      <c r="G352" s="20"/>
    </row>
    <row r="353" spans="1:7" ht="17.25" thickBot="1" x14ac:dyDescent="0.3">
      <c r="A353" s="20"/>
      <c r="B353" s="20"/>
      <c r="C353" s="20"/>
      <c r="D353" s="20"/>
      <c r="E353" s="20"/>
      <c r="F353" s="20"/>
      <c r="G353" s="20"/>
    </row>
    <row r="354" spans="1:7" ht="17.25" thickBot="1" x14ac:dyDescent="0.3">
      <c r="A354" s="28" t="s">
        <v>34</v>
      </c>
      <c r="B354" s="28" t="s">
        <v>35</v>
      </c>
      <c r="C354" s="28" t="s">
        <v>36</v>
      </c>
      <c r="D354" s="28" t="s">
        <v>37</v>
      </c>
      <c r="E354" s="28" t="s">
        <v>38</v>
      </c>
      <c r="F354" s="28" t="s">
        <v>39</v>
      </c>
      <c r="G354" s="20"/>
    </row>
    <row r="355" spans="1:7" ht="16.5" x14ac:dyDescent="0.25">
      <c r="A355" s="29" t="s">
        <v>107</v>
      </c>
      <c r="B355" s="30" t="s">
        <v>247</v>
      </c>
      <c r="C355" s="31" t="str">
        <f>IFERROR(VLOOKUP("UD",'[1]Informacion '!P:Q,2,FALSE),"")</f>
        <v>Unidad</v>
      </c>
      <c r="D355" s="29">
        <v>200</v>
      </c>
      <c r="E355" s="32">
        <v>300</v>
      </c>
      <c r="F355" s="33">
        <f ca="1">INDIRECT(ADDRESS(ROW(),COLUMN()-2,4))*INDIRECT(ADDRESS(ROW(),COLUMN()-1,4))</f>
        <v>60000</v>
      </c>
      <c r="G355" s="20"/>
    </row>
    <row r="356" spans="1:7" ht="16.5" x14ac:dyDescent="0.25">
      <c r="A356" s="20"/>
      <c r="B356" s="20"/>
      <c r="C356" s="20"/>
      <c r="D356" s="20"/>
      <c r="E356" s="34" t="s">
        <v>40</v>
      </c>
      <c r="F356" s="35">
        <f ca="1">SUM(Table19[MONTO TOTAL ESTIMADO])</f>
        <v>60000</v>
      </c>
      <c r="G356" s="20"/>
    </row>
    <row r="357" spans="1:7" ht="17.25" thickBot="1" x14ac:dyDescent="0.3">
      <c r="A357" s="20"/>
      <c r="B357" s="20"/>
      <c r="C357" s="20"/>
      <c r="D357" s="20"/>
      <c r="E357" s="20"/>
      <c r="F357" s="20"/>
      <c r="G357" s="20"/>
    </row>
    <row r="358" spans="1:7" ht="23.25" thickBot="1" x14ac:dyDescent="0.3">
      <c r="A358" s="21" t="s">
        <v>15</v>
      </c>
      <c r="B358" s="21" t="s">
        <v>16</v>
      </c>
      <c r="C358" s="21" t="s">
        <v>17</v>
      </c>
      <c r="D358" s="21" t="s">
        <v>18</v>
      </c>
      <c r="E358" s="21" t="s">
        <v>19</v>
      </c>
      <c r="F358" s="21" t="s">
        <v>20</v>
      </c>
      <c r="G358" s="20"/>
    </row>
    <row r="359" spans="1:7" ht="23.25" thickBot="1" x14ac:dyDescent="0.3">
      <c r="A359" s="22" t="s">
        <v>120</v>
      </c>
      <c r="B359" s="36" t="s">
        <v>121</v>
      </c>
      <c r="C359" s="22" t="s">
        <v>21</v>
      </c>
      <c r="D359" s="22" t="s">
        <v>44</v>
      </c>
      <c r="E359" s="22" t="s">
        <v>22</v>
      </c>
      <c r="F359" s="22"/>
      <c r="G359" s="20"/>
    </row>
    <row r="360" spans="1:7" ht="17.25" thickBot="1" x14ac:dyDescent="0.3">
      <c r="A360" s="54" t="s">
        <v>23</v>
      </c>
      <c r="B360" s="23" t="s">
        <v>24</v>
      </c>
      <c r="C360" s="24">
        <v>43931</v>
      </c>
      <c r="D360" s="54" t="s">
        <v>25</v>
      </c>
      <c r="E360" s="25" t="s">
        <v>26</v>
      </c>
      <c r="F360" s="26" t="s">
        <v>27</v>
      </c>
      <c r="G360" s="20"/>
    </row>
    <row r="361" spans="1:7" ht="17.25" thickBot="1" x14ac:dyDescent="0.3">
      <c r="A361" s="55"/>
      <c r="B361" s="23" t="s">
        <v>28</v>
      </c>
      <c r="C361" s="27">
        <f>IF(C360="","",IF(AND(MONTH(C360)&gt;=1,MONTH(C360)&lt;=3),1,IF(AND(MONTH(C360)&gt;=4,MONTH(C360)&lt;=6),2,IF(AND(MONTH(C360)&gt;=7,MONTH(C360)&lt;=9),3,4))))</f>
        <v>2</v>
      </c>
      <c r="D361" s="55"/>
      <c r="E361" s="25" t="s">
        <v>29</v>
      </c>
      <c r="F361" s="26" t="s">
        <v>30</v>
      </c>
      <c r="G361" s="20"/>
    </row>
    <row r="362" spans="1:7" ht="17.25" thickBot="1" x14ac:dyDescent="0.3">
      <c r="A362" s="55"/>
      <c r="B362" s="23" t="s">
        <v>31</v>
      </c>
      <c r="C362" s="24">
        <v>43997</v>
      </c>
      <c r="D362" s="55"/>
      <c r="E362" s="25" t="s">
        <v>32</v>
      </c>
      <c r="F362" s="26"/>
      <c r="G362" s="20"/>
    </row>
    <row r="363" spans="1:7" ht="17.25" thickBot="1" x14ac:dyDescent="0.3">
      <c r="A363" s="55"/>
      <c r="B363" s="23" t="s">
        <v>28</v>
      </c>
      <c r="C363" s="27">
        <f>IF(C362="","",IF(AND(MONTH(C362)&gt;=1,MONTH(C362)&lt;=3),1,IF(AND(MONTH(C362)&gt;=4,MONTH(C362)&lt;=6),2,IF(AND(MONTH(C362)&gt;=7,MONTH(C362)&lt;=9),3,4))))</f>
        <v>2</v>
      </c>
      <c r="D363" s="55"/>
      <c r="E363" s="25" t="s">
        <v>33</v>
      </c>
      <c r="F363" s="26"/>
      <c r="G363" s="20"/>
    </row>
    <row r="364" spans="1:7" ht="17.25" thickBot="1" x14ac:dyDescent="0.3">
      <c r="A364" s="20"/>
      <c r="B364" s="20"/>
      <c r="C364" s="20"/>
      <c r="D364" s="20"/>
      <c r="E364" s="20"/>
      <c r="F364" s="20"/>
      <c r="G364" s="20"/>
    </row>
    <row r="365" spans="1:7" ht="17.25" thickBot="1" x14ac:dyDescent="0.3">
      <c r="A365" s="28" t="s">
        <v>34</v>
      </c>
      <c r="B365" s="28" t="s">
        <v>35</v>
      </c>
      <c r="C365" s="28" t="s">
        <v>36</v>
      </c>
      <c r="D365" s="28" t="s">
        <v>37</v>
      </c>
      <c r="E365" s="28" t="s">
        <v>38</v>
      </c>
      <c r="F365" s="28" t="s">
        <v>39</v>
      </c>
      <c r="G365" s="20"/>
    </row>
    <row r="366" spans="1:7" ht="16.5" x14ac:dyDescent="0.25">
      <c r="A366" s="29" t="s">
        <v>122</v>
      </c>
      <c r="B366" s="30" t="str">
        <f t="shared" ref="B366:B372" ca="1" si="18">IFERROR(INDEX(UNSPSCDes,MATCH(INDIRECT(ADDRESS(ROW(),COLUMN()-1,4)),UNSPSCCode,0)),IF(INDIRECT(ADDRESS(ROW(),COLUMN()-1,4))="44103103","Tóner para impresoras o fax",""))</f>
        <v>Tóner para impresoras o fax</v>
      </c>
      <c r="C366" s="31" t="str">
        <f>IFERROR(VLOOKUP("UD",'[1]Informacion '!P:Q,2,FALSE),"")</f>
        <v>Unidad</v>
      </c>
      <c r="D366" s="29">
        <v>20</v>
      </c>
      <c r="E366" s="32">
        <v>19800</v>
      </c>
      <c r="F366" s="33">
        <f t="shared" ref="F366:F372" ca="1" si="19">INDIRECT(ADDRESS(ROW(),COLUMN()-2,4))*INDIRECT(ADDRESS(ROW(),COLUMN()-1,4))</f>
        <v>396000</v>
      </c>
      <c r="G366" s="20"/>
    </row>
    <row r="367" spans="1:7" ht="16.5" x14ac:dyDescent="0.25">
      <c r="A367" s="29" t="s">
        <v>122</v>
      </c>
      <c r="B367" s="30" t="str">
        <f t="shared" ca="1" si="18"/>
        <v>Tóner para impresoras o fax</v>
      </c>
      <c r="C367" s="31" t="str">
        <f>IFERROR(VLOOKUP("UD",'[1]Informacion '!P:Q,2,FALSE),"")</f>
        <v>Unidad</v>
      </c>
      <c r="D367" s="29">
        <v>20</v>
      </c>
      <c r="E367" s="32">
        <v>10500</v>
      </c>
      <c r="F367" s="33">
        <f t="shared" ca="1" si="19"/>
        <v>210000</v>
      </c>
      <c r="G367" s="20"/>
    </row>
    <row r="368" spans="1:7" ht="16.5" x14ac:dyDescent="0.25">
      <c r="A368" s="29" t="s">
        <v>122</v>
      </c>
      <c r="B368" s="30" t="str">
        <f t="shared" ca="1" si="18"/>
        <v>Tóner para impresoras o fax</v>
      </c>
      <c r="C368" s="31" t="str">
        <f>IFERROR(VLOOKUP("UD",'[1]Informacion '!P:Q,2,FALSE),"")</f>
        <v>Unidad</v>
      </c>
      <c r="D368" s="29">
        <v>20</v>
      </c>
      <c r="E368" s="32">
        <v>9800</v>
      </c>
      <c r="F368" s="33">
        <f t="shared" ca="1" si="19"/>
        <v>196000</v>
      </c>
      <c r="G368" s="20"/>
    </row>
    <row r="369" spans="1:7" ht="16.5" x14ac:dyDescent="0.25">
      <c r="A369" s="29" t="s">
        <v>122</v>
      </c>
      <c r="B369" s="30" t="str">
        <f t="shared" ca="1" si="18"/>
        <v>Tóner para impresoras o fax</v>
      </c>
      <c r="C369" s="31" t="str">
        <f>IFERROR(VLOOKUP("UD",'[1]Informacion '!P:Q,2,FALSE),"")</f>
        <v>Unidad</v>
      </c>
      <c r="D369" s="29">
        <v>20</v>
      </c>
      <c r="E369" s="32">
        <v>8600</v>
      </c>
      <c r="F369" s="33">
        <f t="shared" ca="1" si="19"/>
        <v>172000</v>
      </c>
      <c r="G369" s="20"/>
    </row>
    <row r="370" spans="1:7" ht="16.5" x14ac:dyDescent="0.25">
      <c r="A370" s="29" t="s">
        <v>122</v>
      </c>
      <c r="B370" s="30" t="str">
        <f t="shared" ca="1" si="18"/>
        <v>Tóner para impresoras o fax</v>
      </c>
      <c r="C370" s="31" t="str">
        <f>IFERROR(VLOOKUP("UD",'[1]Informacion '!P:Q,2,FALSE),"")</f>
        <v>Unidad</v>
      </c>
      <c r="D370" s="29">
        <v>20</v>
      </c>
      <c r="E370" s="32">
        <v>5700</v>
      </c>
      <c r="F370" s="33">
        <f t="shared" ca="1" si="19"/>
        <v>114000</v>
      </c>
      <c r="G370" s="20"/>
    </row>
    <row r="371" spans="1:7" ht="16.5" x14ac:dyDescent="0.25">
      <c r="A371" s="29" t="s">
        <v>122</v>
      </c>
      <c r="B371" s="30" t="str">
        <f t="shared" ca="1" si="18"/>
        <v>Tóner para impresoras o fax</v>
      </c>
      <c r="C371" s="31" t="str">
        <f>IFERROR(VLOOKUP("UD",'[1]Informacion '!P:Q,2,FALSE),"")</f>
        <v>Unidad</v>
      </c>
      <c r="D371" s="29">
        <v>20</v>
      </c>
      <c r="E371" s="32">
        <v>3600</v>
      </c>
      <c r="F371" s="33">
        <f t="shared" ca="1" si="19"/>
        <v>72000</v>
      </c>
      <c r="G371" s="20"/>
    </row>
    <row r="372" spans="1:7" ht="16.5" x14ac:dyDescent="0.25">
      <c r="A372" s="29" t="s">
        <v>122</v>
      </c>
      <c r="B372" s="30" t="str">
        <f t="shared" ca="1" si="18"/>
        <v>Tóner para impresoras o fax</v>
      </c>
      <c r="C372" s="31" t="str">
        <f>IFERROR(VLOOKUP("UD",'[1]Informacion '!P:Q,2,FALSE),"")</f>
        <v>Unidad</v>
      </c>
      <c r="D372" s="29">
        <v>20</v>
      </c>
      <c r="E372" s="32">
        <v>3900</v>
      </c>
      <c r="F372" s="33">
        <f t="shared" ca="1" si="19"/>
        <v>78000</v>
      </c>
      <c r="G372" s="20"/>
    </row>
    <row r="373" spans="1:7" ht="16.5" x14ac:dyDescent="0.25">
      <c r="A373" s="20"/>
      <c r="B373" s="20"/>
      <c r="C373" s="20"/>
      <c r="D373" s="20"/>
      <c r="E373" s="34" t="s">
        <v>40</v>
      </c>
      <c r="F373" s="35">
        <f ca="1">SUM(Table21[MONTO TOTAL ESTIMADO])</f>
        <v>1238000</v>
      </c>
      <c r="G373" s="20"/>
    </row>
    <row r="374" spans="1:7" ht="17.25" thickBot="1" x14ac:dyDescent="0.3">
      <c r="A374" s="20"/>
      <c r="B374" s="20"/>
      <c r="C374" s="20"/>
      <c r="D374" s="20"/>
      <c r="E374" s="20"/>
      <c r="F374" s="20"/>
      <c r="G374" s="20"/>
    </row>
    <row r="375" spans="1:7" ht="23.25" thickBot="1" x14ac:dyDescent="0.3">
      <c r="A375" s="21" t="s">
        <v>15</v>
      </c>
      <c r="B375" s="21" t="s">
        <v>16</v>
      </c>
      <c r="C375" s="21" t="s">
        <v>17</v>
      </c>
      <c r="D375" s="21" t="s">
        <v>18</v>
      </c>
      <c r="E375" s="21" t="s">
        <v>19</v>
      </c>
      <c r="F375" s="21" t="s">
        <v>20</v>
      </c>
      <c r="G375" s="20"/>
    </row>
    <row r="376" spans="1:7" ht="17.25" thickBot="1" x14ac:dyDescent="0.3">
      <c r="A376" s="22" t="s">
        <v>123</v>
      </c>
      <c r="B376" s="22" t="s">
        <v>123</v>
      </c>
      <c r="C376" s="22" t="s">
        <v>21</v>
      </c>
      <c r="D376" s="22" t="s">
        <v>97</v>
      </c>
      <c r="E376" s="22" t="s">
        <v>22</v>
      </c>
      <c r="F376" s="22"/>
      <c r="G376" s="20"/>
    </row>
    <row r="377" spans="1:7" ht="17.25" thickBot="1" x14ac:dyDescent="0.3">
      <c r="A377" s="54" t="s">
        <v>23</v>
      </c>
      <c r="B377" s="23" t="s">
        <v>24</v>
      </c>
      <c r="C377" s="24">
        <v>43922</v>
      </c>
      <c r="D377" s="54" t="s">
        <v>25</v>
      </c>
      <c r="E377" s="25" t="s">
        <v>26</v>
      </c>
      <c r="F377" s="26" t="s">
        <v>27</v>
      </c>
      <c r="G377" s="20"/>
    </row>
    <row r="378" spans="1:7" ht="17.25" thickBot="1" x14ac:dyDescent="0.3">
      <c r="A378" s="55"/>
      <c r="B378" s="23" t="s">
        <v>28</v>
      </c>
      <c r="C378" s="27">
        <f>IF(C377="","",IF(AND(MONTH(C377)&gt;=1,MONTH(C377)&lt;=3),1,IF(AND(MONTH(C377)&gt;=4,MONTH(C377)&lt;=6),2,IF(AND(MONTH(C377)&gt;=7,MONTH(C377)&lt;=9),3,4))))</f>
        <v>2</v>
      </c>
      <c r="D378" s="55"/>
      <c r="E378" s="25" t="s">
        <v>29</v>
      </c>
      <c r="F378" s="26" t="s">
        <v>30</v>
      </c>
      <c r="G378" s="20"/>
    </row>
    <row r="379" spans="1:7" ht="17.25" thickBot="1" x14ac:dyDescent="0.3">
      <c r="A379" s="55"/>
      <c r="B379" s="23" t="s">
        <v>31</v>
      </c>
      <c r="C379" s="24">
        <v>43976</v>
      </c>
      <c r="D379" s="55"/>
      <c r="E379" s="25" t="s">
        <v>32</v>
      </c>
      <c r="F379" s="26"/>
      <c r="G379" s="20"/>
    </row>
    <row r="380" spans="1:7" ht="17.25" thickBot="1" x14ac:dyDescent="0.3">
      <c r="A380" s="55"/>
      <c r="B380" s="23" t="s">
        <v>28</v>
      </c>
      <c r="C380" s="27">
        <f>IF(C379="","",IF(AND(MONTH(C379)&gt;=1,MONTH(C379)&lt;=3),1,IF(AND(MONTH(C379)&gt;=4,MONTH(C379)&lt;=6),2,IF(AND(MONTH(C379)&gt;=7,MONTH(C379)&lt;=9),3,4))))</f>
        <v>2</v>
      </c>
      <c r="D380" s="55"/>
      <c r="E380" s="25" t="s">
        <v>33</v>
      </c>
      <c r="F380" s="26"/>
      <c r="G380" s="20"/>
    </row>
    <row r="381" spans="1:7" ht="17.25" thickBot="1" x14ac:dyDescent="0.3">
      <c r="A381" s="20"/>
      <c r="B381" s="20"/>
      <c r="C381" s="20"/>
      <c r="D381" s="20"/>
      <c r="E381" s="20"/>
      <c r="F381" s="20"/>
      <c r="G381" s="20"/>
    </row>
    <row r="382" spans="1:7" ht="17.25" thickBot="1" x14ac:dyDescent="0.3">
      <c r="A382" s="28" t="s">
        <v>34</v>
      </c>
      <c r="B382" s="28" t="s">
        <v>35</v>
      </c>
      <c r="C382" s="28" t="s">
        <v>36</v>
      </c>
      <c r="D382" s="28" t="s">
        <v>37</v>
      </c>
      <c r="E382" s="28" t="s">
        <v>38</v>
      </c>
      <c r="F382" s="28" t="s">
        <v>39</v>
      </c>
      <c r="G382" s="20"/>
    </row>
    <row r="383" spans="1:7" ht="16.5" x14ac:dyDescent="0.25">
      <c r="A383" s="29" t="s">
        <v>124</v>
      </c>
      <c r="B383" s="30" t="str">
        <f ca="1">IFERROR(INDEX(UNSPSCDes,MATCH(INDIRECT(ADDRESS(ROW(),COLUMN()-1,4)),UNSPSCCode,0)),IF(INDIRECT(ADDRESS(ROW(),COLUMN()-1,4))="46191601","Extintores",""))</f>
        <v>Extintores</v>
      </c>
      <c r="C383" s="31" t="str">
        <f>IFERROR(VLOOKUP("UD",'[1]Informacion '!P:Q,2,FALSE),"")</f>
        <v>Unidad</v>
      </c>
      <c r="D383" s="29">
        <v>100</v>
      </c>
      <c r="E383" s="32">
        <v>8500</v>
      </c>
      <c r="F383" s="33">
        <f t="shared" ref="F383:F384" ca="1" si="20">INDIRECT(ADDRESS(ROW(),COLUMN()-2,4))*INDIRECT(ADDRESS(ROW(),COLUMN()-1,4))</f>
        <v>850000</v>
      </c>
      <c r="G383" s="20"/>
    </row>
    <row r="384" spans="1:7" ht="16.5" x14ac:dyDescent="0.25">
      <c r="A384" s="29" t="s">
        <v>125</v>
      </c>
      <c r="B384" s="30" t="str">
        <f ca="1">IFERROR(INDEX(UNSPSCDes,MATCH(INDIRECT(ADDRESS(ROW(),COLUMN()-1,4)),UNSPSCCode,0)),IF(INDIRECT(ADDRESS(ROW(),COLUMN()-1,4))="43191510","Radios de dos vías",""))</f>
        <v>Radios de dos vías</v>
      </c>
      <c r="C384" s="31" t="str">
        <f>IFERROR(VLOOKUP("UD",'[1]Informacion '!P:Q,2,FALSE),"")</f>
        <v>Unidad</v>
      </c>
      <c r="D384" s="29">
        <v>10</v>
      </c>
      <c r="E384" s="32">
        <v>4000</v>
      </c>
      <c r="F384" s="33">
        <f t="shared" ca="1" si="20"/>
        <v>40000</v>
      </c>
      <c r="G384" s="20"/>
    </row>
    <row r="385" spans="1:7" ht="17.25" thickBot="1" x14ac:dyDescent="0.3">
      <c r="A385" s="20"/>
      <c r="B385" s="20"/>
      <c r="C385" s="20"/>
      <c r="D385" s="20"/>
      <c r="E385" s="34" t="s">
        <v>40</v>
      </c>
      <c r="F385" s="35">
        <f ca="1">SUM(Table22[MONTO TOTAL ESTIMADO])</f>
        <v>890000</v>
      </c>
      <c r="G385" s="20"/>
    </row>
    <row r="386" spans="1:7" ht="23.25" thickBot="1" x14ac:dyDescent="0.3">
      <c r="A386" s="21" t="s">
        <v>15</v>
      </c>
      <c r="B386" s="21" t="s">
        <v>16</v>
      </c>
      <c r="C386" s="21" t="s">
        <v>17</v>
      </c>
      <c r="D386" s="21" t="s">
        <v>18</v>
      </c>
      <c r="E386" s="21" t="s">
        <v>19</v>
      </c>
      <c r="F386" s="21" t="s">
        <v>20</v>
      </c>
      <c r="G386" s="20"/>
    </row>
    <row r="387" spans="1:7" ht="23.25" thickBot="1" x14ac:dyDescent="0.3">
      <c r="A387" s="22" t="s">
        <v>128</v>
      </c>
      <c r="B387" s="36" t="s">
        <v>250</v>
      </c>
      <c r="C387" s="22" t="s">
        <v>127</v>
      </c>
      <c r="D387" s="22" t="s">
        <v>183</v>
      </c>
      <c r="E387" s="22" t="s">
        <v>22</v>
      </c>
      <c r="F387" s="22"/>
      <c r="G387" s="20"/>
    </row>
    <row r="388" spans="1:7" ht="17.25" thickBot="1" x14ac:dyDescent="0.3">
      <c r="A388" s="54" t="s">
        <v>23</v>
      </c>
      <c r="B388" s="23" t="s">
        <v>24</v>
      </c>
      <c r="C388" s="24">
        <v>43926</v>
      </c>
      <c r="D388" s="54" t="s">
        <v>25</v>
      </c>
      <c r="E388" s="25" t="s">
        <v>26</v>
      </c>
      <c r="F388" s="26" t="s">
        <v>27</v>
      </c>
      <c r="G388" s="20"/>
    </row>
    <row r="389" spans="1:7" ht="17.25" thickBot="1" x14ac:dyDescent="0.3">
      <c r="A389" s="55"/>
      <c r="B389" s="23" t="s">
        <v>28</v>
      </c>
      <c r="C389" s="27">
        <f>IF(C388="","",IF(AND(MONTH(C388)&gt;=1,MONTH(C388)&lt;=3),1,IF(AND(MONTH(C388)&gt;=4,MONTH(C388)&lt;=6),2,IF(AND(MONTH(C388)&gt;=7,MONTH(C388)&lt;=9),3,4))))</f>
        <v>2</v>
      </c>
      <c r="D389" s="55"/>
      <c r="E389" s="25" t="s">
        <v>29</v>
      </c>
      <c r="F389" s="26" t="s">
        <v>30</v>
      </c>
      <c r="G389" s="20"/>
    </row>
    <row r="390" spans="1:7" ht="17.25" thickBot="1" x14ac:dyDescent="0.3">
      <c r="A390" s="55"/>
      <c r="B390" s="23" t="s">
        <v>31</v>
      </c>
      <c r="C390" s="24">
        <v>44002</v>
      </c>
      <c r="D390" s="55"/>
      <c r="E390" s="25" t="s">
        <v>32</v>
      </c>
      <c r="F390" s="26"/>
      <c r="G390" s="20"/>
    </row>
    <row r="391" spans="1:7" ht="17.25" thickBot="1" x14ac:dyDescent="0.3">
      <c r="A391" s="55"/>
      <c r="B391" s="23" t="s">
        <v>28</v>
      </c>
      <c r="C391" s="27">
        <f>IF(C390="","",IF(AND(MONTH(C390)&gt;=1,MONTH(C390)&lt;=3),1,IF(AND(MONTH(C390)&gt;=4,MONTH(C390)&lt;=6),2,IF(AND(MONTH(C390)&gt;=7,MONTH(C390)&lt;=9),3,4))))</f>
        <v>2</v>
      </c>
      <c r="D391" s="55"/>
      <c r="E391" s="25" t="s">
        <v>33</v>
      </c>
      <c r="F391" s="26"/>
      <c r="G391" s="20"/>
    </row>
    <row r="392" spans="1:7" ht="17.25" thickBot="1" x14ac:dyDescent="0.3">
      <c r="A392" s="20"/>
      <c r="B392" s="20"/>
      <c r="C392" s="20"/>
      <c r="D392" s="20"/>
      <c r="E392" s="20"/>
      <c r="F392" s="20"/>
      <c r="G392" s="20"/>
    </row>
    <row r="393" spans="1:7" ht="17.25" thickBot="1" x14ac:dyDescent="0.3">
      <c r="A393" s="28" t="s">
        <v>34</v>
      </c>
      <c r="B393" s="28" t="s">
        <v>35</v>
      </c>
      <c r="C393" s="28" t="s">
        <v>36</v>
      </c>
      <c r="D393" s="28" t="s">
        <v>37</v>
      </c>
      <c r="E393" s="28" t="s">
        <v>38</v>
      </c>
      <c r="F393" s="28" t="s">
        <v>39</v>
      </c>
      <c r="G393" s="20"/>
    </row>
    <row r="394" spans="1:7" ht="16.5" x14ac:dyDescent="0.25">
      <c r="A394" s="29" t="s">
        <v>129</v>
      </c>
      <c r="B394" s="30" t="str">
        <f ca="1">IFERROR(INDEX(UNSPSCDes,MATCH(INDIRECT(ADDRESS(ROW(),COLUMN()-1,4)),UNSPSCCode,0)),IF(INDIRECT(ADDRESS(ROW(),COLUMN()-1,4))="78111808","Alquiler de vehículos",""))</f>
        <v>Alquiler de vehículos</v>
      </c>
      <c r="C394" s="31" t="str">
        <f>IFERROR(VLOOKUP("MES",'[1]Informacion '!P:Q,2,FALSE),"")</f>
        <v>Mes</v>
      </c>
      <c r="D394" s="29">
        <v>1</v>
      </c>
      <c r="E394" s="32">
        <v>50000</v>
      </c>
      <c r="F394" s="33">
        <f ca="1">INDIRECT(ADDRESS(ROW(),COLUMN()-2,4))*INDIRECT(ADDRESS(ROW(),COLUMN()-1,4))</f>
        <v>50000</v>
      </c>
      <c r="G394" s="20"/>
    </row>
    <row r="395" spans="1:7" ht="16.5" x14ac:dyDescent="0.25">
      <c r="A395" s="20"/>
      <c r="B395" s="20"/>
      <c r="C395" s="20"/>
      <c r="D395" s="20"/>
      <c r="E395" s="34" t="s">
        <v>40</v>
      </c>
      <c r="F395" s="35">
        <f ca="1">SUM(Table31[MONTO TOTAL ESTIMADO])</f>
        <v>50000</v>
      </c>
      <c r="G395" s="20"/>
    </row>
    <row r="396" spans="1:7" ht="17.25" thickBot="1" x14ac:dyDescent="0.3">
      <c r="A396" s="20"/>
      <c r="B396" s="20"/>
      <c r="C396" s="20"/>
      <c r="D396" s="20"/>
      <c r="E396" s="20"/>
      <c r="F396" s="20"/>
      <c r="G396" s="20"/>
    </row>
    <row r="397" spans="1:7" ht="23.25" thickBot="1" x14ac:dyDescent="0.3">
      <c r="A397" s="21" t="s">
        <v>15</v>
      </c>
      <c r="B397" s="21" t="s">
        <v>16</v>
      </c>
      <c r="C397" s="21" t="s">
        <v>17</v>
      </c>
      <c r="D397" s="21" t="s">
        <v>18</v>
      </c>
      <c r="E397" s="21" t="s">
        <v>19</v>
      </c>
      <c r="F397" s="21" t="s">
        <v>20</v>
      </c>
      <c r="G397" s="20"/>
    </row>
    <row r="398" spans="1:7" ht="34.5" thickBot="1" x14ac:dyDescent="0.3">
      <c r="A398" s="22" t="s">
        <v>130</v>
      </c>
      <c r="B398" s="36" t="s">
        <v>251</v>
      </c>
      <c r="C398" s="22" t="s">
        <v>21</v>
      </c>
      <c r="D398" s="22" t="s">
        <v>252</v>
      </c>
      <c r="E398" s="22" t="s">
        <v>22</v>
      </c>
      <c r="F398" s="22"/>
      <c r="G398" s="20"/>
    </row>
    <row r="399" spans="1:7" ht="17.25" thickBot="1" x14ac:dyDescent="0.3">
      <c r="A399" s="54" t="s">
        <v>23</v>
      </c>
      <c r="B399" s="23" t="s">
        <v>24</v>
      </c>
      <c r="C399" s="24">
        <v>43834</v>
      </c>
      <c r="D399" s="54" t="s">
        <v>25</v>
      </c>
      <c r="E399" s="25" t="s">
        <v>26</v>
      </c>
      <c r="F399" s="26" t="s">
        <v>27</v>
      </c>
      <c r="G399" s="20"/>
    </row>
    <row r="400" spans="1:7" ht="17.25" thickBot="1" x14ac:dyDescent="0.3">
      <c r="A400" s="55"/>
      <c r="B400" s="23" t="s">
        <v>28</v>
      </c>
      <c r="C400" s="27">
        <f>IF(C399="","",IF(AND(MONTH(C399)&gt;=1,MONTH(C399)&lt;=3),1,IF(AND(MONTH(C399)&gt;=4,MONTH(C399)&lt;=6),2,IF(AND(MONTH(C399)&gt;=7,MONTH(C399)&lt;=9),3,4))))</f>
        <v>1</v>
      </c>
      <c r="D400" s="55"/>
      <c r="E400" s="25" t="s">
        <v>29</v>
      </c>
      <c r="F400" s="26" t="s">
        <v>30</v>
      </c>
      <c r="G400" s="20"/>
    </row>
    <row r="401" spans="1:7" ht="17.25" thickBot="1" x14ac:dyDescent="0.3">
      <c r="A401" s="55"/>
      <c r="B401" s="23" t="s">
        <v>31</v>
      </c>
      <c r="C401" s="24">
        <v>43920</v>
      </c>
      <c r="D401" s="55"/>
      <c r="E401" s="25" t="s">
        <v>32</v>
      </c>
      <c r="F401" s="26"/>
      <c r="G401" s="20"/>
    </row>
    <row r="402" spans="1:7" ht="17.25" thickBot="1" x14ac:dyDescent="0.3">
      <c r="A402" s="55"/>
      <c r="B402" s="23" t="s">
        <v>28</v>
      </c>
      <c r="C402" s="27">
        <f>IF(C401="","",IF(AND(MONTH(C401)&gt;=1,MONTH(C401)&lt;=3),1,IF(AND(MONTH(C401)&gt;=4,MONTH(C401)&lt;=6),2,IF(AND(MONTH(C401)&gt;=7,MONTH(C401)&lt;=9),3,4))))</f>
        <v>1</v>
      </c>
      <c r="D402" s="55"/>
      <c r="E402" s="25" t="s">
        <v>33</v>
      </c>
      <c r="F402" s="26"/>
      <c r="G402" s="20"/>
    </row>
    <row r="403" spans="1:7" ht="17.25" thickBot="1" x14ac:dyDescent="0.3">
      <c r="A403" s="20"/>
      <c r="B403" s="20"/>
      <c r="C403" s="20"/>
      <c r="D403" s="20"/>
      <c r="E403" s="20"/>
      <c r="F403" s="20"/>
      <c r="G403" s="20"/>
    </row>
    <row r="404" spans="1:7" ht="17.25" thickBot="1" x14ac:dyDescent="0.3">
      <c r="A404" s="28" t="s">
        <v>34</v>
      </c>
      <c r="B404" s="28" t="s">
        <v>35</v>
      </c>
      <c r="C404" s="28" t="s">
        <v>36</v>
      </c>
      <c r="D404" s="28" t="s">
        <v>37</v>
      </c>
      <c r="E404" s="28" t="s">
        <v>38</v>
      </c>
      <c r="F404" s="28" t="s">
        <v>39</v>
      </c>
      <c r="G404" s="20"/>
    </row>
    <row r="405" spans="1:7" ht="17.25" thickBot="1" x14ac:dyDescent="0.3">
      <c r="A405" s="29">
        <v>15101506</v>
      </c>
      <c r="B405" s="37" t="str">
        <f ca="1">IFERROR(INDEX(UNSPSCDes,MATCH(INDIRECT(ADDRESS(ROW(),COLUMN()-1,4)),UNSPSCCode,0)),IF(INDIRECT(ADDRESS(ROW(),COLUMN()-1,4))="15101505","Combustible diesel",""))</f>
        <v>Gasolina</v>
      </c>
      <c r="C405" s="37" t="s">
        <v>198</v>
      </c>
      <c r="D405" s="37">
        <v>1</v>
      </c>
      <c r="E405" s="32">
        <v>1650000</v>
      </c>
      <c r="F405" s="33">
        <v>1650000</v>
      </c>
      <c r="G405" s="20"/>
    </row>
    <row r="406" spans="1:7" ht="16.5" x14ac:dyDescent="0.25">
      <c r="A406" s="29" t="s">
        <v>131</v>
      </c>
      <c r="B406" s="30" t="str">
        <f ca="1">IFERROR(INDEX(UNSPSCDes,MATCH(INDIRECT(ADDRESS(ROW(),COLUMN()-1,4)),UNSPSCCode,0)),IF(INDIRECT(ADDRESS(ROW(),COLUMN()-1,4))="15101505","Combustible diesel",""))</f>
        <v>Combustible diesel</v>
      </c>
      <c r="C406" s="31" t="s">
        <v>253</v>
      </c>
      <c r="D406" s="29">
        <v>4000</v>
      </c>
      <c r="E406" s="32">
        <v>190</v>
      </c>
      <c r="F406" s="33">
        <f ca="1">INDIRECT(ADDRESS(ROW(),COLUMN()-2,4))*INDIRECT(ADDRESS(ROW(),COLUMN()-1,4))</f>
        <v>760000</v>
      </c>
      <c r="G406" s="20"/>
    </row>
    <row r="407" spans="1:7" ht="16.5" x14ac:dyDescent="0.25">
      <c r="A407" s="20"/>
      <c r="B407" s="20"/>
      <c r="C407" s="20"/>
      <c r="D407" s="20"/>
      <c r="E407" s="34" t="s">
        <v>40</v>
      </c>
      <c r="F407" s="35">
        <f ca="1">SUM(Table35[MONTO TOTAL ESTIMADO])</f>
        <v>2410000</v>
      </c>
      <c r="G407" s="20"/>
    </row>
    <row r="408" spans="1:7" ht="17.25" thickBot="1" x14ac:dyDescent="0.3">
      <c r="A408" s="20"/>
      <c r="B408" s="20"/>
      <c r="C408" s="20"/>
      <c r="D408" s="20"/>
      <c r="E408" s="20"/>
      <c r="F408" s="20"/>
      <c r="G408" s="20"/>
    </row>
    <row r="409" spans="1:7" ht="23.25" thickBot="1" x14ac:dyDescent="0.3">
      <c r="A409" s="21" t="s">
        <v>15</v>
      </c>
      <c r="B409" s="21" t="s">
        <v>16</v>
      </c>
      <c r="C409" s="21" t="s">
        <v>17</v>
      </c>
      <c r="D409" s="21" t="s">
        <v>18</v>
      </c>
      <c r="E409" s="21" t="s">
        <v>19</v>
      </c>
      <c r="F409" s="21" t="s">
        <v>20</v>
      </c>
      <c r="G409" s="20"/>
    </row>
    <row r="410" spans="1:7" ht="34.5" thickBot="1" x14ac:dyDescent="0.3">
      <c r="A410" s="22" t="s">
        <v>130</v>
      </c>
      <c r="B410" s="36" t="s">
        <v>251</v>
      </c>
      <c r="C410" s="22" t="s">
        <v>21</v>
      </c>
      <c r="D410" s="22" t="s">
        <v>252</v>
      </c>
      <c r="E410" s="22" t="s">
        <v>22</v>
      </c>
      <c r="F410" s="22"/>
      <c r="G410" s="20"/>
    </row>
    <row r="411" spans="1:7" ht="17.25" thickBot="1" x14ac:dyDescent="0.3">
      <c r="A411" s="54" t="s">
        <v>23</v>
      </c>
      <c r="B411" s="23" t="s">
        <v>24</v>
      </c>
      <c r="C411" s="24">
        <v>43922</v>
      </c>
      <c r="D411" s="54" t="s">
        <v>25</v>
      </c>
      <c r="E411" s="25" t="s">
        <v>26</v>
      </c>
      <c r="F411" s="26" t="s">
        <v>27</v>
      </c>
      <c r="G411" s="20"/>
    </row>
    <row r="412" spans="1:7" ht="17.25" thickBot="1" x14ac:dyDescent="0.3">
      <c r="A412" s="55"/>
      <c r="B412" s="23" t="s">
        <v>28</v>
      </c>
      <c r="C412" s="27">
        <f>IF(C411="","",IF(AND(MONTH(C411)&gt;=1,MONTH(C411)&lt;=3),1,IF(AND(MONTH(C411)&gt;=4,MONTH(C411)&lt;=6),2,IF(AND(MONTH(C411)&gt;=7,MONTH(C411)&lt;=9),3,4))))</f>
        <v>2</v>
      </c>
      <c r="D412" s="55"/>
      <c r="E412" s="25" t="s">
        <v>29</v>
      </c>
      <c r="F412" s="26" t="s">
        <v>30</v>
      </c>
      <c r="G412" s="20"/>
    </row>
    <row r="413" spans="1:7" ht="17.25" thickBot="1" x14ac:dyDescent="0.3">
      <c r="A413" s="55"/>
      <c r="B413" s="23" t="s">
        <v>31</v>
      </c>
      <c r="C413" s="24">
        <v>44012</v>
      </c>
      <c r="D413" s="55"/>
      <c r="E413" s="25" t="s">
        <v>32</v>
      </c>
      <c r="F413" s="26"/>
      <c r="G413" s="20"/>
    </row>
    <row r="414" spans="1:7" ht="17.25" thickBot="1" x14ac:dyDescent="0.3">
      <c r="A414" s="55"/>
      <c r="B414" s="23" t="s">
        <v>28</v>
      </c>
      <c r="C414" s="27">
        <f>IF(C413="","",IF(AND(MONTH(C413)&gt;=1,MONTH(C413)&lt;=3),1,IF(AND(MONTH(C413)&gt;=4,MONTH(C413)&lt;=6),2,IF(AND(MONTH(C413)&gt;=7,MONTH(C413)&lt;=9),3,4))))</f>
        <v>2</v>
      </c>
      <c r="D414" s="55"/>
      <c r="E414" s="25" t="s">
        <v>33</v>
      </c>
      <c r="F414" s="26"/>
      <c r="G414" s="20"/>
    </row>
    <row r="415" spans="1:7" ht="17.25" thickBot="1" x14ac:dyDescent="0.3">
      <c r="A415" s="20"/>
      <c r="B415" s="20"/>
      <c r="C415" s="20"/>
      <c r="D415" s="20"/>
      <c r="E415" s="20"/>
      <c r="F415" s="20"/>
      <c r="G415" s="20"/>
    </row>
    <row r="416" spans="1:7" ht="17.25" thickBot="1" x14ac:dyDescent="0.3">
      <c r="A416" s="28" t="s">
        <v>34</v>
      </c>
      <c r="B416" s="28" t="s">
        <v>35</v>
      </c>
      <c r="C416" s="28" t="s">
        <v>36</v>
      </c>
      <c r="D416" s="28" t="s">
        <v>37</v>
      </c>
      <c r="E416" s="28" t="s">
        <v>38</v>
      </c>
      <c r="F416" s="28" t="s">
        <v>39</v>
      </c>
      <c r="G416" s="20"/>
    </row>
    <row r="417" spans="1:7" ht="16.5" x14ac:dyDescent="0.25">
      <c r="A417" s="29">
        <v>15101506</v>
      </c>
      <c r="B417" s="30" t="str">
        <f ca="1">IFERROR(INDEX(UNSPSCDes,MATCH(INDIRECT(ADDRESS(ROW(),COLUMN()-1,4)),UNSPSCCode,0)),IF(INDIRECT(ADDRESS(ROW(),COLUMN()-1,4))="15101505","Combustible diesel",""))</f>
        <v>Gasolina</v>
      </c>
      <c r="C417" s="31" t="s">
        <v>198</v>
      </c>
      <c r="D417" s="29">
        <v>1</v>
      </c>
      <c r="E417" s="32">
        <v>1650000</v>
      </c>
      <c r="F417" s="33">
        <f ca="1">INDIRECT(ADDRESS(ROW(),COLUMN()-2,4))*INDIRECT(ADDRESS(ROW(),COLUMN()-1,4))</f>
        <v>1650000</v>
      </c>
      <c r="G417" s="20"/>
    </row>
    <row r="418" spans="1:7" ht="16.5" x14ac:dyDescent="0.25">
      <c r="A418" s="29" t="s">
        <v>131</v>
      </c>
      <c r="B418" s="30" t="str">
        <f ca="1">IFERROR(INDEX(UNSPSCDes,MATCH(INDIRECT(ADDRESS(ROW(),COLUMN()-1,4)),UNSPSCCode,0)),IF(INDIRECT(ADDRESS(ROW(),COLUMN()-1,4))="15101505","Combustible diesel",""))</f>
        <v>Combustible diesel</v>
      </c>
      <c r="C418" s="31" t="s">
        <v>253</v>
      </c>
      <c r="D418" s="29">
        <v>4000</v>
      </c>
      <c r="E418" s="32">
        <v>190</v>
      </c>
      <c r="F418" s="33">
        <f ca="1">INDIRECT(ADDRESS(ROW(),COLUMN()-2,4))*INDIRECT(ADDRESS(ROW(),COLUMN()-1,4))</f>
        <v>760000</v>
      </c>
      <c r="G418" s="20"/>
    </row>
    <row r="419" spans="1:7" ht="16.5" x14ac:dyDescent="0.25">
      <c r="A419" s="20"/>
      <c r="B419" s="20"/>
      <c r="C419" s="20"/>
      <c r="D419" s="20"/>
      <c r="E419" s="34" t="s">
        <v>40</v>
      </c>
      <c r="F419" s="35">
        <f ca="1">SUM(Table36[MONTO TOTAL ESTIMADO])</f>
        <v>2410000</v>
      </c>
      <c r="G419" s="20"/>
    </row>
    <row r="420" spans="1:7" ht="17.25" thickBot="1" x14ac:dyDescent="0.3">
      <c r="A420" s="20"/>
      <c r="B420" s="20"/>
      <c r="C420" s="20"/>
      <c r="D420" s="20"/>
      <c r="E420" s="20"/>
      <c r="F420" s="20"/>
      <c r="G420" s="20"/>
    </row>
    <row r="421" spans="1:7" ht="23.25" thickBot="1" x14ac:dyDescent="0.3">
      <c r="A421" s="21" t="s">
        <v>15</v>
      </c>
      <c r="B421" s="21" t="s">
        <v>16</v>
      </c>
      <c r="C421" s="21" t="s">
        <v>17</v>
      </c>
      <c r="D421" s="21" t="s">
        <v>18</v>
      </c>
      <c r="E421" s="21" t="s">
        <v>19</v>
      </c>
      <c r="F421" s="21" t="s">
        <v>20</v>
      </c>
      <c r="G421" s="20"/>
    </row>
    <row r="422" spans="1:7" ht="34.5" thickBot="1" x14ac:dyDescent="0.3">
      <c r="A422" s="22" t="s">
        <v>130</v>
      </c>
      <c r="B422" s="36" t="s">
        <v>251</v>
      </c>
      <c r="C422" s="22" t="s">
        <v>127</v>
      </c>
      <c r="D422" s="22" t="s">
        <v>97</v>
      </c>
      <c r="E422" s="22" t="s">
        <v>22</v>
      </c>
      <c r="F422" s="22"/>
      <c r="G422" s="20"/>
    </row>
    <row r="423" spans="1:7" ht="17.25" thickBot="1" x14ac:dyDescent="0.3">
      <c r="A423" s="54" t="s">
        <v>23</v>
      </c>
      <c r="B423" s="23" t="s">
        <v>24</v>
      </c>
      <c r="C423" s="24">
        <v>44022</v>
      </c>
      <c r="D423" s="54" t="s">
        <v>25</v>
      </c>
      <c r="E423" s="25" t="s">
        <v>26</v>
      </c>
      <c r="F423" s="26" t="s">
        <v>27</v>
      </c>
      <c r="G423" s="20"/>
    </row>
    <row r="424" spans="1:7" ht="17.25" thickBot="1" x14ac:dyDescent="0.3">
      <c r="A424" s="55"/>
      <c r="B424" s="23" t="s">
        <v>28</v>
      </c>
      <c r="C424" s="27">
        <f>IF(C423="","",IF(AND(MONTH(C423)&gt;=1,MONTH(C423)&lt;=3),1,IF(AND(MONTH(C423)&gt;=4,MONTH(C423)&lt;=6),2,IF(AND(MONTH(C423)&gt;=7,MONTH(C423)&lt;=9),3,4))))</f>
        <v>3</v>
      </c>
      <c r="D424" s="55"/>
      <c r="E424" s="25" t="s">
        <v>29</v>
      </c>
      <c r="F424" s="26" t="s">
        <v>30</v>
      </c>
      <c r="G424" s="20"/>
    </row>
    <row r="425" spans="1:7" ht="17.25" thickBot="1" x14ac:dyDescent="0.3">
      <c r="A425" s="55"/>
      <c r="B425" s="23" t="s">
        <v>31</v>
      </c>
      <c r="C425" s="24">
        <v>44068</v>
      </c>
      <c r="D425" s="55"/>
      <c r="E425" s="25" t="s">
        <v>32</v>
      </c>
      <c r="F425" s="26"/>
      <c r="G425" s="20"/>
    </row>
    <row r="426" spans="1:7" ht="17.25" thickBot="1" x14ac:dyDescent="0.3">
      <c r="A426" s="55"/>
      <c r="B426" s="23" t="s">
        <v>28</v>
      </c>
      <c r="C426" s="27">
        <f>IF(C425="","",IF(AND(MONTH(C425)&gt;=1,MONTH(C425)&lt;=3),1,IF(AND(MONTH(C425)&gt;=4,MONTH(C425)&lt;=6),2,IF(AND(MONTH(C425)&gt;=7,MONTH(C425)&lt;=9),3,4))))</f>
        <v>3</v>
      </c>
      <c r="D426" s="55"/>
      <c r="E426" s="25" t="s">
        <v>33</v>
      </c>
      <c r="F426" s="26"/>
      <c r="G426" s="20"/>
    </row>
    <row r="427" spans="1:7" ht="17.25" thickBot="1" x14ac:dyDescent="0.3">
      <c r="A427" s="20"/>
      <c r="B427" s="20"/>
      <c r="C427" s="20"/>
      <c r="D427" s="20"/>
      <c r="E427" s="20"/>
      <c r="F427" s="20"/>
      <c r="G427" s="20"/>
    </row>
    <row r="428" spans="1:7" ht="17.25" thickBot="1" x14ac:dyDescent="0.3">
      <c r="A428" s="28" t="s">
        <v>34</v>
      </c>
      <c r="B428" s="28" t="s">
        <v>35</v>
      </c>
      <c r="C428" s="28" t="s">
        <v>36</v>
      </c>
      <c r="D428" s="28" t="s">
        <v>37</v>
      </c>
      <c r="E428" s="28" t="s">
        <v>38</v>
      </c>
      <c r="F428" s="28" t="s">
        <v>39</v>
      </c>
      <c r="G428" s="20"/>
    </row>
    <row r="429" spans="1:7" ht="17.25" thickBot="1" x14ac:dyDescent="0.3">
      <c r="A429" s="29">
        <v>15101506</v>
      </c>
      <c r="B429" s="30" t="str">
        <f ca="1">IFERROR(INDEX(UNSPSCDes,MATCH(INDIRECT(ADDRESS(ROW(),COLUMN()-1,4)),UNSPSCCode,0)),IF(INDIRECT(ADDRESS(ROW(),COLUMN()-1,4))="15101505","Combustible diesel",""))</f>
        <v>Gasolina</v>
      </c>
      <c r="C429" s="31" t="s">
        <v>198</v>
      </c>
      <c r="D429" s="29">
        <v>1</v>
      </c>
      <c r="E429" s="32">
        <v>1650000</v>
      </c>
      <c r="F429" s="28">
        <f ca="1">INDIRECT(ADDRESS(ROW(),COLUMN()-2,4))*INDIRECT(ADDRESS(ROW(),COLUMN()-1,4))</f>
        <v>1650000</v>
      </c>
      <c r="G429" s="20"/>
    </row>
    <row r="430" spans="1:7" ht="16.5" x14ac:dyDescent="0.25">
      <c r="A430" s="29" t="s">
        <v>131</v>
      </c>
      <c r="B430" s="30" t="str">
        <f ca="1">IFERROR(INDEX(UNSPSCDes,MATCH(INDIRECT(ADDRESS(ROW(),COLUMN()-1,4)),UNSPSCCode,0)),IF(INDIRECT(ADDRESS(ROW(),COLUMN()-1,4))="15101505","Combustible diesel",""))</f>
        <v>Combustible diesel</v>
      </c>
      <c r="C430" s="31" t="s">
        <v>253</v>
      </c>
      <c r="D430" s="29">
        <v>4000</v>
      </c>
      <c r="E430" s="32">
        <v>190</v>
      </c>
      <c r="F430" s="33">
        <f ca="1">INDIRECT(ADDRESS(ROW(),COLUMN()-2,4))*INDIRECT(ADDRESS(ROW(),COLUMN()-1,4))</f>
        <v>760000</v>
      </c>
      <c r="G430" s="20"/>
    </row>
    <row r="431" spans="1:7" ht="16.5" x14ac:dyDescent="0.25">
      <c r="A431" s="20"/>
      <c r="B431" s="20"/>
      <c r="C431" s="20"/>
      <c r="D431" s="20"/>
      <c r="E431" s="34" t="s">
        <v>40</v>
      </c>
      <c r="F431" s="35">
        <f ca="1">SUM(Table37[MONTO TOTAL ESTIMADO])</f>
        <v>2410000</v>
      </c>
      <c r="G431" s="20"/>
    </row>
    <row r="432" spans="1:7" ht="17.25" thickBot="1" x14ac:dyDescent="0.3">
      <c r="A432" s="20"/>
      <c r="B432" s="20"/>
      <c r="C432" s="20"/>
      <c r="D432" s="20"/>
      <c r="E432" s="20"/>
      <c r="F432" s="20"/>
      <c r="G432" s="20"/>
    </row>
    <row r="433" spans="1:7" ht="23.25" thickBot="1" x14ac:dyDescent="0.3">
      <c r="A433" s="21" t="s">
        <v>15</v>
      </c>
      <c r="B433" s="21" t="s">
        <v>16</v>
      </c>
      <c r="C433" s="21" t="s">
        <v>17</v>
      </c>
      <c r="D433" s="21" t="s">
        <v>18</v>
      </c>
      <c r="E433" s="21" t="s">
        <v>19</v>
      </c>
      <c r="F433" s="21" t="s">
        <v>20</v>
      </c>
      <c r="G433" s="20"/>
    </row>
    <row r="434" spans="1:7" ht="17.25" thickBot="1" x14ac:dyDescent="0.3">
      <c r="A434" s="22" t="s">
        <v>132</v>
      </c>
      <c r="B434" s="22" t="s">
        <v>134</v>
      </c>
      <c r="C434" s="22" t="s">
        <v>127</v>
      </c>
      <c r="D434" s="22" t="s">
        <v>44</v>
      </c>
      <c r="E434" s="22" t="s">
        <v>22</v>
      </c>
      <c r="F434" s="22"/>
      <c r="G434" s="20"/>
    </row>
    <row r="435" spans="1:7" ht="17.25" thickBot="1" x14ac:dyDescent="0.3">
      <c r="A435" s="54" t="s">
        <v>23</v>
      </c>
      <c r="B435" s="23" t="s">
        <v>24</v>
      </c>
      <c r="C435" s="24">
        <v>44063</v>
      </c>
      <c r="D435" s="54" t="s">
        <v>25</v>
      </c>
      <c r="E435" s="25" t="s">
        <v>26</v>
      </c>
      <c r="F435" s="26" t="s">
        <v>27</v>
      </c>
      <c r="G435" s="20"/>
    </row>
    <row r="436" spans="1:7" ht="17.25" thickBot="1" x14ac:dyDescent="0.3">
      <c r="A436" s="55"/>
      <c r="B436" s="23" t="s">
        <v>28</v>
      </c>
      <c r="C436" s="27">
        <f>IF(C435="","",IF(AND(MONTH(C435)&gt;=1,MONTH(C435)&lt;=3),1,IF(AND(MONTH(C435)&gt;=4,MONTH(C435)&lt;=6),2,IF(AND(MONTH(C435)&gt;=7,MONTH(C435)&lt;=9),3,4))))</f>
        <v>3</v>
      </c>
      <c r="D436" s="55"/>
      <c r="E436" s="25" t="s">
        <v>29</v>
      </c>
      <c r="F436" s="26" t="s">
        <v>30</v>
      </c>
      <c r="G436" s="20"/>
    </row>
    <row r="437" spans="1:7" ht="17.25" thickBot="1" x14ac:dyDescent="0.3">
      <c r="A437" s="55"/>
      <c r="B437" s="23" t="s">
        <v>31</v>
      </c>
      <c r="C437" s="24">
        <v>44104</v>
      </c>
      <c r="D437" s="55"/>
      <c r="E437" s="25" t="s">
        <v>32</v>
      </c>
      <c r="F437" s="26"/>
      <c r="G437" s="20"/>
    </row>
    <row r="438" spans="1:7" ht="17.25" thickBot="1" x14ac:dyDescent="0.3">
      <c r="A438" s="55"/>
      <c r="B438" s="23" t="s">
        <v>28</v>
      </c>
      <c r="C438" s="27">
        <f>IF(C437="","",IF(AND(MONTH(C437)&gt;=1,MONTH(C437)&lt;=3),1,IF(AND(MONTH(C437)&gt;=4,MONTH(C437)&lt;=6),2,IF(AND(MONTH(C437)&gt;=7,MONTH(C437)&lt;=9),3,4))))</f>
        <v>3</v>
      </c>
      <c r="D438" s="55"/>
      <c r="E438" s="25" t="s">
        <v>33</v>
      </c>
      <c r="F438" s="26"/>
      <c r="G438" s="20"/>
    </row>
    <row r="439" spans="1:7" ht="17.25" thickBot="1" x14ac:dyDescent="0.3">
      <c r="A439" s="20"/>
      <c r="B439" s="20"/>
      <c r="C439" s="20"/>
      <c r="D439" s="20"/>
      <c r="E439" s="20"/>
      <c r="F439" s="20"/>
      <c r="G439" s="20"/>
    </row>
    <row r="440" spans="1:7" ht="17.25" thickBot="1" x14ac:dyDescent="0.3">
      <c r="A440" s="28" t="s">
        <v>34</v>
      </c>
      <c r="B440" s="28" t="s">
        <v>35</v>
      </c>
      <c r="C440" s="28" t="s">
        <v>36</v>
      </c>
      <c r="D440" s="28" t="s">
        <v>37</v>
      </c>
      <c r="E440" s="28" t="s">
        <v>38</v>
      </c>
      <c r="F440" s="28" t="s">
        <v>39</v>
      </c>
      <c r="G440" s="20"/>
    </row>
    <row r="441" spans="1:7" ht="16.5" x14ac:dyDescent="0.25">
      <c r="A441" s="29" t="s">
        <v>133</v>
      </c>
      <c r="B441" s="30" t="str">
        <f ca="1">IFERROR(INDEX(UNSPSCDes,MATCH(INDIRECT(ADDRESS(ROW(),COLUMN()-1,4)),UNSPSCCode,0)),IF(INDIRECT(ADDRESS(ROW(),COLUMN()-1,4))="78111502","Viajes en aviones comerciales",""))</f>
        <v>Viajes en aviones comerciales</v>
      </c>
      <c r="C441" s="31" t="s">
        <v>198</v>
      </c>
      <c r="D441" s="29">
        <v>6</v>
      </c>
      <c r="E441" s="32">
        <v>50000</v>
      </c>
      <c r="F441" s="33">
        <f ca="1">INDIRECT(ADDRESS(ROW(),COLUMN()-2,4))*INDIRECT(ADDRESS(ROW(),COLUMN()-1,4))</f>
        <v>300000</v>
      </c>
      <c r="G441" s="20"/>
    </row>
    <row r="442" spans="1:7" ht="16.5" x14ac:dyDescent="0.25">
      <c r="A442" s="20"/>
      <c r="B442" s="20"/>
      <c r="C442" s="20"/>
      <c r="D442" s="20"/>
      <c r="E442" s="34" t="s">
        <v>40</v>
      </c>
      <c r="F442" s="35">
        <f ca="1">SUM(Table38[MONTO TOTAL ESTIMADO])</f>
        <v>300000</v>
      </c>
      <c r="G442" s="20"/>
    </row>
    <row r="443" spans="1:7" ht="17.25" thickBot="1" x14ac:dyDescent="0.3">
      <c r="A443" s="20"/>
      <c r="B443" s="20"/>
      <c r="C443" s="20"/>
      <c r="D443" s="20"/>
      <c r="E443" s="20"/>
      <c r="F443" s="20"/>
      <c r="G443" s="20"/>
    </row>
    <row r="444" spans="1:7" ht="23.25" thickBot="1" x14ac:dyDescent="0.3">
      <c r="A444" s="21" t="s">
        <v>15</v>
      </c>
      <c r="B444" s="21" t="s">
        <v>16</v>
      </c>
      <c r="C444" s="21" t="s">
        <v>17</v>
      </c>
      <c r="D444" s="21" t="s">
        <v>18</v>
      </c>
      <c r="E444" s="21" t="s">
        <v>19</v>
      </c>
      <c r="F444" s="21" t="s">
        <v>20</v>
      </c>
      <c r="G444" s="20"/>
    </row>
    <row r="445" spans="1:7" ht="17.25" thickBot="1" x14ac:dyDescent="0.3">
      <c r="A445" s="22" t="s">
        <v>135</v>
      </c>
      <c r="B445" s="22" t="s">
        <v>136</v>
      </c>
      <c r="C445" s="22" t="s">
        <v>127</v>
      </c>
      <c r="D445" s="22" t="s">
        <v>44</v>
      </c>
      <c r="E445" s="22" t="s">
        <v>22</v>
      </c>
      <c r="F445" s="22"/>
      <c r="G445" s="20"/>
    </row>
    <row r="446" spans="1:7" ht="17.25" thickBot="1" x14ac:dyDescent="0.3">
      <c r="A446" s="54" t="s">
        <v>23</v>
      </c>
      <c r="B446" s="23" t="s">
        <v>24</v>
      </c>
      <c r="C446" s="24">
        <v>43956</v>
      </c>
      <c r="D446" s="54" t="s">
        <v>25</v>
      </c>
      <c r="E446" s="25" t="s">
        <v>26</v>
      </c>
      <c r="F446" s="26" t="s">
        <v>27</v>
      </c>
      <c r="G446" s="20"/>
    </row>
    <row r="447" spans="1:7" ht="17.25" thickBot="1" x14ac:dyDescent="0.3">
      <c r="A447" s="55"/>
      <c r="B447" s="23" t="s">
        <v>28</v>
      </c>
      <c r="C447" s="27">
        <f>IF(C446="","",IF(AND(MONTH(C446)&gt;=1,MONTH(C446)&lt;=3),1,IF(AND(MONTH(C446)&gt;=4,MONTH(C446)&lt;=6),2,IF(AND(MONTH(C446)&gt;=7,MONTH(C446)&lt;=9),3,4))))</f>
        <v>2</v>
      </c>
      <c r="D447" s="55"/>
      <c r="E447" s="25" t="s">
        <v>29</v>
      </c>
      <c r="F447" s="26" t="s">
        <v>30</v>
      </c>
      <c r="G447" s="20"/>
    </row>
    <row r="448" spans="1:7" ht="17.25" thickBot="1" x14ac:dyDescent="0.3">
      <c r="A448" s="55"/>
      <c r="B448" s="23" t="s">
        <v>31</v>
      </c>
      <c r="C448" s="24">
        <v>44012</v>
      </c>
      <c r="D448" s="55"/>
      <c r="E448" s="25" t="s">
        <v>32</v>
      </c>
      <c r="F448" s="26"/>
      <c r="G448" s="20"/>
    </row>
    <row r="449" spans="1:7" ht="17.25" thickBot="1" x14ac:dyDescent="0.3">
      <c r="A449" s="55"/>
      <c r="B449" s="23" t="s">
        <v>28</v>
      </c>
      <c r="C449" s="27">
        <f>IF(C448="","",IF(AND(MONTH(C448)&gt;=1,MONTH(C448)&lt;=3),1,IF(AND(MONTH(C448)&gt;=4,MONTH(C448)&lt;=6),2,IF(AND(MONTH(C448)&gt;=7,MONTH(C448)&lt;=9),3,4))))</f>
        <v>2</v>
      </c>
      <c r="D449" s="55"/>
      <c r="E449" s="25" t="s">
        <v>33</v>
      </c>
      <c r="F449" s="26"/>
      <c r="G449" s="20"/>
    </row>
    <row r="450" spans="1:7" ht="17.25" thickBot="1" x14ac:dyDescent="0.3">
      <c r="A450" s="20"/>
      <c r="B450" s="20"/>
      <c r="C450" s="20"/>
      <c r="D450" s="20"/>
      <c r="E450" s="20"/>
      <c r="F450" s="20"/>
      <c r="G450" s="20"/>
    </row>
    <row r="451" spans="1:7" ht="17.25" thickBot="1" x14ac:dyDescent="0.3">
      <c r="A451" s="28" t="s">
        <v>34</v>
      </c>
      <c r="B451" s="28" t="s">
        <v>35</v>
      </c>
      <c r="C451" s="28" t="s">
        <v>36</v>
      </c>
      <c r="D451" s="28" t="s">
        <v>37</v>
      </c>
      <c r="E451" s="28" t="s">
        <v>38</v>
      </c>
      <c r="F451" s="28" t="s">
        <v>39</v>
      </c>
      <c r="G451" s="20"/>
    </row>
    <row r="452" spans="1:7" ht="16.5" x14ac:dyDescent="0.25">
      <c r="A452" s="29" t="s">
        <v>137</v>
      </c>
      <c r="B452" s="30" t="str">
        <f ca="1">IFERROR(INDEX(UNSPSCDes,MATCH(INDIRECT(ADDRESS(ROW(),COLUMN()-1,4)),UNSPSCCode,0)),IF(INDIRECT(ADDRESS(ROW(),COLUMN()-1,4))="90101603","Servicios de cáterin",""))</f>
        <v>Servicios de cáterin</v>
      </c>
      <c r="C452" s="31" t="s">
        <v>198</v>
      </c>
      <c r="D452" s="29">
        <v>1</v>
      </c>
      <c r="E452" s="32">
        <v>300000</v>
      </c>
      <c r="F452" s="33">
        <f ca="1">INDIRECT(ADDRESS(ROW(),COLUMN()-2,4))*INDIRECT(ADDRESS(ROW(),COLUMN()-1,4))</f>
        <v>300000</v>
      </c>
      <c r="G452" s="20"/>
    </row>
    <row r="453" spans="1:7" ht="16.5" x14ac:dyDescent="0.25">
      <c r="A453" s="20"/>
      <c r="B453" s="20"/>
      <c r="C453" s="20"/>
      <c r="D453" s="20"/>
      <c r="E453" s="34" t="s">
        <v>40</v>
      </c>
      <c r="F453" s="35">
        <f ca="1">SUM(Table39[MONTO TOTAL ESTIMADO])</f>
        <v>300000</v>
      </c>
      <c r="G453" s="20"/>
    </row>
    <row r="454" spans="1:7" ht="17.25" thickBot="1" x14ac:dyDescent="0.3">
      <c r="A454" s="20"/>
      <c r="B454" s="20"/>
      <c r="C454" s="20"/>
      <c r="D454" s="20"/>
      <c r="E454" s="20"/>
      <c r="F454" s="20"/>
      <c r="G454" s="20"/>
    </row>
    <row r="455" spans="1:7" ht="23.25" thickBot="1" x14ac:dyDescent="0.3">
      <c r="A455" s="21" t="s">
        <v>15</v>
      </c>
      <c r="B455" s="21" t="s">
        <v>16</v>
      </c>
      <c r="C455" s="21" t="s">
        <v>17</v>
      </c>
      <c r="D455" s="21" t="s">
        <v>18</v>
      </c>
      <c r="E455" s="21" t="s">
        <v>19</v>
      </c>
      <c r="F455" s="21" t="s">
        <v>20</v>
      </c>
      <c r="G455" s="20"/>
    </row>
    <row r="456" spans="1:7" ht="23.25" thickBot="1" x14ac:dyDescent="0.3">
      <c r="A456" s="22" t="s">
        <v>135</v>
      </c>
      <c r="B456" s="36" t="s">
        <v>136</v>
      </c>
      <c r="C456" s="22" t="s">
        <v>127</v>
      </c>
      <c r="D456" s="22" t="s">
        <v>44</v>
      </c>
      <c r="E456" s="22" t="s">
        <v>22</v>
      </c>
      <c r="F456" s="22"/>
      <c r="G456" s="20"/>
    </row>
    <row r="457" spans="1:7" ht="17.25" thickBot="1" x14ac:dyDescent="0.3">
      <c r="A457" s="54" t="s">
        <v>23</v>
      </c>
      <c r="B457" s="23" t="s">
        <v>24</v>
      </c>
      <c r="C457" s="24">
        <v>44109</v>
      </c>
      <c r="D457" s="54" t="s">
        <v>25</v>
      </c>
      <c r="E457" s="25" t="s">
        <v>26</v>
      </c>
      <c r="F457" s="26" t="s">
        <v>27</v>
      </c>
      <c r="G457" s="20"/>
    </row>
    <row r="458" spans="1:7" ht="17.25" thickBot="1" x14ac:dyDescent="0.3">
      <c r="A458" s="55"/>
      <c r="B458" s="23" t="s">
        <v>28</v>
      </c>
      <c r="C458" s="27">
        <f>IF(C457="","",IF(AND(MONTH(C457)&gt;=1,MONTH(C457)&lt;=3),1,IF(AND(MONTH(C457)&gt;=4,MONTH(C457)&lt;=6),2,IF(AND(MONTH(C457)&gt;=7,MONTH(C457)&lt;=9),3,4))))</f>
        <v>4</v>
      </c>
      <c r="D458" s="55"/>
      <c r="E458" s="25" t="s">
        <v>29</v>
      </c>
      <c r="F458" s="26" t="s">
        <v>30</v>
      </c>
      <c r="G458" s="20"/>
    </row>
    <row r="459" spans="1:7" ht="17.25" thickBot="1" x14ac:dyDescent="0.3">
      <c r="A459" s="55"/>
      <c r="B459" s="23" t="s">
        <v>31</v>
      </c>
      <c r="C459" s="24">
        <v>44195</v>
      </c>
      <c r="D459" s="55"/>
      <c r="E459" s="25" t="s">
        <v>32</v>
      </c>
      <c r="F459" s="26"/>
      <c r="G459" s="20"/>
    </row>
    <row r="460" spans="1:7" ht="17.25" thickBot="1" x14ac:dyDescent="0.3">
      <c r="A460" s="55"/>
      <c r="B460" s="23" t="s">
        <v>28</v>
      </c>
      <c r="C460" s="27">
        <f>IF(C459="","",IF(AND(MONTH(C459)&gt;=1,MONTH(C459)&lt;=3),1,IF(AND(MONTH(C459)&gt;=4,MONTH(C459)&lt;=6),2,IF(AND(MONTH(C459)&gt;=7,MONTH(C459)&lt;=9),3,4))))</f>
        <v>4</v>
      </c>
      <c r="D460" s="55"/>
      <c r="E460" s="25" t="s">
        <v>33</v>
      </c>
      <c r="F460" s="26"/>
      <c r="G460" s="20"/>
    </row>
    <row r="461" spans="1:7" ht="17.25" thickBot="1" x14ac:dyDescent="0.3">
      <c r="A461" s="20"/>
      <c r="B461" s="20"/>
      <c r="C461" s="20"/>
      <c r="D461" s="20"/>
      <c r="E461" s="20"/>
      <c r="F461" s="20"/>
      <c r="G461" s="20"/>
    </row>
    <row r="462" spans="1:7" ht="17.25" thickBot="1" x14ac:dyDescent="0.3">
      <c r="A462" s="28" t="s">
        <v>34</v>
      </c>
      <c r="B462" s="28" t="s">
        <v>35</v>
      </c>
      <c r="C462" s="28" t="s">
        <v>36</v>
      </c>
      <c r="D462" s="28" t="s">
        <v>37</v>
      </c>
      <c r="E462" s="28" t="s">
        <v>38</v>
      </c>
      <c r="F462" s="28" t="s">
        <v>39</v>
      </c>
      <c r="G462" s="20"/>
    </row>
    <row r="463" spans="1:7" ht="16.5" x14ac:dyDescent="0.25">
      <c r="A463" s="29" t="s">
        <v>137</v>
      </c>
      <c r="B463" s="30" t="str">
        <f ca="1">IFERROR(INDEX(UNSPSCDes,MATCH(INDIRECT(ADDRESS(ROW(),COLUMN()-1,4)),UNSPSCCode,0)),IF(INDIRECT(ADDRESS(ROW(),COLUMN()-1,4))="90101603","Servicios de cáterin",""))</f>
        <v>Servicios de cáterin</v>
      </c>
      <c r="C463" s="31" t="s">
        <v>198</v>
      </c>
      <c r="D463" s="29">
        <v>1</v>
      </c>
      <c r="E463" s="32">
        <v>600000</v>
      </c>
      <c r="F463" s="33">
        <f ca="1">INDIRECT(ADDRESS(ROW(),COLUMN()-2,4))*INDIRECT(ADDRESS(ROW(),COLUMN()-1,4))</f>
        <v>600000</v>
      </c>
      <c r="G463" s="20"/>
    </row>
    <row r="464" spans="1:7" ht="16.5" x14ac:dyDescent="0.25">
      <c r="A464" s="20"/>
      <c r="B464" s="20"/>
      <c r="C464" s="20"/>
      <c r="D464" s="20"/>
      <c r="E464" s="34" t="s">
        <v>40</v>
      </c>
      <c r="F464" s="35">
        <f ca="1">SUM(Table40[MONTO TOTAL ESTIMADO])</f>
        <v>600000</v>
      </c>
      <c r="G464" s="20"/>
    </row>
    <row r="465" spans="1:7" ht="17.25" thickBot="1" x14ac:dyDescent="0.3">
      <c r="A465" s="20"/>
      <c r="B465" s="20"/>
      <c r="C465" s="20"/>
      <c r="D465" s="20"/>
      <c r="E465" s="20"/>
      <c r="F465" s="20"/>
      <c r="G465" s="20"/>
    </row>
    <row r="466" spans="1:7" ht="23.25" thickBot="1" x14ac:dyDescent="0.3">
      <c r="A466" s="21" t="s">
        <v>15</v>
      </c>
      <c r="B466" s="21" t="s">
        <v>16</v>
      </c>
      <c r="C466" s="21" t="s">
        <v>17</v>
      </c>
      <c r="D466" s="21" t="s">
        <v>18</v>
      </c>
      <c r="E466" s="21" t="s">
        <v>19</v>
      </c>
      <c r="F466" s="21" t="s">
        <v>20</v>
      </c>
      <c r="G466" s="20"/>
    </row>
    <row r="467" spans="1:7" ht="23.25" thickBot="1" x14ac:dyDescent="0.3">
      <c r="A467" s="22" t="s">
        <v>138</v>
      </c>
      <c r="B467" s="36" t="s">
        <v>254</v>
      </c>
      <c r="C467" s="22" t="s">
        <v>127</v>
      </c>
      <c r="D467" s="22" t="s">
        <v>174</v>
      </c>
      <c r="E467" s="22" t="s">
        <v>22</v>
      </c>
      <c r="F467" s="22"/>
      <c r="G467" s="20"/>
    </row>
    <row r="468" spans="1:7" ht="17.25" thickBot="1" x14ac:dyDescent="0.3">
      <c r="A468" s="54" t="s">
        <v>23</v>
      </c>
      <c r="B468" s="23" t="s">
        <v>24</v>
      </c>
      <c r="C468" s="24">
        <v>43885</v>
      </c>
      <c r="D468" s="54" t="s">
        <v>25</v>
      </c>
      <c r="E468" s="25" t="s">
        <v>26</v>
      </c>
      <c r="F468" s="26" t="s">
        <v>27</v>
      </c>
      <c r="G468" s="20"/>
    </row>
    <row r="469" spans="1:7" ht="17.25" thickBot="1" x14ac:dyDescent="0.3">
      <c r="A469" s="55"/>
      <c r="B469" s="23" t="s">
        <v>28</v>
      </c>
      <c r="C469" s="27">
        <f>IF(C468="","",IF(AND(MONTH(C468)&gt;=1,MONTH(C468)&lt;=3),1,IF(AND(MONTH(C468)&gt;=4,MONTH(C468)&lt;=6),2,IF(AND(MONTH(C468)&gt;=7,MONTH(C468)&lt;=9),3,4))))</f>
        <v>1</v>
      </c>
      <c r="D469" s="55"/>
      <c r="E469" s="25" t="s">
        <v>29</v>
      </c>
      <c r="F469" s="26" t="s">
        <v>30</v>
      </c>
      <c r="G469" s="20"/>
    </row>
    <row r="470" spans="1:7" ht="17.25" thickBot="1" x14ac:dyDescent="0.3">
      <c r="A470" s="55"/>
      <c r="B470" s="23" t="s">
        <v>31</v>
      </c>
      <c r="C470" s="24">
        <v>43919</v>
      </c>
      <c r="D470" s="55"/>
      <c r="E470" s="25" t="s">
        <v>32</v>
      </c>
      <c r="F470" s="26"/>
      <c r="G470" s="20"/>
    </row>
    <row r="471" spans="1:7" ht="17.25" thickBot="1" x14ac:dyDescent="0.3">
      <c r="A471" s="55"/>
      <c r="B471" s="23" t="s">
        <v>28</v>
      </c>
      <c r="C471" s="27">
        <f>IF(C470="","",IF(AND(MONTH(C470)&gt;=1,MONTH(C470)&lt;=3),1,IF(AND(MONTH(C470)&gt;=4,MONTH(C470)&lt;=6),2,IF(AND(MONTH(C470)&gt;=7,MONTH(C470)&lt;=9),3,4))))</f>
        <v>1</v>
      </c>
      <c r="D471" s="55"/>
      <c r="E471" s="25" t="s">
        <v>33</v>
      </c>
      <c r="F471" s="26"/>
      <c r="G471" s="20"/>
    </row>
    <row r="472" spans="1:7" ht="17.25" thickBot="1" x14ac:dyDescent="0.3">
      <c r="A472" s="20"/>
      <c r="B472" s="20"/>
      <c r="C472" s="20"/>
      <c r="D472" s="20"/>
      <c r="E472" s="20"/>
      <c r="F472" s="20"/>
      <c r="G472" s="20"/>
    </row>
    <row r="473" spans="1:7" ht="17.25" thickBot="1" x14ac:dyDescent="0.3">
      <c r="A473" s="28" t="s">
        <v>34</v>
      </c>
      <c r="B473" s="28" t="s">
        <v>35</v>
      </c>
      <c r="C473" s="28" t="s">
        <v>36</v>
      </c>
      <c r="D473" s="28" t="s">
        <v>37</v>
      </c>
      <c r="E473" s="28" t="s">
        <v>38</v>
      </c>
      <c r="F473" s="28" t="s">
        <v>39</v>
      </c>
      <c r="G473" s="20"/>
    </row>
    <row r="474" spans="1:7" ht="16.5" x14ac:dyDescent="0.25">
      <c r="A474" s="29" t="s">
        <v>139</v>
      </c>
      <c r="B474" s="30" t="str">
        <f ca="1">IFERROR(INDEX(UNSPSCDes,MATCH(INDIRECT(ADDRESS(ROW(),COLUMN()-1,4)),UNSPSCCode,0)),IF(INDIRECT(ADDRESS(ROW(),COLUMN()-1,4))="90111503","Hospedajes de cama y desayuno",""))</f>
        <v>Hospedajes de cama y desayuno</v>
      </c>
      <c r="C474" s="31" t="str">
        <f>IFERROR(VLOOKUP("MES",'[1]Informacion '!P:Q,2,FALSE),"")</f>
        <v>Mes</v>
      </c>
      <c r="D474" s="29">
        <v>10</v>
      </c>
      <c r="E474" s="32">
        <v>10000</v>
      </c>
      <c r="F474" s="33">
        <f ca="1">INDIRECT(ADDRESS(ROW(),COLUMN()-2,4))*INDIRECT(ADDRESS(ROW(),COLUMN()-1,4))</f>
        <v>100000</v>
      </c>
      <c r="G474" s="20"/>
    </row>
    <row r="475" spans="1:7" ht="16.5" x14ac:dyDescent="0.25">
      <c r="A475" s="20"/>
      <c r="B475" s="20"/>
      <c r="C475" s="20"/>
      <c r="D475" s="20"/>
      <c r="E475" s="34" t="s">
        <v>40</v>
      </c>
      <c r="F475" s="35">
        <f ca="1">SUM(Table41[MONTO TOTAL ESTIMADO])</f>
        <v>100000</v>
      </c>
      <c r="G475" s="20"/>
    </row>
    <row r="476" spans="1:7" ht="17.25" thickBot="1" x14ac:dyDescent="0.3">
      <c r="A476" s="20"/>
      <c r="B476" s="20"/>
      <c r="C476" s="20"/>
      <c r="D476" s="20"/>
      <c r="E476" s="20"/>
      <c r="F476" s="20"/>
      <c r="G476" s="20"/>
    </row>
    <row r="477" spans="1:7" ht="23.25" thickBot="1" x14ac:dyDescent="0.3">
      <c r="A477" s="21" t="s">
        <v>15</v>
      </c>
      <c r="B477" s="21" t="s">
        <v>16</v>
      </c>
      <c r="C477" s="21" t="s">
        <v>17</v>
      </c>
      <c r="D477" s="21" t="s">
        <v>18</v>
      </c>
      <c r="E477" s="21" t="s">
        <v>19</v>
      </c>
      <c r="F477" s="21" t="s">
        <v>20</v>
      </c>
      <c r="G477" s="20"/>
    </row>
    <row r="478" spans="1:7" ht="23.25" thickBot="1" x14ac:dyDescent="0.3">
      <c r="A478" s="22" t="s">
        <v>140</v>
      </c>
      <c r="B478" s="36" t="s">
        <v>254</v>
      </c>
      <c r="C478" s="22" t="s">
        <v>127</v>
      </c>
      <c r="D478" s="22" t="s">
        <v>44</v>
      </c>
      <c r="E478" s="22" t="s">
        <v>22</v>
      </c>
      <c r="F478" s="22"/>
      <c r="G478" s="20"/>
    </row>
    <row r="479" spans="1:7" ht="17.25" thickBot="1" x14ac:dyDescent="0.3">
      <c r="A479" s="54" t="s">
        <v>23</v>
      </c>
      <c r="B479" s="23" t="s">
        <v>24</v>
      </c>
      <c r="C479" s="24">
        <v>43697</v>
      </c>
      <c r="D479" s="54" t="s">
        <v>25</v>
      </c>
      <c r="E479" s="25" t="s">
        <v>26</v>
      </c>
      <c r="F479" s="26" t="s">
        <v>27</v>
      </c>
      <c r="G479" s="20"/>
    </row>
    <row r="480" spans="1:7" ht="17.25" thickBot="1" x14ac:dyDescent="0.3">
      <c r="A480" s="55"/>
      <c r="B480" s="23" t="s">
        <v>28</v>
      </c>
      <c r="C480" s="27">
        <f>IF(C479="","",IF(AND(MONTH(C479)&gt;=1,MONTH(C479)&lt;=3),1,IF(AND(MONTH(C479)&gt;=4,MONTH(C479)&lt;=6),2,IF(AND(MONTH(C479)&gt;=7,MONTH(C479)&lt;=9),3,4))))</f>
        <v>3</v>
      </c>
      <c r="D480" s="55"/>
      <c r="E480" s="25" t="s">
        <v>29</v>
      </c>
      <c r="F480" s="26" t="s">
        <v>30</v>
      </c>
      <c r="G480" s="20"/>
    </row>
    <row r="481" spans="1:7" ht="17.25" thickBot="1" x14ac:dyDescent="0.3">
      <c r="A481" s="55"/>
      <c r="B481" s="23" t="s">
        <v>31</v>
      </c>
      <c r="C481" s="24">
        <v>43728</v>
      </c>
      <c r="D481" s="55"/>
      <c r="E481" s="25" t="s">
        <v>32</v>
      </c>
      <c r="F481" s="26"/>
      <c r="G481" s="20"/>
    </row>
    <row r="482" spans="1:7" ht="17.25" thickBot="1" x14ac:dyDescent="0.3">
      <c r="A482" s="55"/>
      <c r="B482" s="23" t="s">
        <v>28</v>
      </c>
      <c r="C482" s="27">
        <f>IF(C481="","",IF(AND(MONTH(C481)&gt;=1,MONTH(C481)&lt;=3),1,IF(AND(MONTH(C481)&gt;=4,MONTH(C481)&lt;=6),2,IF(AND(MONTH(C481)&gt;=7,MONTH(C481)&lt;=9),3,4))))</f>
        <v>3</v>
      </c>
      <c r="D482" s="55"/>
      <c r="E482" s="25" t="s">
        <v>33</v>
      </c>
      <c r="F482" s="26"/>
      <c r="G482" s="20"/>
    </row>
    <row r="483" spans="1:7" ht="17.25" thickBot="1" x14ac:dyDescent="0.3">
      <c r="A483" s="20"/>
      <c r="B483" s="20"/>
      <c r="C483" s="20"/>
      <c r="D483" s="20"/>
      <c r="E483" s="20"/>
      <c r="F483" s="20"/>
      <c r="G483" s="20"/>
    </row>
    <row r="484" spans="1:7" ht="17.25" thickBot="1" x14ac:dyDescent="0.3">
      <c r="A484" s="28" t="s">
        <v>34</v>
      </c>
      <c r="B484" s="28" t="s">
        <v>35</v>
      </c>
      <c r="C484" s="28" t="s">
        <v>36</v>
      </c>
      <c r="D484" s="28" t="s">
        <v>37</v>
      </c>
      <c r="E484" s="28" t="s">
        <v>38</v>
      </c>
      <c r="F484" s="28" t="s">
        <v>39</v>
      </c>
      <c r="G484" s="20"/>
    </row>
    <row r="485" spans="1:7" ht="16.5" x14ac:dyDescent="0.25">
      <c r="A485" s="29" t="s">
        <v>139</v>
      </c>
      <c r="B485" s="30" t="str">
        <f ca="1">IFERROR(INDEX(UNSPSCDes,MATCH(INDIRECT(ADDRESS(ROW(),COLUMN()-1,4)),UNSPSCCode,0)),IF(INDIRECT(ADDRESS(ROW(),COLUMN()-1,4))="90111503","Hospedajes de cama y desayuno",""))</f>
        <v>Hospedajes de cama y desayuno</v>
      </c>
      <c r="C485" s="31" t="str">
        <f>IFERROR(VLOOKUP("UD",'[1]Informacion '!P:Q,2,FALSE),"")</f>
        <v>Unidad</v>
      </c>
      <c r="D485" s="29">
        <v>20</v>
      </c>
      <c r="E485" s="32">
        <v>10000</v>
      </c>
      <c r="F485" s="33">
        <f ca="1">INDIRECT(ADDRESS(ROW(),COLUMN()-2,4))*INDIRECT(ADDRESS(ROW(),COLUMN()-1,4))</f>
        <v>200000</v>
      </c>
      <c r="G485" s="20"/>
    </row>
    <row r="486" spans="1:7" ht="16.5" x14ac:dyDescent="0.25">
      <c r="A486" s="20"/>
      <c r="B486" s="20"/>
      <c r="C486" s="20"/>
      <c r="D486" s="20"/>
      <c r="E486" s="34" t="s">
        <v>40</v>
      </c>
      <c r="F486" s="35">
        <f ca="1">SUM(Table42[MONTO TOTAL ESTIMADO])</f>
        <v>200000</v>
      </c>
      <c r="G486" s="20"/>
    </row>
    <row r="487" spans="1:7" ht="17.25" thickBot="1" x14ac:dyDescent="0.3">
      <c r="A487" s="20"/>
      <c r="B487" s="20"/>
      <c r="C487" s="20"/>
      <c r="D487" s="20"/>
      <c r="E487" s="20"/>
      <c r="F487" s="20"/>
      <c r="G487" s="20"/>
    </row>
    <row r="488" spans="1:7" ht="23.25" thickBot="1" x14ac:dyDescent="0.3">
      <c r="A488" s="21" t="s">
        <v>15</v>
      </c>
      <c r="B488" s="21" t="s">
        <v>16</v>
      </c>
      <c r="C488" s="21" t="s">
        <v>17</v>
      </c>
      <c r="D488" s="21" t="s">
        <v>18</v>
      </c>
      <c r="E488" s="21" t="s">
        <v>19</v>
      </c>
      <c r="F488" s="21" t="s">
        <v>20</v>
      </c>
      <c r="G488" s="20"/>
    </row>
    <row r="489" spans="1:7" ht="17.25" thickBot="1" x14ac:dyDescent="0.3">
      <c r="A489" s="22" t="s">
        <v>141</v>
      </c>
      <c r="B489" s="22" t="s">
        <v>142</v>
      </c>
      <c r="C489" s="22" t="s">
        <v>127</v>
      </c>
      <c r="D489" s="22" t="s">
        <v>44</v>
      </c>
      <c r="E489" s="22" t="s">
        <v>45</v>
      </c>
      <c r="F489" s="22"/>
      <c r="G489" s="20"/>
    </row>
    <row r="490" spans="1:7" ht="17.25" thickBot="1" x14ac:dyDescent="0.3">
      <c r="A490" s="54" t="s">
        <v>23</v>
      </c>
      <c r="B490" s="23" t="s">
        <v>24</v>
      </c>
      <c r="C490" s="24">
        <v>44024</v>
      </c>
      <c r="D490" s="54" t="s">
        <v>25</v>
      </c>
      <c r="E490" s="25" t="s">
        <v>26</v>
      </c>
      <c r="F490" s="26" t="s">
        <v>27</v>
      </c>
      <c r="G490" s="20"/>
    </row>
    <row r="491" spans="1:7" ht="17.25" thickBot="1" x14ac:dyDescent="0.3">
      <c r="A491" s="55"/>
      <c r="B491" s="23" t="s">
        <v>28</v>
      </c>
      <c r="C491" s="27">
        <f>IF(C490="","",IF(AND(MONTH(C490)&gt;=1,MONTH(C490)&lt;=3),1,IF(AND(MONTH(C490)&gt;=4,MONTH(C490)&lt;=6),2,IF(AND(MONTH(C490)&gt;=7,MONTH(C490)&lt;=9),3,4))))</f>
        <v>3</v>
      </c>
      <c r="D491" s="55"/>
      <c r="E491" s="25" t="s">
        <v>29</v>
      </c>
      <c r="F491" s="26" t="s">
        <v>30</v>
      </c>
      <c r="G491" s="20"/>
    </row>
    <row r="492" spans="1:7" ht="17.25" thickBot="1" x14ac:dyDescent="0.3">
      <c r="A492" s="55"/>
      <c r="B492" s="23" t="s">
        <v>31</v>
      </c>
      <c r="C492" s="24">
        <v>44063</v>
      </c>
      <c r="D492" s="55"/>
      <c r="E492" s="25" t="s">
        <v>32</v>
      </c>
      <c r="F492" s="26"/>
      <c r="G492" s="20"/>
    </row>
    <row r="493" spans="1:7" ht="17.25" thickBot="1" x14ac:dyDescent="0.3">
      <c r="A493" s="55"/>
      <c r="B493" s="23" t="s">
        <v>28</v>
      </c>
      <c r="C493" s="27">
        <f>IF(C492="","",IF(AND(MONTH(C492)&gt;=1,MONTH(C492)&lt;=3),1,IF(AND(MONTH(C492)&gt;=4,MONTH(C492)&lt;=6),2,IF(AND(MONTH(C492)&gt;=7,MONTH(C492)&lt;=9),3,4))))</f>
        <v>3</v>
      </c>
      <c r="D493" s="55"/>
      <c r="E493" s="25" t="s">
        <v>33</v>
      </c>
      <c r="F493" s="26"/>
      <c r="G493" s="20"/>
    </row>
    <row r="494" spans="1:7" ht="17.25" thickBot="1" x14ac:dyDescent="0.3">
      <c r="A494" s="20"/>
      <c r="B494" s="20"/>
      <c r="C494" s="20"/>
      <c r="D494" s="20"/>
      <c r="E494" s="20"/>
      <c r="F494" s="20"/>
      <c r="G494" s="20"/>
    </row>
    <row r="495" spans="1:7" ht="17.25" thickBot="1" x14ac:dyDescent="0.3">
      <c r="A495" s="28" t="s">
        <v>34</v>
      </c>
      <c r="B495" s="28" t="s">
        <v>35</v>
      </c>
      <c r="C495" s="28" t="s">
        <v>36</v>
      </c>
      <c r="D495" s="28" t="s">
        <v>37</v>
      </c>
      <c r="E495" s="28" t="s">
        <v>38</v>
      </c>
      <c r="F495" s="28" t="s">
        <v>39</v>
      </c>
      <c r="G495" s="20"/>
    </row>
    <row r="496" spans="1:7" ht="16.5" x14ac:dyDescent="0.25">
      <c r="A496" s="29" t="s">
        <v>143</v>
      </c>
      <c r="B496" s="30" t="s">
        <v>255</v>
      </c>
      <c r="C496" s="31" t="s">
        <v>198</v>
      </c>
      <c r="D496" s="29">
        <v>2</v>
      </c>
      <c r="E496" s="32">
        <v>25000</v>
      </c>
      <c r="F496" s="33">
        <f ca="1">INDIRECT(ADDRESS(ROW(),COLUMN()-2,4))*INDIRECT(ADDRESS(ROW(),COLUMN()-1,4))</f>
        <v>50000</v>
      </c>
      <c r="G496" s="20"/>
    </row>
    <row r="497" spans="1:7" ht="16.5" x14ac:dyDescent="0.25">
      <c r="A497" s="29" t="s">
        <v>143</v>
      </c>
      <c r="B497" s="30" t="s">
        <v>256</v>
      </c>
      <c r="C497" s="31" t="s">
        <v>198</v>
      </c>
      <c r="D497" s="29">
        <v>200</v>
      </c>
      <c r="E497" s="32">
        <v>100</v>
      </c>
      <c r="F497" s="33">
        <f ca="1">INDIRECT(ADDRESS(ROW(),COLUMN()-2,4))*INDIRECT(ADDRESS(ROW(),COLUMN()-1,4))</f>
        <v>20000</v>
      </c>
      <c r="G497" s="20"/>
    </row>
    <row r="498" spans="1:7" ht="16.5" x14ac:dyDescent="0.25">
      <c r="A498" s="29" t="s">
        <v>143</v>
      </c>
      <c r="B498" s="30" t="s">
        <v>190</v>
      </c>
      <c r="C498" s="31" t="s">
        <v>198</v>
      </c>
      <c r="D498" s="29">
        <v>6</v>
      </c>
      <c r="E498" s="32">
        <v>7000</v>
      </c>
      <c r="F498" s="33">
        <f ca="1">INDIRECT(ADDRESS(ROW(),COLUMN()-2,4))*INDIRECT(ADDRESS(ROW(),COLUMN()-1,4))</f>
        <v>42000</v>
      </c>
      <c r="G498" s="20"/>
    </row>
    <row r="499" spans="1:7" ht="16.5" x14ac:dyDescent="0.25">
      <c r="A499" s="29" t="s">
        <v>143</v>
      </c>
      <c r="B499" s="30" t="s">
        <v>257</v>
      </c>
      <c r="C499" s="31" t="s">
        <v>198</v>
      </c>
      <c r="D499" s="29">
        <v>2000</v>
      </c>
      <c r="E499" s="32">
        <v>125</v>
      </c>
      <c r="F499" s="33">
        <f ca="1">INDIRECT(ADDRESS(ROW(),COLUMN()-2,4))*INDIRECT(ADDRESS(ROW(),COLUMN()-1,4))</f>
        <v>250000</v>
      </c>
      <c r="G499" s="20"/>
    </row>
    <row r="500" spans="1:7" ht="16.5" x14ac:dyDescent="0.25">
      <c r="A500" s="29" t="s">
        <v>143</v>
      </c>
      <c r="B500" s="30" t="s">
        <v>258</v>
      </c>
      <c r="C500" s="31" t="s">
        <v>198</v>
      </c>
      <c r="D500" s="29">
        <v>200</v>
      </c>
      <c r="E500" s="32">
        <v>80</v>
      </c>
      <c r="F500" s="33">
        <f ca="1">INDIRECT(ADDRESS(ROW(),COLUMN()-2,4))*INDIRECT(ADDRESS(ROW(),COLUMN()-1,4))</f>
        <v>16000</v>
      </c>
      <c r="G500" s="20"/>
    </row>
    <row r="501" spans="1:7" ht="16.5" x14ac:dyDescent="0.25">
      <c r="A501" s="20"/>
      <c r="B501" s="20"/>
      <c r="C501" s="20"/>
      <c r="D501" s="20"/>
      <c r="E501" s="34" t="s">
        <v>40</v>
      </c>
      <c r="F501" s="35">
        <f ca="1">SUM(Table43[MONTO TOTAL ESTIMADO])</f>
        <v>378000</v>
      </c>
      <c r="G501" s="20"/>
    </row>
    <row r="502" spans="1:7" ht="17.25" thickBot="1" x14ac:dyDescent="0.3">
      <c r="A502" s="20"/>
      <c r="B502" s="20"/>
      <c r="C502" s="20"/>
      <c r="D502" s="20"/>
      <c r="E502" s="20"/>
      <c r="F502" s="20"/>
      <c r="G502" s="20"/>
    </row>
    <row r="503" spans="1:7" ht="23.25" thickBot="1" x14ac:dyDescent="0.3">
      <c r="A503" s="21" t="s">
        <v>15</v>
      </c>
      <c r="B503" s="21" t="s">
        <v>16</v>
      </c>
      <c r="C503" s="21" t="s">
        <v>17</v>
      </c>
      <c r="D503" s="21" t="s">
        <v>18</v>
      </c>
      <c r="E503" s="21" t="s">
        <v>19</v>
      </c>
      <c r="F503" s="21" t="s">
        <v>20</v>
      </c>
      <c r="G503" s="20"/>
    </row>
    <row r="504" spans="1:7" ht="17.25" thickBot="1" x14ac:dyDescent="0.3">
      <c r="A504" s="22" t="s">
        <v>141</v>
      </c>
      <c r="B504" s="22" t="s">
        <v>142</v>
      </c>
      <c r="C504" s="22" t="s">
        <v>127</v>
      </c>
      <c r="D504" s="22" t="s">
        <v>44</v>
      </c>
      <c r="E504" s="22" t="s">
        <v>45</v>
      </c>
      <c r="F504" s="22"/>
      <c r="G504" s="20"/>
    </row>
    <row r="505" spans="1:7" ht="17.25" thickBot="1" x14ac:dyDescent="0.3">
      <c r="A505" s="54" t="s">
        <v>23</v>
      </c>
      <c r="B505" s="23" t="s">
        <v>24</v>
      </c>
      <c r="C505" s="24">
        <v>44114</v>
      </c>
      <c r="D505" s="54" t="s">
        <v>25</v>
      </c>
      <c r="E505" s="25" t="s">
        <v>26</v>
      </c>
      <c r="F505" s="26" t="s">
        <v>27</v>
      </c>
      <c r="G505" s="20"/>
    </row>
    <row r="506" spans="1:7" ht="17.25" thickBot="1" x14ac:dyDescent="0.3">
      <c r="A506" s="55"/>
      <c r="B506" s="23" t="s">
        <v>28</v>
      </c>
      <c r="C506" s="27">
        <f>IF(C505="","",IF(AND(MONTH(C505)&gt;=1,MONTH(C505)&lt;=3),1,IF(AND(MONTH(C505)&gt;=4,MONTH(C505)&lt;=6),2,IF(AND(MONTH(C505)&gt;=7,MONTH(C505)&lt;=9),3,4))))</f>
        <v>4</v>
      </c>
      <c r="D506" s="55"/>
      <c r="E506" s="25" t="s">
        <v>29</v>
      </c>
      <c r="F506" s="26" t="s">
        <v>30</v>
      </c>
      <c r="G506" s="20"/>
    </row>
    <row r="507" spans="1:7" ht="17.25" thickBot="1" x14ac:dyDescent="0.3">
      <c r="A507" s="55"/>
      <c r="B507" s="23" t="s">
        <v>31</v>
      </c>
      <c r="C507" s="24">
        <v>44195</v>
      </c>
      <c r="D507" s="55"/>
      <c r="E507" s="25" t="s">
        <v>32</v>
      </c>
      <c r="F507" s="26"/>
      <c r="G507" s="20"/>
    </row>
    <row r="508" spans="1:7" ht="17.25" thickBot="1" x14ac:dyDescent="0.3">
      <c r="A508" s="55"/>
      <c r="B508" s="23" t="s">
        <v>28</v>
      </c>
      <c r="C508" s="27">
        <f>IF(C507="","",IF(AND(MONTH(C507)&gt;=1,MONTH(C507)&lt;=3),1,IF(AND(MONTH(C507)&gt;=4,MONTH(C507)&lt;=6),2,IF(AND(MONTH(C507)&gt;=7,MONTH(C507)&lt;=9),3,4))))</f>
        <v>4</v>
      </c>
      <c r="D508" s="55"/>
      <c r="E508" s="25" t="s">
        <v>33</v>
      </c>
      <c r="F508" s="26"/>
      <c r="G508" s="20"/>
    </row>
    <row r="509" spans="1:7" ht="17.25" thickBot="1" x14ac:dyDescent="0.3">
      <c r="A509" s="20"/>
      <c r="B509" s="20"/>
      <c r="C509" s="20"/>
      <c r="D509" s="20"/>
      <c r="E509" s="20"/>
      <c r="F509" s="20"/>
      <c r="G509" s="20"/>
    </row>
    <row r="510" spans="1:7" ht="17.25" thickBot="1" x14ac:dyDescent="0.3">
      <c r="A510" s="28" t="s">
        <v>34</v>
      </c>
      <c r="B510" s="28" t="s">
        <v>35</v>
      </c>
      <c r="C510" s="28" t="s">
        <v>36</v>
      </c>
      <c r="D510" s="28" t="s">
        <v>37</v>
      </c>
      <c r="E510" s="28" t="s">
        <v>38</v>
      </c>
      <c r="F510" s="28" t="s">
        <v>39</v>
      </c>
      <c r="G510" s="20"/>
    </row>
    <row r="511" spans="1:7" ht="16.5" x14ac:dyDescent="0.25">
      <c r="A511" s="29" t="s">
        <v>143</v>
      </c>
      <c r="B511" s="30" t="s">
        <v>255</v>
      </c>
      <c r="C511" s="31" t="s">
        <v>198</v>
      </c>
      <c r="D511" s="29">
        <v>2</v>
      </c>
      <c r="E511" s="32">
        <v>25000</v>
      </c>
      <c r="F511" s="33">
        <f ca="1">INDIRECT(ADDRESS(ROW(),COLUMN()-2,4))*INDIRECT(ADDRESS(ROW(),COLUMN()-1,4))</f>
        <v>50000</v>
      </c>
      <c r="G511" s="20"/>
    </row>
    <row r="512" spans="1:7" ht="16.5" x14ac:dyDescent="0.25">
      <c r="A512" s="29" t="s">
        <v>143</v>
      </c>
      <c r="B512" s="30" t="s">
        <v>256</v>
      </c>
      <c r="C512" s="31" t="s">
        <v>198</v>
      </c>
      <c r="D512" s="29">
        <v>200</v>
      </c>
      <c r="E512" s="32">
        <v>100</v>
      </c>
      <c r="F512" s="33">
        <f ca="1">INDIRECT(ADDRESS(ROW(),COLUMN()-2,4))*INDIRECT(ADDRESS(ROW(),COLUMN()-1,4))</f>
        <v>20000</v>
      </c>
      <c r="G512" s="20"/>
    </row>
    <row r="513" spans="1:7" ht="16.5" x14ac:dyDescent="0.25">
      <c r="A513" s="29" t="s">
        <v>143</v>
      </c>
      <c r="B513" s="30" t="s">
        <v>190</v>
      </c>
      <c r="C513" s="31" t="s">
        <v>198</v>
      </c>
      <c r="D513" s="29">
        <v>6</v>
      </c>
      <c r="E513" s="32">
        <v>7000</v>
      </c>
      <c r="F513" s="33">
        <f ca="1">INDIRECT(ADDRESS(ROW(),COLUMN()-2,4))*INDIRECT(ADDRESS(ROW(),COLUMN()-1,4))</f>
        <v>42000</v>
      </c>
      <c r="G513" s="20"/>
    </row>
    <row r="514" spans="1:7" ht="16.5" x14ac:dyDescent="0.25">
      <c r="A514" s="29" t="s">
        <v>143</v>
      </c>
      <c r="B514" s="30" t="s">
        <v>257</v>
      </c>
      <c r="C514" s="31" t="s">
        <v>198</v>
      </c>
      <c r="D514" s="29">
        <v>2000</v>
      </c>
      <c r="E514" s="32">
        <v>125</v>
      </c>
      <c r="F514" s="33">
        <f ca="1">INDIRECT(ADDRESS(ROW(),COLUMN()-2,4))*INDIRECT(ADDRESS(ROW(),COLUMN()-1,4))</f>
        <v>250000</v>
      </c>
      <c r="G514" s="20"/>
    </row>
    <row r="515" spans="1:7" ht="16.5" x14ac:dyDescent="0.25">
      <c r="A515" s="29" t="s">
        <v>143</v>
      </c>
      <c r="B515" s="30" t="s">
        <v>258</v>
      </c>
      <c r="C515" s="31" t="s">
        <v>198</v>
      </c>
      <c r="D515" s="29">
        <v>200</v>
      </c>
      <c r="E515" s="32">
        <v>80</v>
      </c>
      <c r="F515" s="33">
        <f ca="1">INDIRECT(ADDRESS(ROW(),COLUMN()-2,4))*INDIRECT(ADDRESS(ROW(),COLUMN()-1,4))</f>
        <v>16000</v>
      </c>
      <c r="G515" s="20"/>
    </row>
    <row r="516" spans="1:7" ht="16.5" x14ac:dyDescent="0.25">
      <c r="A516" s="20"/>
      <c r="B516" s="20"/>
      <c r="C516" s="20"/>
      <c r="D516" s="20"/>
      <c r="E516" s="34" t="s">
        <v>40</v>
      </c>
      <c r="F516" s="35">
        <f ca="1">SUM(Table44[MONTO TOTAL ESTIMADO])</f>
        <v>378000</v>
      </c>
      <c r="G516" s="20"/>
    </row>
    <row r="517" spans="1:7" ht="17.25" thickBot="1" x14ac:dyDescent="0.3">
      <c r="A517" s="20"/>
      <c r="B517" s="20"/>
      <c r="C517" s="20"/>
      <c r="D517" s="20"/>
      <c r="E517" s="20"/>
      <c r="F517" s="20"/>
      <c r="G517" s="20"/>
    </row>
    <row r="518" spans="1:7" ht="23.25" thickBot="1" x14ac:dyDescent="0.3">
      <c r="A518" s="21" t="s">
        <v>15</v>
      </c>
      <c r="B518" s="21" t="s">
        <v>16</v>
      </c>
      <c r="C518" s="21" t="s">
        <v>17</v>
      </c>
      <c r="D518" s="21" t="s">
        <v>18</v>
      </c>
      <c r="E518" s="21" t="s">
        <v>19</v>
      </c>
      <c r="F518" s="21" t="s">
        <v>20</v>
      </c>
      <c r="G518" s="20"/>
    </row>
    <row r="519" spans="1:7" ht="23.25" thickBot="1" x14ac:dyDescent="0.3">
      <c r="A519" s="22" t="s">
        <v>144</v>
      </c>
      <c r="B519" s="36" t="s">
        <v>145</v>
      </c>
      <c r="C519" s="22" t="s">
        <v>127</v>
      </c>
      <c r="D519" s="22" t="s">
        <v>126</v>
      </c>
      <c r="E519" s="22" t="s">
        <v>22</v>
      </c>
      <c r="F519" s="22"/>
      <c r="G519" s="20"/>
    </row>
    <row r="520" spans="1:7" ht="17.25" thickBot="1" x14ac:dyDescent="0.3">
      <c r="A520" s="54" t="s">
        <v>23</v>
      </c>
      <c r="B520" s="23" t="s">
        <v>24</v>
      </c>
      <c r="C520" s="24">
        <v>44017</v>
      </c>
      <c r="D520" s="54" t="s">
        <v>25</v>
      </c>
      <c r="E520" s="25" t="s">
        <v>26</v>
      </c>
      <c r="F520" s="26" t="s">
        <v>27</v>
      </c>
      <c r="G520" s="20"/>
    </row>
    <row r="521" spans="1:7" ht="17.25" thickBot="1" x14ac:dyDescent="0.3">
      <c r="A521" s="55"/>
      <c r="B521" s="23" t="s">
        <v>28</v>
      </c>
      <c r="C521" s="27">
        <f>IF(C520="","",IF(AND(MONTH(C520)&gt;=1,MONTH(C520)&lt;=3),1,IF(AND(MONTH(C520)&gt;=4,MONTH(C520)&lt;=6),2,IF(AND(MONTH(C520)&gt;=7,MONTH(C520)&lt;=9),3,4))))</f>
        <v>3</v>
      </c>
      <c r="D521" s="55"/>
      <c r="E521" s="25" t="s">
        <v>29</v>
      </c>
      <c r="F521" s="26" t="s">
        <v>30</v>
      </c>
      <c r="G521" s="20"/>
    </row>
    <row r="522" spans="1:7" ht="17.25" thickBot="1" x14ac:dyDescent="0.3">
      <c r="A522" s="55"/>
      <c r="B522" s="23" t="s">
        <v>31</v>
      </c>
      <c r="C522" s="24">
        <v>44058</v>
      </c>
      <c r="D522" s="55"/>
      <c r="E522" s="25" t="s">
        <v>32</v>
      </c>
      <c r="F522" s="26"/>
      <c r="G522" s="20"/>
    </row>
    <row r="523" spans="1:7" ht="17.25" thickBot="1" x14ac:dyDescent="0.3">
      <c r="A523" s="55"/>
      <c r="B523" s="23" t="s">
        <v>28</v>
      </c>
      <c r="C523" s="27">
        <f>IF(C522="","",IF(AND(MONTH(C522)&gt;=1,MONTH(C522)&lt;=3),1,IF(AND(MONTH(C522)&gt;=4,MONTH(C522)&lt;=6),2,IF(AND(MONTH(C522)&gt;=7,MONTH(C522)&lt;=9),3,4))))</f>
        <v>3</v>
      </c>
      <c r="D523" s="55"/>
      <c r="E523" s="25" t="s">
        <v>33</v>
      </c>
      <c r="F523" s="26"/>
      <c r="G523" s="20"/>
    </row>
    <row r="524" spans="1:7" ht="17.25" thickBot="1" x14ac:dyDescent="0.3">
      <c r="A524" s="20"/>
      <c r="B524" s="20"/>
      <c r="C524" s="20"/>
      <c r="D524" s="20"/>
      <c r="E524" s="20"/>
      <c r="F524" s="20"/>
      <c r="G524" s="20"/>
    </row>
    <row r="525" spans="1:7" ht="17.25" thickBot="1" x14ac:dyDescent="0.3">
      <c r="A525" s="28" t="s">
        <v>34</v>
      </c>
      <c r="B525" s="28" t="s">
        <v>35</v>
      </c>
      <c r="C525" s="28" t="s">
        <v>36</v>
      </c>
      <c r="D525" s="28" t="s">
        <v>37</v>
      </c>
      <c r="E525" s="28" t="s">
        <v>38</v>
      </c>
      <c r="F525" s="28" t="s">
        <v>39</v>
      </c>
      <c r="G525" s="20"/>
    </row>
    <row r="526" spans="1:7" ht="16.5" x14ac:dyDescent="0.25">
      <c r="A526" s="29" t="s">
        <v>146</v>
      </c>
      <c r="B526" s="30" t="str">
        <f ca="1">IFERROR(INDEX(UNSPSCDes,MATCH(INDIRECT(ADDRESS(ROW(),COLUMN()-1,4)),UNSPSCCode,0)),IF(INDIRECT(ADDRESS(ROW(),COLUMN()-1,4))="82101504","Publicidad en periódicos",""))</f>
        <v>Publicidad en periódicos</v>
      </c>
      <c r="C526" s="31" t="str">
        <f>IFERROR(VLOOKUP("MES",'[1]Informacion '!P:Q,2,FALSE),"")</f>
        <v>Mes</v>
      </c>
      <c r="D526" s="29">
        <v>36</v>
      </c>
      <c r="E526" s="32">
        <v>1000</v>
      </c>
      <c r="F526" s="33">
        <f ca="1">INDIRECT(ADDRESS(ROW(),COLUMN()-2,4))*INDIRECT(ADDRESS(ROW(),COLUMN()-1,4))</f>
        <v>36000</v>
      </c>
      <c r="G526" s="20"/>
    </row>
    <row r="527" spans="1:7" ht="16.5" x14ac:dyDescent="0.25">
      <c r="A527" s="20"/>
      <c r="B527" s="20"/>
      <c r="C527" s="20"/>
      <c r="D527" s="20"/>
      <c r="E527" s="34" t="s">
        <v>40</v>
      </c>
      <c r="F527" s="35">
        <f ca="1">SUM(Table45[MONTO TOTAL ESTIMADO])</f>
        <v>36000</v>
      </c>
      <c r="G527" s="20"/>
    </row>
    <row r="528" spans="1:7" ht="17.25" thickBot="1" x14ac:dyDescent="0.3">
      <c r="A528" s="20"/>
      <c r="B528" s="20"/>
      <c r="C528" s="20"/>
      <c r="D528" s="20"/>
      <c r="E528" s="20"/>
      <c r="F528" s="20"/>
      <c r="G528" s="20"/>
    </row>
    <row r="529" spans="1:7" ht="23.25" thickBot="1" x14ac:dyDescent="0.3">
      <c r="A529" s="21" t="s">
        <v>15</v>
      </c>
      <c r="B529" s="21" t="s">
        <v>16</v>
      </c>
      <c r="C529" s="21" t="s">
        <v>17</v>
      </c>
      <c r="D529" s="21" t="s">
        <v>18</v>
      </c>
      <c r="E529" s="21" t="s">
        <v>19</v>
      </c>
      <c r="F529" s="21" t="s">
        <v>20</v>
      </c>
      <c r="G529" s="20"/>
    </row>
    <row r="530" spans="1:7" ht="17.25" thickBot="1" x14ac:dyDescent="0.3">
      <c r="A530" s="22" t="s">
        <v>147</v>
      </c>
      <c r="B530" s="22" t="s">
        <v>148</v>
      </c>
      <c r="C530" s="22" t="s">
        <v>127</v>
      </c>
      <c r="D530" s="22" t="s">
        <v>174</v>
      </c>
      <c r="E530" s="22" t="s">
        <v>22</v>
      </c>
      <c r="F530" s="22"/>
      <c r="G530" s="20"/>
    </row>
    <row r="531" spans="1:7" ht="17.25" thickBot="1" x14ac:dyDescent="0.3">
      <c r="A531" s="54" t="s">
        <v>23</v>
      </c>
      <c r="B531" s="23" t="s">
        <v>24</v>
      </c>
      <c r="C531" s="24">
        <v>43926</v>
      </c>
      <c r="D531" s="54" t="s">
        <v>25</v>
      </c>
      <c r="E531" s="25" t="s">
        <v>26</v>
      </c>
      <c r="F531" s="26" t="s">
        <v>27</v>
      </c>
      <c r="G531" s="20"/>
    </row>
    <row r="532" spans="1:7" ht="17.25" thickBot="1" x14ac:dyDescent="0.3">
      <c r="A532" s="55"/>
      <c r="B532" s="23" t="s">
        <v>28</v>
      </c>
      <c r="C532" s="27">
        <f>IF(C531="","",IF(AND(MONTH(C531)&gt;=1,MONTH(C531)&lt;=3),1,IF(AND(MONTH(C531)&gt;=4,MONTH(C531)&lt;=6),2,IF(AND(MONTH(C531)&gt;=7,MONTH(C531)&lt;=9),3,4))))</f>
        <v>2</v>
      </c>
      <c r="D532" s="55"/>
      <c r="E532" s="25" t="s">
        <v>29</v>
      </c>
      <c r="F532" s="26" t="s">
        <v>30</v>
      </c>
      <c r="G532" s="20"/>
    </row>
    <row r="533" spans="1:7" ht="17.25" thickBot="1" x14ac:dyDescent="0.3">
      <c r="A533" s="55"/>
      <c r="B533" s="23" t="s">
        <v>31</v>
      </c>
      <c r="C533" s="24">
        <v>43982</v>
      </c>
      <c r="D533" s="55"/>
      <c r="E533" s="25" t="s">
        <v>32</v>
      </c>
      <c r="F533" s="26"/>
      <c r="G533" s="20"/>
    </row>
    <row r="534" spans="1:7" ht="17.25" thickBot="1" x14ac:dyDescent="0.3">
      <c r="A534" s="55"/>
      <c r="B534" s="23" t="s">
        <v>28</v>
      </c>
      <c r="C534" s="27">
        <f>IF(C533="","",IF(AND(MONTH(C533)&gt;=1,MONTH(C533)&lt;=3),1,IF(AND(MONTH(C533)&gt;=4,MONTH(C533)&lt;=6),2,IF(AND(MONTH(C533)&gt;=7,MONTH(C533)&lt;=9),3,4))))</f>
        <v>2</v>
      </c>
      <c r="D534" s="55"/>
      <c r="E534" s="25" t="s">
        <v>33</v>
      </c>
      <c r="F534" s="26"/>
      <c r="G534" s="20"/>
    </row>
    <row r="535" spans="1:7" ht="17.25" thickBot="1" x14ac:dyDescent="0.3">
      <c r="A535" s="20"/>
      <c r="B535" s="20"/>
      <c r="C535" s="20"/>
      <c r="D535" s="20"/>
      <c r="E535" s="20"/>
      <c r="F535" s="20"/>
      <c r="G535" s="20"/>
    </row>
    <row r="536" spans="1:7" ht="17.25" thickBot="1" x14ac:dyDescent="0.3">
      <c r="A536" s="28" t="s">
        <v>34</v>
      </c>
      <c r="B536" s="28" t="s">
        <v>35</v>
      </c>
      <c r="C536" s="28" t="s">
        <v>36</v>
      </c>
      <c r="D536" s="28" t="s">
        <v>37</v>
      </c>
      <c r="E536" s="28" t="s">
        <v>38</v>
      </c>
      <c r="F536" s="28" t="s">
        <v>39</v>
      </c>
      <c r="G536" s="20"/>
    </row>
    <row r="537" spans="1:7" ht="16.5" x14ac:dyDescent="0.25">
      <c r="A537" s="29" t="s">
        <v>149</v>
      </c>
      <c r="B537" s="30" t="str">
        <f ca="1">IFERROR(INDEX(UNSPSCDes,MATCH(INDIRECT(ADDRESS(ROW(),COLUMN()-1,4)),UNSPSCCode,0)),IF(INDIRECT(ADDRESS(ROW(),COLUMN()-1,4))="72102103","Servicios de exterminación o fumigación",""))</f>
        <v>Servicios de exterminación o fumigación</v>
      </c>
      <c r="C537" s="31" t="str">
        <f>IFERROR(VLOOKUP("MES",'[1]Informacion '!P:Q,2,FALSE),"")</f>
        <v>Mes</v>
      </c>
      <c r="D537" s="29">
        <v>2</v>
      </c>
      <c r="E537" s="32">
        <v>30000</v>
      </c>
      <c r="F537" s="33">
        <f ca="1">INDIRECT(ADDRESS(ROW(),COLUMN()-2,4))*INDIRECT(ADDRESS(ROW(),COLUMN()-1,4))</f>
        <v>60000</v>
      </c>
      <c r="G537" s="20"/>
    </row>
    <row r="538" spans="1:7" ht="16.5" x14ac:dyDescent="0.25">
      <c r="A538" s="20"/>
      <c r="B538" s="20"/>
      <c r="C538" s="20"/>
      <c r="D538" s="20"/>
      <c r="E538" s="34" t="s">
        <v>40</v>
      </c>
      <c r="F538" s="35">
        <f ca="1">SUM(Table46[MONTO TOTAL ESTIMADO])</f>
        <v>60000</v>
      </c>
      <c r="G538" s="20"/>
    </row>
    <row r="539" spans="1:7" ht="17.25" thickBot="1" x14ac:dyDescent="0.3">
      <c r="A539" s="20"/>
      <c r="B539" s="20"/>
      <c r="C539" s="20"/>
      <c r="D539" s="20"/>
      <c r="E539" s="20"/>
      <c r="F539" s="20"/>
      <c r="G539" s="20"/>
    </row>
    <row r="540" spans="1:7" ht="23.25" thickBot="1" x14ac:dyDescent="0.3">
      <c r="A540" s="21" t="s">
        <v>15</v>
      </c>
      <c r="B540" s="21" t="s">
        <v>16</v>
      </c>
      <c r="C540" s="21" t="s">
        <v>17</v>
      </c>
      <c r="D540" s="21" t="s">
        <v>18</v>
      </c>
      <c r="E540" s="21" t="s">
        <v>19</v>
      </c>
      <c r="F540" s="21" t="s">
        <v>20</v>
      </c>
      <c r="G540" s="20"/>
    </row>
    <row r="541" spans="1:7" ht="23.25" thickBot="1" x14ac:dyDescent="0.3">
      <c r="A541" s="22" t="s">
        <v>150</v>
      </c>
      <c r="B541" s="36" t="s">
        <v>151</v>
      </c>
      <c r="C541" s="22" t="s">
        <v>21</v>
      </c>
      <c r="D541" s="22" t="s">
        <v>44</v>
      </c>
      <c r="E541" s="22" t="s">
        <v>22</v>
      </c>
      <c r="F541" s="22"/>
      <c r="G541" s="20"/>
    </row>
    <row r="542" spans="1:7" ht="17.25" thickBot="1" x14ac:dyDescent="0.3">
      <c r="A542" s="54" t="s">
        <v>23</v>
      </c>
      <c r="B542" s="23" t="s">
        <v>24</v>
      </c>
      <c r="C542" s="24">
        <v>43956</v>
      </c>
      <c r="D542" s="54" t="s">
        <v>25</v>
      </c>
      <c r="E542" s="25" t="s">
        <v>26</v>
      </c>
      <c r="F542" s="26" t="s">
        <v>27</v>
      </c>
      <c r="G542" s="20"/>
    </row>
    <row r="543" spans="1:7" ht="17.25" thickBot="1" x14ac:dyDescent="0.3">
      <c r="A543" s="55"/>
      <c r="B543" s="23" t="s">
        <v>28</v>
      </c>
      <c r="C543" s="27">
        <f>IF(C542="","",IF(AND(MONTH(C542)&gt;=1,MONTH(C542)&lt;=3),1,IF(AND(MONTH(C542)&gt;=4,MONTH(C542)&lt;=6),2,IF(AND(MONTH(C542)&gt;=7,MONTH(C542)&lt;=9),3,4))))</f>
        <v>2</v>
      </c>
      <c r="D543" s="55"/>
      <c r="E543" s="25" t="s">
        <v>29</v>
      </c>
      <c r="F543" s="26" t="s">
        <v>30</v>
      </c>
      <c r="G543" s="20"/>
    </row>
    <row r="544" spans="1:7" ht="17.25" thickBot="1" x14ac:dyDescent="0.3">
      <c r="A544" s="55"/>
      <c r="B544" s="23" t="s">
        <v>31</v>
      </c>
      <c r="C544" s="24">
        <v>44012</v>
      </c>
      <c r="D544" s="55"/>
      <c r="E544" s="25" t="s">
        <v>32</v>
      </c>
      <c r="F544" s="26"/>
      <c r="G544" s="20"/>
    </row>
    <row r="545" spans="1:7" ht="17.25" thickBot="1" x14ac:dyDescent="0.3">
      <c r="A545" s="55"/>
      <c r="B545" s="23" t="s">
        <v>28</v>
      </c>
      <c r="C545" s="27">
        <f>IF(C544="","",IF(AND(MONTH(C544)&gt;=1,MONTH(C544)&lt;=3),1,IF(AND(MONTH(C544)&gt;=4,MONTH(C544)&lt;=6),2,IF(AND(MONTH(C544)&gt;=7,MONTH(C544)&lt;=9),3,4))))</f>
        <v>2</v>
      </c>
      <c r="D545" s="55"/>
      <c r="E545" s="25" t="s">
        <v>33</v>
      </c>
      <c r="F545" s="26"/>
      <c r="G545" s="20"/>
    </row>
    <row r="546" spans="1:7" ht="17.25" thickBot="1" x14ac:dyDescent="0.3">
      <c r="A546" s="20"/>
      <c r="B546" s="20"/>
      <c r="C546" s="20"/>
      <c r="D546" s="20"/>
      <c r="E546" s="20"/>
      <c r="F546" s="20"/>
      <c r="G546" s="20"/>
    </row>
    <row r="547" spans="1:7" ht="17.25" thickBot="1" x14ac:dyDescent="0.3">
      <c r="A547" s="28" t="s">
        <v>34</v>
      </c>
      <c r="B547" s="28" t="s">
        <v>35</v>
      </c>
      <c r="C547" s="28" t="s">
        <v>36</v>
      </c>
      <c r="D547" s="28" t="s">
        <v>37</v>
      </c>
      <c r="E547" s="28" t="s">
        <v>38</v>
      </c>
      <c r="F547" s="28" t="s">
        <v>39</v>
      </c>
      <c r="G547" s="20"/>
    </row>
    <row r="548" spans="1:7" ht="16.5" x14ac:dyDescent="0.25">
      <c r="A548" s="29" t="s">
        <v>152</v>
      </c>
      <c r="B548" s="30" t="str">
        <f ca="1">IFERROR(INDEX(UNSPSCDes,MATCH(INDIRECT(ADDRESS(ROW(),COLUMN()-1,4)),UNSPSCCode,0)),IF(INDIRECT(ADDRESS(ROW(),COLUMN()-1,4))="46171621","Grabadoras de video o audio de vigilancia",""))</f>
        <v>Grabadoras de video o audio de vigilancia</v>
      </c>
      <c r="C548" s="31" t="str">
        <f>IFERROR(VLOOKUP("UD",'[1]Informacion '!P:Q,2,FALSE),"")</f>
        <v>Unidad</v>
      </c>
      <c r="D548" s="29">
        <v>3</v>
      </c>
      <c r="E548" s="32">
        <v>40000</v>
      </c>
      <c r="F548" s="33">
        <f t="shared" ref="F548:F550" ca="1" si="21">INDIRECT(ADDRESS(ROW(),COLUMN()-2,4))*INDIRECT(ADDRESS(ROW(),COLUMN()-1,4))</f>
        <v>120000</v>
      </c>
      <c r="G548" s="20"/>
    </row>
    <row r="549" spans="1:7" ht="16.5" x14ac:dyDescent="0.25">
      <c r="A549" s="29" t="s">
        <v>152</v>
      </c>
      <c r="B549" s="30" t="s">
        <v>242</v>
      </c>
      <c r="C549" s="31" t="str">
        <f>IFERROR(VLOOKUP("UD",'[1]Informacion '!P:Q,2,FALSE),"")</f>
        <v>Unidad</v>
      </c>
      <c r="D549" s="29">
        <v>100</v>
      </c>
      <c r="E549" s="32">
        <v>4200</v>
      </c>
      <c r="F549" s="33">
        <f t="shared" ca="1" si="21"/>
        <v>420000</v>
      </c>
      <c r="G549" s="20"/>
    </row>
    <row r="550" spans="1:7" ht="16.5" x14ac:dyDescent="0.25">
      <c r="A550" s="29" t="s">
        <v>153</v>
      </c>
      <c r="B550" s="30" t="str">
        <f ca="1">IFERROR(INDEX(UNSPSCDes,MATCH(INDIRECT(ADDRESS(ROW(),COLUMN()-1,4)),UNSPSCCode,0)),IF(INDIRECT(ADDRESS(ROW(),COLUMN()-1,4))="46171612","Monitores de video",""))</f>
        <v>Monitores de video</v>
      </c>
      <c r="C550" s="31" t="str">
        <f>IFERROR(VLOOKUP("UD",'[1]Informacion '!P:Q,2,FALSE),"")</f>
        <v>Unidad</v>
      </c>
      <c r="D550" s="29">
        <v>2</v>
      </c>
      <c r="E550" s="32">
        <v>12000</v>
      </c>
      <c r="F550" s="33">
        <f t="shared" ca="1" si="21"/>
        <v>24000</v>
      </c>
      <c r="G550" s="20"/>
    </row>
    <row r="551" spans="1:7" ht="16.5" x14ac:dyDescent="0.25">
      <c r="A551" s="20"/>
      <c r="B551" s="20"/>
      <c r="C551" s="20"/>
      <c r="D551" s="20"/>
      <c r="E551" s="34" t="s">
        <v>40</v>
      </c>
      <c r="F551" s="35">
        <f ca="1">SUM(Table47[MONTO TOTAL ESTIMADO])</f>
        <v>564000</v>
      </c>
      <c r="G551" s="20"/>
    </row>
    <row r="552" spans="1:7" ht="17.25" thickBot="1" x14ac:dyDescent="0.3">
      <c r="A552" s="20"/>
      <c r="B552" s="20"/>
      <c r="C552" s="20"/>
      <c r="D552" s="20"/>
      <c r="E552" s="20"/>
      <c r="F552" s="20"/>
      <c r="G552" s="20"/>
    </row>
    <row r="553" spans="1:7" ht="23.25" thickBot="1" x14ac:dyDescent="0.3">
      <c r="A553" s="21" t="s">
        <v>15</v>
      </c>
      <c r="B553" s="21" t="s">
        <v>16</v>
      </c>
      <c r="C553" s="21" t="s">
        <v>17</v>
      </c>
      <c r="D553" s="21" t="s">
        <v>18</v>
      </c>
      <c r="E553" s="21" t="s">
        <v>19</v>
      </c>
      <c r="F553" s="21" t="s">
        <v>20</v>
      </c>
      <c r="G553" s="20"/>
    </row>
    <row r="554" spans="1:7" ht="23.25" thickBot="1" x14ac:dyDescent="0.3">
      <c r="A554" s="22" t="s">
        <v>154</v>
      </c>
      <c r="B554" s="36" t="s">
        <v>155</v>
      </c>
      <c r="C554" s="22" t="s">
        <v>21</v>
      </c>
      <c r="D554" s="22" t="s">
        <v>44</v>
      </c>
      <c r="E554" s="22" t="s">
        <v>45</v>
      </c>
      <c r="F554" s="22"/>
      <c r="G554" s="20"/>
    </row>
    <row r="555" spans="1:7" ht="17.25" thickBot="1" x14ac:dyDescent="0.3">
      <c r="A555" s="54" t="s">
        <v>23</v>
      </c>
      <c r="B555" s="23" t="s">
        <v>24</v>
      </c>
      <c r="C555" s="24">
        <v>43866</v>
      </c>
      <c r="D555" s="54" t="s">
        <v>25</v>
      </c>
      <c r="E555" s="25" t="s">
        <v>26</v>
      </c>
      <c r="F555" s="26" t="s">
        <v>27</v>
      </c>
      <c r="G555" s="20"/>
    </row>
    <row r="556" spans="1:7" ht="17.25" thickBot="1" x14ac:dyDescent="0.3">
      <c r="A556" s="55"/>
      <c r="B556" s="23" t="s">
        <v>28</v>
      </c>
      <c r="C556" s="27">
        <f>IF(C555="","",IF(AND(MONTH(C555)&gt;=1,MONTH(C555)&lt;=3),1,IF(AND(MONTH(C555)&gt;=4,MONTH(C555)&lt;=6),2,IF(AND(MONTH(C555)&gt;=7,MONTH(C555)&lt;=9),3,4))))</f>
        <v>1</v>
      </c>
      <c r="D556" s="55"/>
      <c r="E556" s="25" t="s">
        <v>29</v>
      </c>
      <c r="F556" s="26" t="s">
        <v>30</v>
      </c>
      <c r="G556" s="20"/>
    </row>
    <row r="557" spans="1:7" ht="17.25" thickBot="1" x14ac:dyDescent="0.3">
      <c r="A557" s="55"/>
      <c r="B557" s="23" t="s">
        <v>31</v>
      </c>
      <c r="C557" s="24">
        <v>43886</v>
      </c>
      <c r="D557" s="55"/>
      <c r="E557" s="25" t="s">
        <v>32</v>
      </c>
      <c r="F557" s="26"/>
      <c r="G557" s="20"/>
    </row>
    <row r="558" spans="1:7" ht="17.25" thickBot="1" x14ac:dyDescent="0.3">
      <c r="A558" s="55"/>
      <c r="B558" s="23" t="s">
        <v>28</v>
      </c>
      <c r="C558" s="27">
        <f>IF(C557="","",IF(AND(MONTH(C557)&gt;=1,MONTH(C557)&lt;=3),1,IF(AND(MONTH(C557)&gt;=4,MONTH(C557)&lt;=6),2,IF(AND(MONTH(C557)&gt;=7,MONTH(C557)&lt;=9),3,4))))</f>
        <v>1</v>
      </c>
      <c r="D558" s="55"/>
      <c r="E558" s="25" t="s">
        <v>33</v>
      </c>
      <c r="F558" s="26"/>
      <c r="G558" s="20"/>
    </row>
    <row r="559" spans="1:7" ht="17.25" thickBot="1" x14ac:dyDescent="0.3">
      <c r="A559" s="20"/>
      <c r="B559" s="20"/>
      <c r="C559" s="20"/>
      <c r="D559" s="20"/>
      <c r="E559" s="20"/>
      <c r="F559" s="20"/>
      <c r="G559" s="20"/>
    </row>
    <row r="560" spans="1:7" ht="17.25" thickBot="1" x14ac:dyDescent="0.3">
      <c r="A560" s="28" t="s">
        <v>34</v>
      </c>
      <c r="B560" s="28" t="s">
        <v>35</v>
      </c>
      <c r="C560" s="28" t="s">
        <v>36</v>
      </c>
      <c r="D560" s="28" t="s">
        <v>37</v>
      </c>
      <c r="E560" s="28" t="s">
        <v>38</v>
      </c>
      <c r="F560" s="28" t="s">
        <v>39</v>
      </c>
      <c r="G560" s="20"/>
    </row>
    <row r="561" spans="1:7" ht="16.5" x14ac:dyDescent="0.25">
      <c r="A561" s="29" t="s">
        <v>156</v>
      </c>
      <c r="B561" s="30" t="str">
        <f ca="1">IFERROR(INDEX(UNSPSCDes,MATCH(INDIRECT(ADDRESS(ROW(),COLUMN()-1,4)),UNSPSCCode,0)),IF(INDIRECT(ADDRESS(ROW(),COLUMN()-1,4))="14111507","Papel para impresora o fotocopiadora",""))</f>
        <v>Papel para impresora o fotocopiadora</v>
      </c>
      <c r="C561" s="31" t="str">
        <f>IFERROR(VLOOKUP("CAJ",'[1]Informacion '!P:Q,2,FALSE),"")</f>
        <v>Caja</v>
      </c>
      <c r="D561" s="29">
        <v>200</v>
      </c>
      <c r="E561" s="32">
        <v>250</v>
      </c>
      <c r="F561" s="33">
        <f t="shared" ref="F561:F583" ca="1" si="22">INDIRECT(ADDRESS(ROW(),COLUMN()-2,4))*INDIRECT(ADDRESS(ROW(),COLUMN()-1,4))</f>
        <v>50000</v>
      </c>
      <c r="G561" s="20"/>
    </row>
    <row r="562" spans="1:7" ht="16.5" x14ac:dyDescent="0.25">
      <c r="A562" s="29" t="s">
        <v>157</v>
      </c>
      <c r="B562" s="30" t="str">
        <f ca="1">IFERROR(INDEX(UNSPSCDes,MATCH(INDIRECT(ADDRESS(ROW(),COLUMN()-1,4)),UNSPSCCode,0)),IF(INDIRECT(ADDRESS(ROW(),COLUMN()-1,4))="44122011","Folders",""))</f>
        <v>Folders</v>
      </c>
      <c r="C562" s="31" t="str">
        <f>IFERROR(VLOOKUP("CAJ",'[1]Informacion '!P:Q,2,FALSE),"")</f>
        <v>Caja</v>
      </c>
      <c r="D562" s="29">
        <v>200</v>
      </c>
      <c r="E562" s="32">
        <v>175</v>
      </c>
      <c r="F562" s="33">
        <f t="shared" ca="1" si="22"/>
        <v>35000</v>
      </c>
      <c r="G562" s="20"/>
    </row>
    <row r="563" spans="1:7" ht="16.5" x14ac:dyDescent="0.25">
      <c r="A563" s="29" t="s">
        <v>157</v>
      </c>
      <c r="B563" s="30" t="str">
        <f ca="1">IFERROR(INDEX(UNSPSCDes,MATCH(INDIRECT(ADDRESS(ROW(),COLUMN()-1,4)),UNSPSCCode,0)),IF(INDIRECT(ADDRESS(ROW(),COLUMN()-1,4))="44122011","Folders",""))</f>
        <v>Folders</v>
      </c>
      <c r="C563" s="31" t="str">
        <f>IFERROR(VLOOKUP("CAJ",'[1]Informacion '!P:Q,2,FALSE),"")</f>
        <v>Caja</v>
      </c>
      <c r="D563" s="29">
        <v>200</v>
      </c>
      <c r="E563" s="32">
        <v>530</v>
      </c>
      <c r="F563" s="33">
        <f t="shared" ca="1" si="22"/>
        <v>106000</v>
      </c>
      <c r="G563" s="20"/>
    </row>
    <row r="564" spans="1:7" ht="16.5" x14ac:dyDescent="0.25">
      <c r="A564" s="29" t="s">
        <v>158</v>
      </c>
      <c r="B564" s="30" t="str">
        <f ca="1">IFERROR(INDEX(UNSPSCDes,MATCH(INDIRECT(ADDRESS(ROW(),COLUMN()-1,4)),UNSPSCCode,0)),IF(INDIRECT(ADDRESS(ROW(),COLUMN()-1,4))="14111530","Papel de notas autoadhesivas",""))</f>
        <v>Papel de notas autoadhesivas</v>
      </c>
      <c r="C564" s="31" t="str">
        <f>IFERROR(VLOOKUP("PAQ",'[1]Informacion '!P:Q,2,FALSE),"")</f>
        <v>Paquete</v>
      </c>
      <c r="D564" s="29">
        <v>100</v>
      </c>
      <c r="E564" s="32">
        <v>85</v>
      </c>
      <c r="F564" s="33">
        <f t="shared" ca="1" si="22"/>
        <v>8500</v>
      </c>
      <c r="G564" s="20"/>
    </row>
    <row r="565" spans="1:7" ht="16.5" x14ac:dyDescent="0.25">
      <c r="A565" s="29" t="s">
        <v>158</v>
      </c>
      <c r="B565" s="30" t="str">
        <f ca="1">IFERROR(INDEX(UNSPSCDes,MATCH(INDIRECT(ADDRESS(ROW(),COLUMN()-1,4)),UNSPSCCode,0)),IF(INDIRECT(ADDRESS(ROW(),COLUMN()-1,4))="14111530","Papel de notas autoadhesivas",""))</f>
        <v>Papel de notas autoadhesivas</v>
      </c>
      <c r="C565" s="31" t="str">
        <f>IFERROR(VLOOKUP("UD",'[1]Informacion '!P:Q,2,FALSE),"")</f>
        <v>Unidad</v>
      </c>
      <c r="D565" s="29">
        <v>100</v>
      </c>
      <c r="E565" s="32">
        <v>80</v>
      </c>
      <c r="F565" s="33">
        <f t="shared" ca="1" si="22"/>
        <v>8000</v>
      </c>
      <c r="G565" s="20"/>
    </row>
    <row r="566" spans="1:7" ht="16.5" x14ac:dyDescent="0.25">
      <c r="A566" s="29" t="s">
        <v>159</v>
      </c>
      <c r="B566" s="30" t="str">
        <f ca="1">IFERROR(INDEX(UNSPSCDes,MATCH(INDIRECT(ADDRESS(ROW(),COLUMN()-1,4)),UNSPSCCode,0)),IF(INDIRECT(ADDRESS(ROW(),COLUMN()-1,4))="14111515","Papel para sumadora o máquina registradora",""))</f>
        <v>Papel para sumadora o máquina registradora</v>
      </c>
      <c r="C566" s="31" t="str">
        <f>IFERROR(VLOOKUP("UD",'[1]Informacion '!P:Q,2,FALSE),"")</f>
        <v>Unidad</v>
      </c>
      <c r="D566" s="29">
        <v>100</v>
      </c>
      <c r="E566" s="32">
        <v>25</v>
      </c>
      <c r="F566" s="33">
        <f t="shared" ca="1" si="22"/>
        <v>2500</v>
      </c>
      <c r="G566" s="20"/>
    </row>
    <row r="567" spans="1:7" ht="16.5" x14ac:dyDescent="0.25">
      <c r="A567" s="29" t="s">
        <v>160</v>
      </c>
      <c r="B567" s="30" t="str">
        <f ca="1">IFERROR(INDEX(UNSPSCDes,MATCH(INDIRECT(ADDRESS(ROW(),COLUMN()-1,4)),UNSPSCCode,0)),IF(INDIRECT(ADDRESS(ROW(),COLUMN()-1,4))="44121504","Sobres de ventana",""))</f>
        <v>Sobres de ventana</v>
      </c>
      <c r="C567" s="31" t="str">
        <f>IFERROR(VLOOKUP("UD",'[1]Informacion '!P:Q,2,FALSE),"")</f>
        <v>Unidad</v>
      </c>
      <c r="D567" s="29">
        <v>200</v>
      </c>
      <c r="E567" s="32">
        <v>10</v>
      </c>
      <c r="F567" s="33">
        <f t="shared" ca="1" si="22"/>
        <v>2000</v>
      </c>
      <c r="G567" s="20"/>
    </row>
    <row r="568" spans="1:7" ht="16.5" x14ac:dyDescent="0.25">
      <c r="A568" s="29" t="s">
        <v>161</v>
      </c>
      <c r="B568" s="30" t="str">
        <f ca="1">IFERROR(INDEX(UNSPSCDes,MATCH(INDIRECT(ADDRESS(ROW(),COLUMN()-1,4)),UNSPSCCode,0)),IF(INDIRECT(ADDRESS(ROW(),COLUMN()-1,4))="14111514","Blocs o cuadernos de papel",""))</f>
        <v>Blocs o cuadernos de papel</v>
      </c>
      <c r="C568" s="31" t="str">
        <f>IFERROR(VLOOKUP("PAQ",'[1]Informacion '!P:Q,2,FALSE),"")</f>
        <v>Paquete</v>
      </c>
      <c r="D568" s="29">
        <v>40</v>
      </c>
      <c r="E568" s="32">
        <v>700</v>
      </c>
      <c r="F568" s="33">
        <f t="shared" ca="1" si="22"/>
        <v>28000</v>
      </c>
      <c r="G568" s="20"/>
    </row>
    <row r="569" spans="1:7" ht="16.5" x14ac:dyDescent="0.25">
      <c r="A569" s="29" t="s">
        <v>161</v>
      </c>
      <c r="B569" s="30" t="str">
        <f ca="1">IFERROR(INDEX(UNSPSCDes,MATCH(INDIRECT(ADDRESS(ROW(),COLUMN()-1,4)),UNSPSCCode,0)),IF(INDIRECT(ADDRESS(ROW(),COLUMN()-1,4))="14111514","Blocs o cuadernos de papel",""))</f>
        <v>Blocs o cuadernos de papel</v>
      </c>
      <c r="C569" s="31" t="str">
        <f>IFERROR(VLOOKUP("PAQ",'[1]Informacion '!P:Q,2,FALSE),"")</f>
        <v>Paquete</v>
      </c>
      <c r="D569" s="29">
        <v>40</v>
      </c>
      <c r="E569" s="32">
        <v>400</v>
      </c>
      <c r="F569" s="33">
        <f t="shared" ca="1" si="22"/>
        <v>16000</v>
      </c>
      <c r="G569" s="20"/>
    </row>
    <row r="570" spans="1:7" ht="16.5" x14ac:dyDescent="0.25">
      <c r="A570" s="29" t="s">
        <v>158</v>
      </c>
      <c r="B570" s="30" t="str">
        <f ca="1">IFERROR(INDEX(UNSPSCDes,MATCH(INDIRECT(ADDRESS(ROW(),COLUMN()-1,4)),UNSPSCCode,0)),IF(INDIRECT(ADDRESS(ROW(),COLUMN()-1,4))="14111530","Papel de notas autoadhesivas",""))</f>
        <v>Papel de notas autoadhesivas</v>
      </c>
      <c r="C570" s="31" t="str">
        <f>IFERROR(VLOOKUP("UD",'[1]Informacion '!P:Q,2,FALSE),"")</f>
        <v>Unidad</v>
      </c>
      <c r="D570" s="29">
        <v>100</v>
      </c>
      <c r="E570" s="32">
        <v>100</v>
      </c>
      <c r="F570" s="33">
        <f t="shared" ca="1" si="22"/>
        <v>10000</v>
      </c>
      <c r="G570" s="20"/>
    </row>
    <row r="571" spans="1:7" ht="16.5" x14ac:dyDescent="0.25">
      <c r="A571" s="29" t="s">
        <v>158</v>
      </c>
      <c r="B571" s="30" t="str">
        <f ca="1">IFERROR(INDEX(UNSPSCDes,MATCH(INDIRECT(ADDRESS(ROW(),COLUMN()-1,4)),UNSPSCCode,0)),IF(INDIRECT(ADDRESS(ROW(),COLUMN()-1,4))="14111530","Papel de notas autoadhesivas",""))</f>
        <v>Papel de notas autoadhesivas</v>
      </c>
      <c r="C571" s="31" t="str">
        <f>IFERROR(VLOOKUP("UD",'[1]Informacion '!P:Q,2,FALSE),"")</f>
        <v>Unidad</v>
      </c>
      <c r="D571" s="29">
        <v>100</v>
      </c>
      <c r="E571" s="32">
        <v>300</v>
      </c>
      <c r="F571" s="33">
        <f t="shared" ca="1" si="22"/>
        <v>30000</v>
      </c>
      <c r="G571" s="20"/>
    </row>
    <row r="572" spans="1:7" ht="16.5" x14ac:dyDescent="0.25">
      <c r="A572" s="29" t="s">
        <v>162</v>
      </c>
      <c r="B572" s="30" t="str">
        <f ca="1">IFERROR(INDEX(UNSPSCDes,MATCH(INDIRECT(ADDRESS(ROW(),COLUMN()-1,4)),UNSPSCCode,0)),IF(INDIRECT(ADDRESS(ROW(),COLUMN()-1,4))="55121606","Etiquetas auto adhesivas",""))</f>
        <v>Etiquetas auto adhesivas</v>
      </c>
      <c r="C572" s="31" t="str">
        <f>IFERROR(VLOOKUP("PAQ",'[1]Informacion '!P:Q,2,FALSE),"")</f>
        <v>Paquete</v>
      </c>
      <c r="D572" s="29">
        <v>40</v>
      </c>
      <c r="E572" s="32">
        <v>85</v>
      </c>
      <c r="F572" s="33">
        <f t="shared" ca="1" si="22"/>
        <v>3400</v>
      </c>
      <c r="G572" s="20"/>
    </row>
    <row r="573" spans="1:7" ht="22.5" x14ac:dyDescent="0.25">
      <c r="A573" s="29" t="s">
        <v>163</v>
      </c>
      <c r="B573" s="30" t="str">
        <f ca="1">IFERROR(INDEX(UNSPSCDes,MATCH(INDIRECT(ADDRESS(ROW(),COLUMN()-1,4)),UNSPSCCode,0)),IF(INDIRECT(ADDRESS(ROW(),COLUMN()-1,4))="44111515","Cajas u organizadores de almacenamiento de archivos",""))</f>
        <v>Cajas u organizadores de almacenamiento de archivos</v>
      </c>
      <c r="C573" s="31" t="str">
        <f>IFERROR(VLOOKUP("UD",'[1]Informacion '!P:Q,2,FALSE),"")</f>
        <v>Unidad</v>
      </c>
      <c r="D573" s="29">
        <v>200</v>
      </c>
      <c r="E573" s="32">
        <v>275</v>
      </c>
      <c r="F573" s="33">
        <f t="shared" ca="1" si="22"/>
        <v>55000</v>
      </c>
      <c r="G573" s="20"/>
    </row>
    <row r="574" spans="1:7" ht="16.5" x14ac:dyDescent="0.25">
      <c r="A574" s="29" t="s">
        <v>164</v>
      </c>
      <c r="B574" s="30" t="str">
        <f ca="1">IFERROR(INDEX(UNSPSCDes,MATCH(INDIRECT(ADDRESS(ROW(),COLUMN()-1,4)),UNSPSCCode,0)),IF(INDIRECT(ADDRESS(ROW(),COLUMN()-1,4))="44112004","Planeadores de reuniones",""))</f>
        <v>Planeadores de reuniones</v>
      </c>
      <c r="C574" s="31" t="str">
        <f>IFERROR(VLOOKUP("UD",'[1]Informacion '!P:Q,2,FALSE),"")</f>
        <v>Unidad</v>
      </c>
      <c r="D574" s="29">
        <v>33</v>
      </c>
      <c r="E574" s="32">
        <v>700</v>
      </c>
      <c r="F574" s="33">
        <f t="shared" ca="1" si="22"/>
        <v>23100</v>
      </c>
      <c r="G574" s="20"/>
    </row>
    <row r="575" spans="1:7" ht="16.5" x14ac:dyDescent="0.25">
      <c r="A575" s="29" t="s">
        <v>165</v>
      </c>
      <c r="B575" s="30" t="str">
        <f ca="1">IFERROR(INDEX(UNSPSCDes,MATCH(INDIRECT(ADDRESS(ROW(),COLUMN()-1,4)),UNSPSCCode,0)),IF(INDIRECT(ADDRESS(ROW(),COLUMN()-1,4))="44122027","Folders de archivo expandibles",""))</f>
        <v>Folders de archivo expandibles</v>
      </c>
      <c r="C575" s="31" t="str">
        <f>IFERROR(VLOOKUP("UD",'[1]Informacion '!P:Q,2,FALSE),"")</f>
        <v>Unidad</v>
      </c>
      <c r="D575" s="29">
        <v>15</v>
      </c>
      <c r="E575" s="32">
        <v>300</v>
      </c>
      <c r="F575" s="33">
        <f t="shared" ca="1" si="22"/>
        <v>4500</v>
      </c>
      <c r="G575" s="20"/>
    </row>
    <row r="576" spans="1:7" ht="16.5" x14ac:dyDescent="0.25">
      <c r="A576" s="29" t="s">
        <v>166</v>
      </c>
      <c r="B576" s="30" t="str">
        <f ca="1">IFERROR(INDEX(UNSPSCDes,MATCH(INDIRECT(ADDRESS(ROW(),COLUMN()-1,4)),UNSPSCCode,0)),IF(INDIRECT(ADDRESS(ROW(),COLUMN()-1,4))="55121616","Banderas auto adhesivas",""))</f>
        <v>Banderas auto adhesivas</v>
      </c>
      <c r="C576" s="31" t="str">
        <f>IFERROR(VLOOKUP("PAQ",'[1]Informacion '!P:Q,2,FALSE),"")</f>
        <v>Paquete</v>
      </c>
      <c r="D576" s="29">
        <v>150</v>
      </c>
      <c r="E576" s="32">
        <v>60</v>
      </c>
      <c r="F576" s="33">
        <f t="shared" ca="1" si="22"/>
        <v>9000</v>
      </c>
      <c r="G576" s="20"/>
    </row>
    <row r="577" spans="1:7" ht="16.5" x14ac:dyDescent="0.25">
      <c r="A577" s="29" t="s">
        <v>162</v>
      </c>
      <c r="B577" s="30" t="str">
        <f ca="1">IFERROR(INDEX(UNSPSCDes,MATCH(INDIRECT(ADDRESS(ROW(),COLUMN()-1,4)),UNSPSCCode,0)),IF(INDIRECT(ADDRESS(ROW(),COLUMN()-1,4))="55121606","Etiquetas auto adhesivas",""))</f>
        <v>Etiquetas auto adhesivas</v>
      </c>
      <c r="C577" s="31" t="str">
        <f>IFERROR(VLOOKUP("UD",'[1]Informacion '!P:Q,2,FALSE),"")</f>
        <v>Unidad</v>
      </c>
      <c r="D577" s="29">
        <v>200</v>
      </c>
      <c r="E577" s="32">
        <v>65</v>
      </c>
      <c r="F577" s="33">
        <f t="shared" ca="1" si="22"/>
        <v>13000</v>
      </c>
      <c r="G577" s="20"/>
    </row>
    <row r="578" spans="1:7" ht="16.5" x14ac:dyDescent="0.25">
      <c r="A578" s="29" t="s">
        <v>167</v>
      </c>
      <c r="B578" s="30" t="str">
        <f ca="1">IFERROR(INDEX(UNSPSCDes,MATCH(INDIRECT(ADDRESS(ROW(),COLUMN()-1,4)),UNSPSCCode,0)),IF(INDIRECT(ADDRESS(ROW(),COLUMN()-1,4))="44121503","Sobres",""))</f>
        <v>Sobres</v>
      </c>
      <c r="C578" s="31" t="str">
        <f>IFERROR(VLOOKUP("CAJ",'[1]Informacion '!P:Q,2,FALSE),"")</f>
        <v>Caja</v>
      </c>
      <c r="D578" s="29">
        <v>200</v>
      </c>
      <c r="E578" s="32">
        <v>150</v>
      </c>
      <c r="F578" s="33">
        <f t="shared" ca="1" si="22"/>
        <v>30000</v>
      </c>
      <c r="G578" s="20"/>
    </row>
    <row r="579" spans="1:7" ht="16.5" x14ac:dyDescent="0.25">
      <c r="A579" s="29" t="s">
        <v>167</v>
      </c>
      <c r="B579" s="30" t="str">
        <f ca="1">IFERROR(INDEX(UNSPSCDes,MATCH(INDIRECT(ADDRESS(ROW(),COLUMN()-1,4)),UNSPSCCode,0)),IF(INDIRECT(ADDRESS(ROW(),COLUMN()-1,4))="44121503","Sobres",""))</f>
        <v>Sobres</v>
      </c>
      <c r="C579" s="31" t="str">
        <f>IFERROR(VLOOKUP("CAJ",'[1]Informacion '!P:Q,2,FALSE),"")</f>
        <v>Caja</v>
      </c>
      <c r="D579" s="29">
        <v>250</v>
      </c>
      <c r="E579" s="32">
        <v>250</v>
      </c>
      <c r="F579" s="33">
        <f t="shared" ca="1" si="22"/>
        <v>62500</v>
      </c>
      <c r="G579" s="20"/>
    </row>
    <row r="580" spans="1:7" ht="16.5" x14ac:dyDescent="0.25">
      <c r="A580" s="29" t="s">
        <v>167</v>
      </c>
      <c r="B580" s="30" t="str">
        <f ca="1">IFERROR(INDEX(UNSPSCDes,MATCH(INDIRECT(ADDRESS(ROW(),COLUMN()-1,4)),UNSPSCCode,0)),IF(INDIRECT(ADDRESS(ROW(),COLUMN()-1,4))="44121503","Sobres",""))</f>
        <v>Sobres</v>
      </c>
      <c r="C580" s="31" t="str">
        <f>IFERROR(VLOOKUP("CAJ",'[1]Informacion '!P:Q,2,FALSE),"")</f>
        <v>Caja</v>
      </c>
      <c r="D580" s="29">
        <v>250</v>
      </c>
      <c r="E580" s="32">
        <v>350</v>
      </c>
      <c r="F580" s="33">
        <f t="shared" ca="1" si="22"/>
        <v>87500</v>
      </c>
      <c r="G580" s="20"/>
    </row>
    <row r="581" spans="1:7" ht="16.5" x14ac:dyDescent="0.25">
      <c r="A581" s="29" t="s">
        <v>168</v>
      </c>
      <c r="B581" s="30" t="str">
        <f ca="1">IFERROR(INDEX(UNSPSCDes,MATCH(INDIRECT(ADDRESS(ROW(),COLUMN()-1,4)),UNSPSCCode,0)),IF(INDIRECT(ADDRESS(ROW(),COLUMN()-1,4))="44112005","Libretas de citas o repuestos",""))</f>
        <v>Libretas de citas o repuestos</v>
      </c>
      <c r="C581" s="31" t="str">
        <f>IFERROR(VLOOKUP("UD",'[1]Informacion '!P:Q,2,FALSE),"")</f>
        <v>Unidad</v>
      </c>
      <c r="D581" s="29">
        <v>150</v>
      </c>
      <c r="E581" s="32">
        <v>150</v>
      </c>
      <c r="F581" s="33">
        <f t="shared" ca="1" si="22"/>
        <v>22500</v>
      </c>
      <c r="G581" s="20"/>
    </row>
    <row r="582" spans="1:7" ht="16.5" x14ac:dyDescent="0.25">
      <c r="A582" s="29" t="s">
        <v>168</v>
      </c>
      <c r="B582" s="30" t="str">
        <f ca="1">IFERROR(INDEX(UNSPSCDes,MATCH(INDIRECT(ADDRESS(ROW(),COLUMN()-1,4)),UNSPSCCode,0)),IF(INDIRECT(ADDRESS(ROW(),COLUMN()-1,4))="44112005","Libretas de citas o repuestos",""))</f>
        <v>Libretas de citas o repuestos</v>
      </c>
      <c r="C582" s="31" t="str">
        <f>IFERROR(VLOOKUP("UD",'[1]Informacion '!P:Q,2,FALSE),"")</f>
        <v>Unidad</v>
      </c>
      <c r="D582" s="29">
        <v>150</v>
      </c>
      <c r="E582" s="32">
        <v>175</v>
      </c>
      <c r="F582" s="33">
        <f t="shared" ca="1" si="22"/>
        <v>26250</v>
      </c>
      <c r="G582" s="20"/>
    </row>
    <row r="583" spans="1:7" ht="16.5" x14ac:dyDescent="0.25">
      <c r="A583" s="29" t="s">
        <v>168</v>
      </c>
      <c r="B583" s="30" t="str">
        <f ca="1">IFERROR(INDEX(UNSPSCDes,MATCH(INDIRECT(ADDRESS(ROW(),COLUMN()-1,4)),UNSPSCCode,0)),IF(INDIRECT(ADDRESS(ROW(),COLUMN()-1,4))="44112005","Libretas de citas o repuestos",""))</f>
        <v>Libretas de citas o repuestos</v>
      </c>
      <c r="C583" s="31" t="str">
        <f>IFERROR(VLOOKUP("UD",'[1]Informacion '!P:Q,2,FALSE),"")</f>
        <v>Unidad</v>
      </c>
      <c r="D583" s="29">
        <v>100</v>
      </c>
      <c r="E583" s="32">
        <v>45</v>
      </c>
      <c r="F583" s="33">
        <f t="shared" ca="1" si="22"/>
        <v>4500</v>
      </c>
      <c r="G583" s="20"/>
    </row>
    <row r="584" spans="1:7" ht="16.5" x14ac:dyDescent="0.25">
      <c r="A584" s="20"/>
      <c r="B584" s="20"/>
      <c r="C584" s="20"/>
      <c r="D584" s="20"/>
      <c r="E584" s="34" t="s">
        <v>40</v>
      </c>
      <c r="F584" s="35">
        <f ca="1">SUM(Table48[MONTO TOTAL ESTIMADO])</f>
        <v>637250</v>
      </c>
      <c r="G584" s="20"/>
    </row>
    <row r="585" spans="1:7" ht="17.25" thickBot="1" x14ac:dyDescent="0.3">
      <c r="A585" s="20"/>
      <c r="B585" s="20"/>
      <c r="C585" s="20"/>
      <c r="D585" s="20"/>
      <c r="E585" s="20"/>
      <c r="F585" s="20"/>
      <c r="G585" s="20"/>
    </row>
    <row r="586" spans="1:7" ht="23.25" thickBot="1" x14ac:dyDescent="0.3">
      <c r="A586" s="21" t="s">
        <v>15</v>
      </c>
      <c r="B586" s="21" t="s">
        <v>16</v>
      </c>
      <c r="C586" s="21" t="s">
        <v>17</v>
      </c>
      <c r="D586" s="21" t="s">
        <v>18</v>
      </c>
      <c r="E586" s="21" t="s">
        <v>19</v>
      </c>
      <c r="F586" s="21" t="s">
        <v>20</v>
      </c>
      <c r="G586" s="20"/>
    </row>
    <row r="587" spans="1:7" ht="23.25" thickBot="1" x14ac:dyDescent="0.3">
      <c r="A587" s="22" t="s">
        <v>42</v>
      </c>
      <c r="B587" s="36" t="s">
        <v>155</v>
      </c>
      <c r="C587" s="22" t="s">
        <v>21</v>
      </c>
      <c r="D587" s="22" t="s">
        <v>44</v>
      </c>
      <c r="E587" s="22" t="s">
        <v>45</v>
      </c>
      <c r="F587" s="22"/>
      <c r="G587" s="20"/>
    </row>
    <row r="588" spans="1:7" ht="17.25" thickBot="1" x14ac:dyDescent="0.3">
      <c r="A588" s="54" t="s">
        <v>23</v>
      </c>
      <c r="B588" s="23" t="s">
        <v>24</v>
      </c>
      <c r="C588" s="24">
        <v>44053</v>
      </c>
      <c r="D588" s="54" t="s">
        <v>25</v>
      </c>
      <c r="E588" s="25" t="s">
        <v>26</v>
      </c>
      <c r="F588" s="26" t="s">
        <v>27</v>
      </c>
      <c r="G588" s="20"/>
    </row>
    <row r="589" spans="1:7" ht="17.25" thickBot="1" x14ac:dyDescent="0.3">
      <c r="A589" s="55"/>
      <c r="B589" s="23" t="s">
        <v>28</v>
      </c>
      <c r="C589" s="27">
        <f>IF(C588="","",IF(AND(MONTH(C588)&gt;=1,MONTH(C588)&lt;=3),1,IF(AND(MONTH(C588)&gt;=4,MONTH(C588)&lt;=6),2,IF(AND(MONTH(C588)&gt;=7,MONTH(C588)&lt;=9),3,4))))</f>
        <v>3</v>
      </c>
      <c r="D589" s="55"/>
      <c r="E589" s="25" t="s">
        <v>29</v>
      </c>
      <c r="F589" s="26" t="s">
        <v>30</v>
      </c>
      <c r="G589" s="20"/>
    </row>
    <row r="590" spans="1:7" ht="17.25" thickBot="1" x14ac:dyDescent="0.3">
      <c r="A590" s="55"/>
      <c r="B590" s="23" t="s">
        <v>31</v>
      </c>
      <c r="C590" s="24">
        <v>44074</v>
      </c>
      <c r="D590" s="55"/>
      <c r="E590" s="25" t="s">
        <v>32</v>
      </c>
      <c r="F590" s="26"/>
      <c r="G590" s="20"/>
    </row>
    <row r="591" spans="1:7" ht="17.25" thickBot="1" x14ac:dyDescent="0.3">
      <c r="A591" s="55"/>
      <c r="B591" s="23" t="s">
        <v>28</v>
      </c>
      <c r="C591" s="27">
        <f>IF(C590="","",IF(AND(MONTH(C590)&gt;=1,MONTH(C590)&lt;=3),1,IF(AND(MONTH(C590)&gt;=4,MONTH(C590)&lt;=6),2,IF(AND(MONTH(C590)&gt;=7,MONTH(C590)&lt;=9),3,4))))</f>
        <v>3</v>
      </c>
      <c r="D591" s="55"/>
      <c r="E591" s="25" t="s">
        <v>33</v>
      </c>
      <c r="F591" s="26"/>
      <c r="G591" s="20"/>
    </row>
    <row r="592" spans="1:7" ht="17.25" thickBot="1" x14ac:dyDescent="0.3">
      <c r="A592" s="20"/>
      <c r="B592" s="20"/>
      <c r="C592" s="20"/>
      <c r="D592" s="20"/>
      <c r="E592" s="20"/>
      <c r="F592" s="20"/>
      <c r="G592" s="20"/>
    </row>
    <row r="593" spans="1:7" ht="17.25" thickBot="1" x14ac:dyDescent="0.3">
      <c r="A593" s="28" t="s">
        <v>34</v>
      </c>
      <c r="B593" s="28" t="s">
        <v>35</v>
      </c>
      <c r="C593" s="28" t="s">
        <v>36</v>
      </c>
      <c r="D593" s="28" t="s">
        <v>37</v>
      </c>
      <c r="E593" s="28" t="s">
        <v>38</v>
      </c>
      <c r="F593" s="28" t="s">
        <v>39</v>
      </c>
      <c r="G593" s="20"/>
    </row>
    <row r="594" spans="1:7" ht="16.5" x14ac:dyDescent="0.25">
      <c r="A594" s="29" t="s">
        <v>46</v>
      </c>
      <c r="B594" s="30" t="str">
        <f ca="1">IFERROR(INDEX(UNSPSCDes,MATCH(INDIRECT(ADDRESS(ROW(),COLUMN()-1,4)),UNSPSCCode,0)),IF(INDIRECT(ADDRESS(ROW(),COLUMN()-1,4))="44121701","Bolígrafos",""))</f>
        <v>Bolígrafos</v>
      </c>
      <c r="C594" s="31" t="str">
        <f>IFERROR(VLOOKUP("CAJ",'[1]Informacion '!P:Q,2,FALSE),"")</f>
        <v>Caja</v>
      </c>
      <c r="D594" s="29">
        <v>170</v>
      </c>
      <c r="E594" s="32">
        <v>60</v>
      </c>
      <c r="F594" s="33">
        <f t="shared" ref="F594:F629" ca="1" si="23">INDIRECT(ADDRESS(ROW(),COLUMN()-2,4))*INDIRECT(ADDRESS(ROW(),COLUMN()-1,4))</f>
        <v>10200</v>
      </c>
      <c r="G594" s="20"/>
    </row>
    <row r="595" spans="1:7" ht="16.5" x14ac:dyDescent="0.25">
      <c r="A595" s="29" t="s">
        <v>47</v>
      </c>
      <c r="B595" s="30" t="str">
        <f ca="1">IFERROR(INDEX(UNSPSCDes,MATCH(INDIRECT(ADDRESS(ROW(),COLUMN()-1,4)),UNSPSCCode,0)),IF(INDIRECT(ADDRESS(ROW(),COLUMN()-1,4))="44121706","Lápices de madera",""))</f>
        <v>Lápices de madera</v>
      </c>
      <c r="C595" s="31" t="str">
        <f>IFERROR(VLOOKUP("CAJ",'[1]Informacion '!P:Q,2,FALSE),"")</f>
        <v>Caja</v>
      </c>
      <c r="D595" s="29">
        <v>100</v>
      </c>
      <c r="E595" s="32">
        <v>55</v>
      </c>
      <c r="F595" s="33">
        <f t="shared" ca="1" si="23"/>
        <v>5500</v>
      </c>
      <c r="G595" s="20"/>
    </row>
    <row r="596" spans="1:7" ht="16.5" x14ac:dyDescent="0.25">
      <c r="A596" s="29" t="s">
        <v>48</v>
      </c>
      <c r="B596" s="30" t="str">
        <f ca="1">IFERROR(INDEX(UNSPSCDes,MATCH(INDIRECT(ADDRESS(ROW(),COLUMN()-1,4)),UNSPSCCode,0)),IF(INDIRECT(ADDRESS(ROW(),COLUMN()-1,4))="43202001","Discos compactos cd",""))</f>
        <v>Discos compactos cd</v>
      </c>
      <c r="C596" s="31" t="str">
        <f>IFERROR(VLOOKUP("UD",'[1]Informacion '!P:Q,2,FALSE),"")</f>
        <v>Unidad</v>
      </c>
      <c r="D596" s="29">
        <v>100</v>
      </c>
      <c r="E596" s="32">
        <v>20</v>
      </c>
      <c r="F596" s="33">
        <f t="shared" ca="1" si="23"/>
        <v>2000</v>
      </c>
      <c r="G596" s="20"/>
    </row>
    <row r="597" spans="1:7" ht="16.5" x14ac:dyDescent="0.25">
      <c r="A597" s="29">
        <v>14111506</v>
      </c>
      <c r="B597" s="30" t="s">
        <v>218</v>
      </c>
      <c r="C597" s="31" t="s">
        <v>221</v>
      </c>
      <c r="D597" s="29">
        <v>400</v>
      </c>
      <c r="E597" s="32">
        <v>150</v>
      </c>
      <c r="F597" s="33">
        <f t="shared" ca="1" si="23"/>
        <v>60000</v>
      </c>
      <c r="G597" s="20"/>
    </row>
    <row r="598" spans="1:7" ht="16.5" x14ac:dyDescent="0.25">
      <c r="A598" s="29">
        <v>14111506</v>
      </c>
      <c r="B598" s="30" t="s">
        <v>219</v>
      </c>
      <c r="C598" s="31" t="s">
        <v>221</v>
      </c>
      <c r="D598" s="29">
        <v>100</v>
      </c>
      <c r="E598" s="32">
        <v>180</v>
      </c>
      <c r="F598" s="33">
        <f t="shared" ca="1" si="23"/>
        <v>18000</v>
      </c>
      <c r="G598" s="20"/>
    </row>
    <row r="599" spans="1:7" ht="16.5" x14ac:dyDescent="0.25">
      <c r="A599" s="29">
        <v>14111506</v>
      </c>
      <c r="B599" s="30" t="s">
        <v>220</v>
      </c>
      <c r="C599" s="31" t="s">
        <v>221</v>
      </c>
      <c r="D599" s="29">
        <v>60</v>
      </c>
      <c r="E599" s="32">
        <v>210</v>
      </c>
      <c r="F599" s="33">
        <f t="shared" ca="1" si="23"/>
        <v>12600</v>
      </c>
      <c r="G599" s="20"/>
    </row>
    <row r="600" spans="1:7" ht="16.5" x14ac:dyDescent="0.25">
      <c r="A600" s="29">
        <v>44121618</v>
      </c>
      <c r="B600" s="30" t="str">
        <f ca="1">IFERROR(INDEX(UNSPSCDes,MATCH(INDIRECT(ADDRESS(ROW(),COLUMN()-1,4)),UNSPSCCode,0)),IF(INDIRECT(ADDRESS(ROW(),COLUMN()-1,4))="44121619","Tajalápices manuales",""))</f>
        <v>Tijeras</v>
      </c>
      <c r="C600" s="31" t="str">
        <f>IFERROR(VLOOKUP("UD",'[1]Informacion '!P:Q,2,FALSE),"")</f>
        <v>Unidad</v>
      </c>
      <c r="D600" s="29">
        <v>30</v>
      </c>
      <c r="E600" s="32">
        <v>39</v>
      </c>
      <c r="F600" s="33">
        <f t="shared" ca="1" si="23"/>
        <v>1170</v>
      </c>
      <c r="G600" s="20"/>
    </row>
    <row r="601" spans="1:7" ht="16.5" x14ac:dyDescent="0.25">
      <c r="A601" s="29">
        <v>44121615</v>
      </c>
      <c r="B601" s="30" t="s">
        <v>197</v>
      </c>
      <c r="C601" s="31" t="s">
        <v>198</v>
      </c>
      <c r="D601" s="29">
        <v>15</v>
      </c>
      <c r="E601" s="32">
        <v>200</v>
      </c>
      <c r="F601" s="33">
        <f t="shared" ca="1" si="23"/>
        <v>3000</v>
      </c>
      <c r="G601" s="20"/>
    </row>
    <row r="602" spans="1:7" ht="16.5" x14ac:dyDescent="0.25">
      <c r="A602" s="29">
        <v>44121706</v>
      </c>
      <c r="B602" s="30" t="s">
        <v>199</v>
      </c>
      <c r="C602" s="31" t="s">
        <v>198</v>
      </c>
      <c r="D602" s="29">
        <v>24</v>
      </c>
      <c r="E602" s="32">
        <v>20</v>
      </c>
      <c r="F602" s="33">
        <f t="shared" ca="1" si="23"/>
        <v>480</v>
      </c>
      <c r="G602" s="20"/>
    </row>
    <row r="603" spans="1:7" ht="16.5" x14ac:dyDescent="0.25">
      <c r="A603" s="29" t="s">
        <v>49</v>
      </c>
      <c r="B603" s="30" t="s">
        <v>207</v>
      </c>
      <c r="C603" s="31" t="str">
        <f>IFERROR(VLOOKUP("CAJ",'[1]Informacion '!P:Q,2,FALSE),"")</f>
        <v>Caja</v>
      </c>
      <c r="D603" s="29">
        <v>50</v>
      </c>
      <c r="E603" s="32">
        <v>15</v>
      </c>
      <c r="F603" s="33">
        <f t="shared" ca="1" si="23"/>
        <v>750</v>
      </c>
      <c r="G603" s="20"/>
    </row>
    <row r="604" spans="1:7" ht="16.5" x14ac:dyDescent="0.25">
      <c r="A604" s="29">
        <v>44122104</v>
      </c>
      <c r="B604" s="30" t="s">
        <v>208</v>
      </c>
      <c r="C604" s="31" t="str">
        <f>IFERROR(VLOOKUP("CAJ",'[1]Informacion '!P:Q,2,FALSE),"")</f>
        <v>Caja</v>
      </c>
      <c r="D604" s="29">
        <v>50</v>
      </c>
      <c r="E604" s="32">
        <v>30</v>
      </c>
      <c r="F604" s="33">
        <f t="shared" ca="1" si="23"/>
        <v>1500</v>
      </c>
      <c r="G604" s="20"/>
    </row>
    <row r="605" spans="1:7" ht="16.5" x14ac:dyDescent="0.25">
      <c r="A605" s="29">
        <v>44122104</v>
      </c>
      <c r="B605" s="30" t="s">
        <v>196</v>
      </c>
      <c r="C605" s="31" t="str">
        <f>IFERROR(VLOOKUP("CAJ",'[1]Informacion '!P:Q,2,FALSE),"")</f>
        <v>Caja</v>
      </c>
      <c r="D605" s="29">
        <v>20</v>
      </c>
      <c r="E605" s="32">
        <v>15</v>
      </c>
      <c r="F605" s="33">
        <f t="shared" ca="1" si="23"/>
        <v>300</v>
      </c>
      <c r="G605" s="20"/>
    </row>
    <row r="606" spans="1:7" ht="16.5" x14ac:dyDescent="0.25">
      <c r="A606" s="29" t="s">
        <v>50</v>
      </c>
      <c r="B606" s="30" t="s">
        <v>204</v>
      </c>
      <c r="C606" s="31" t="str">
        <f>IFERROR(VLOOKUP("UD",'[1]Informacion '!P:Q,2,FALSE),"")</f>
        <v>Unidad</v>
      </c>
      <c r="D606" s="29">
        <v>50</v>
      </c>
      <c r="E606" s="32">
        <v>5</v>
      </c>
      <c r="F606" s="33">
        <f t="shared" ca="1" si="23"/>
        <v>250</v>
      </c>
      <c r="G606" s="20"/>
    </row>
    <row r="607" spans="1:7" ht="16.5" x14ac:dyDescent="0.25">
      <c r="A607" s="29" t="s">
        <v>50</v>
      </c>
      <c r="B607" s="30" t="s">
        <v>205</v>
      </c>
      <c r="C607" s="31" t="s">
        <v>206</v>
      </c>
      <c r="D607" s="29">
        <v>50</v>
      </c>
      <c r="E607" s="32">
        <v>150</v>
      </c>
      <c r="F607" s="33">
        <f t="shared" ca="1" si="23"/>
        <v>7500</v>
      </c>
      <c r="G607" s="20"/>
    </row>
    <row r="608" spans="1:7" ht="16.5" x14ac:dyDescent="0.25">
      <c r="A608" s="29">
        <v>44111611</v>
      </c>
      <c r="B608" s="30" t="s">
        <v>209</v>
      </c>
      <c r="C608" s="31" t="s">
        <v>200</v>
      </c>
      <c r="D608" s="29">
        <v>20</v>
      </c>
      <c r="E608" s="32">
        <v>50</v>
      </c>
      <c r="F608" s="33">
        <f t="shared" ca="1" si="23"/>
        <v>1000</v>
      </c>
      <c r="G608" s="20"/>
    </row>
    <row r="609" spans="1:7" ht="16.5" x14ac:dyDescent="0.25">
      <c r="A609" s="29">
        <v>44111611</v>
      </c>
      <c r="B609" s="30" t="s">
        <v>210</v>
      </c>
      <c r="C609" s="31" t="s">
        <v>200</v>
      </c>
      <c r="D609" s="29">
        <v>20</v>
      </c>
      <c r="E609" s="32">
        <v>40</v>
      </c>
      <c r="F609" s="33">
        <f t="shared" ca="1" si="23"/>
        <v>800</v>
      </c>
      <c r="G609" s="20"/>
    </row>
    <row r="610" spans="1:7" ht="16.5" x14ac:dyDescent="0.25">
      <c r="A610" s="29">
        <v>44111611</v>
      </c>
      <c r="B610" s="30" t="s">
        <v>211</v>
      </c>
      <c r="C610" s="31" t="s">
        <v>200</v>
      </c>
      <c r="D610" s="29">
        <v>15</v>
      </c>
      <c r="E610" s="32">
        <v>30</v>
      </c>
      <c r="F610" s="33">
        <f t="shared" ca="1" si="23"/>
        <v>450</v>
      </c>
      <c r="G610" s="20"/>
    </row>
    <row r="611" spans="1:7" ht="16.5" x14ac:dyDescent="0.25">
      <c r="A611" s="29">
        <v>44121613</v>
      </c>
      <c r="B611" s="30" t="s">
        <v>212</v>
      </c>
      <c r="C611" s="31" t="s">
        <v>198</v>
      </c>
      <c r="D611" s="29">
        <v>10</v>
      </c>
      <c r="E611" s="32">
        <v>20</v>
      </c>
      <c r="F611" s="33">
        <f t="shared" ca="1" si="23"/>
        <v>200</v>
      </c>
      <c r="G611" s="20"/>
    </row>
    <row r="612" spans="1:7" ht="16.5" x14ac:dyDescent="0.25">
      <c r="A612" s="29" t="s">
        <v>51</v>
      </c>
      <c r="B612" s="30" t="s">
        <v>213</v>
      </c>
      <c r="C612" s="31" t="s">
        <v>198</v>
      </c>
      <c r="D612" s="29">
        <v>24</v>
      </c>
      <c r="E612" s="32">
        <v>15</v>
      </c>
      <c r="F612" s="33">
        <f t="shared" ca="1" si="23"/>
        <v>360</v>
      </c>
      <c r="G612" s="20"/>
    </row>
    <row r="613" spans="1:7" ht="16.5" x14ac:dyDescent="0.25">
      <c r="A613" s="29" t="s">
        <v>52</v>
      </c>
      <c r="B613" s="30" t="s">
        <v>201</v>
      </c>
      <c r="C613" s="31" t="str">
        <f>IFERROR(VLOOKUP("CAJ",'[1]Informacion '!P:Q,2,FALSE),"")</f>
        <v>Caja</v>
      </c>
      <c r="D613" s="29">
        <v>8</v>
      </c>
      <c r="E613" s="32">
        <v>95</v>
      </c>
      <c r="F613" s="33">
        <f t="shared" ca="1" si="23"/>
        <v>760</v>
      </c>
      <c r="G613" s="20"/>
    </row>
    <row r="614" spans="1:7" ht="16.5" x14ac:dyDescent="0.25">
      <c r="A614" s="29">
        <v>44121716</v>
      </c>
      <c r="B614" s="30" t="s">
        <v>203</v>
      </c>
      <c r="C614" s="31" t="str">
        <f>IFERROR(VLOOKUP("CAJ",'[1]Informacion '!P:Q,2,FALSE),"")</f>
        <v>Caja</v>
      </c>
      <c r="D614" s="29">
        <v>15</v>
      </c>
      <c r="E614" s="32">
        <v>95</v>
      </c>
      <c r="F614" s="33">
        <f t="shared" ca="1" si="23"/>
        <v>1425</v>
      </c>
      <c r="G614" s="20"/>
    </row>
    <row r="615" spans="1:7" ht="16.5" x14ac:dyDescent="0.25">
      <c r="A615" s="29">
        <v>31201610</v>
      </c>
      <c r="B615" s="30" t="s">
        <v>215</v>
      </c>
      <c r="C615" s="31" t="s">
        <v>198</v>
      </c>
      <c r="D615" s="29">
        <v>24</v>
      </c>
      <c r="E615" s="32">
        <v>80</v>
      </c>
      <c r="F615" s="33">
        <f t="shared" ca="1" si="23"/>
        <v>1920</v>
      </c>
      <c r="G615" s="20"/>
    </row>
    <row r="616" spans="1:7" ht="16.5" x14ac:dyDescent="0.25">
      <c r="A616" s="29" t="s">
        <v>53</v>
      </c>
      <c r="B616" s="30" t="s">
        <v>202</v>
      </c>
      <c r="C616" s="31" t="str">
        <f>IFERROR(VLOOKUP("CAJ",'[1]Informacion '!P:Q,2,FALSE),"")</f>
        <v>Caja</v>
      </c>
      <c r="D616" s="29">
        <v>3</v>
      </c>
      <c r="E616" s="32">
        <v>95</v>
      </c>
      <c r="F616" s="33">
        <f t="shared" ca="1" si="23"/>
        <v>285</v>
      </c>
      <c r="G616" s="20"/>
    </row>
    <row r="617" spans="1:7" ht="16.5" x14ac:dyDescent="0.25">
      <c r="A617" s="29" t="s">
        <v>55</v>
      </c>
      <c r="B617" s="30" t="s">
        <v>214</v>
      </c>
      <c r="C617" s="31" t="str">
        <f>IFERROR(VLOOKUP("UD",'[1]Informacion '!P:Q,2,FALSE),"")</f>
        <v>Unidad</v>
      </c>
      <c r="D617" s="29">
        <v>24</v>
      </c>
      <c r="E617" s="32">
        <v>60</v>
      </c>
      <c r="F617" s="33">
        <f t="shared" ca="1" si="23"/>
        <v>1440</v>
      </c>
      <c r="G617" s="20"/>
    </row>
    <row r="618" spans="1:7" ht="16.5" x14ac:dyDescent="0.25">
      <c r="A618" s="29" t="s">
        <v>56</v>
      </c>
      <c r="B618" s="30" t="str">
        <f ca="1">IFERROR(INDEX(UNSPSCDes,MATCH(INDIRECT(ADDRESS(ROW(),COLUMN()-1,4)),UNSPSCCode,0)),IF(INDIRECT(ADDRESS(ROW(),COLUMN()-1,4))="44122106","Alfileres o taches",""))</f>
        <v>Alfileres o taches</v>
      </c>
      <c r="C618" s="31" t="str">
        <f>IFERROR(VLOOKUP("PAQ",'[1]Informacion '!P:Q,2,FALSE),"")</f>
        <v>Paquete</v>
      </c>
      <c r="D618" s="29">
        <v>10</v>
      </c>
      <c r="E618" s="32">
        <v>25</v>
      </c>
      <c r="F618" s="33">
        <f t="shared" ca="1" si="23"/>
        <v>250</v>
      </c>
      <c r="G618" s="20"/>
    </row>
    <row r="619" spans="1:7" ht="16.5" x14ac:dyDescent="0.25">
      <c r="A619" s="29" t="s">
        <v>57</v>
      </c>
      <c r="B619" s="30" t="s">
        <v>216</v>
      </c>
      <c r="C619" s="31" t="str">
        <f>IFERROR(VLOOKUP("UD",'[1]Informacion '!P:Q,2,FALSE),"")</f>
        <v>Unidad</v>
      </c>
      <c r="D619" s="29">
        <v>50</v>
      </c>
      <c r="E619" s="32">
        <v>20</v>
      </c>
      <c r="F619" s="33">
        <f t="shared" ca="1" si="23"/>
        <v>1000</v>
      </c>
      <c r="G619" s="20"/>
    </row>
    <row r="620" spans="1:7" ht="16.5" x14ac:dyDescent="0.25">
      <c r="A620" s="29" t="s">
        <v>54</v>
      </c>
      <c r="B620" s="30" t="str">
        <f ca="1">IFERROR(INDEX(UNSPSCDes,MATCH(INDIRECT(ADDRESS(ROW(),COLUMN()-1,4)),UNSPSCCode,0)),IF(INDIRECT(ADDRESS(ROW(),COLUMN()-1,4))="44121613","Removedores de grapas (saca ganchos)",""))</f>
        <v>Removedores de grapas (saca ganchos)</v>
      </c>
      <c r="C620" s="31" t="str">
        <f>IFERROR(VLOOKUP("UD",'[1]Informacion '!P:Q,2,FALSE),"")</f>
        <v>Unidad</v>
      </c>
      <c r="D620" s="29">
        <v>300</v>
      </c>
      <c r="E620" s="32">
        <v>60</v>
      </c>
      <c r="F620" s="33">
        <f t="shared" ca="1" si="23"/>
        <v>18000</v>
      </c>
      <c r="G620" s="20"/>
    </row>
    <row r="621" spans="1:7" ht="16.5" x14ac:dyDescent="0.25">
      <c r="A621" s="29" t="s">
        <v>58</v>
      </c>
      <c r="B621" s="30" t="str">
        <f ca="1">IFERROR(INDEX(UNSPSCDes,MATCH(INDIRECT(ADDRESS(ROW(),COLUMN()-1,4)),UNSPSCCode,0)),IF(INDIRECT(ADDRESS(ROW(),COLUMN()-1,4))="44111503","Organizadores o bandejas para el escritorio",""))</f>
        <v>Organizadores o bandejas para el escritorio</v>
      </c>
      <c r="C621" s="31" t="s">
        <v>198</v>
      </c>
      <c r="D621" s="29">
        <v>12</v>
      </c>
      <c r="E621" s="32">
        <v>400</v>
      </c>
      <c r="F621" s="33">
        <f t="shared" ca="1" si="23"/>
        <v>4800</v>
      </c>
      <c r="G621" s="20"/>
    </row>
    <row r="622" spans="1:7" ht="16.5" x14ac:dyDescent="0.25">
      <c r="A622" s="29">
        <v>14111526</v>
      </c>
      <c r="B622" s="30" t="s">
        <v>222</v>
      </c>
      <c r="C622" s="31" t="s">
        <v>198</v>
      </c>
      <c r="D622" s="29">
        <v>40</v>
      </c>
      <c r="E622" s="32">
        <v>350</v>
      </c>
      <c r="F622" s="33">
        <f t="shared" ca="1" si="23"/>
        <v>14000</v>
      </c>
      <c r="G622" s="20"/>
    </row>
    <row r="623" spans="1:7" ht="16.5" x14ac:dyDescent="0.25">
      <c r="A623" s="29">
        <v>14111526</v>
      </c>
      <c r="B623" s="30" t="s">
        <v>223</v>
      </c>
      <c r="C623" s="31" t="s">
        <v>198</v>
      </c>
      <c r="D623" s="29">
        <v>200</v>
      </c>
      <c r="E623" s="32">
        <v>25</v>
      </c>
      <c r="F623" s="33">
        <f t="shared" ca="1" si="23"/>
        <v>5000</v>
      </c>
      <c r="G623" s="20"/>
    </row>
    <row r="624" spans="1:7" ht="16.5" x14ac:dyDescent="0.25">
      <c r="A624" s="29">
        <v>14111526</v>
      </c>
      <c r="B624" s="30" t="s">
        <v>224</v>
      </c>
      <c r="C624" s="31" t="s">
        <v>198</v>
      </c>
      <c r="D624" s="29">
        <v>200</v>
      </c>
      <c r="E624" s="32">
        <v>35</v>
      </c>
      <c r="F624" s="33">
        <f t="shared" ca="1" si="23"/>
        <v>7000</v>
      </c>
      <c r="G624" s="20"/>
    </row>
    <row r="625" spans="1:7" ht="16.5" x14ac:dyDescent="0.25">
      <c r="A625" s="29">
        <v>11162114</v>
      </c>
      <c r="B625" s="30" t="s">
        <v>225</v>
      </c>
      <c r="C625" s="31" t="s">
        <v>198</v>
      </c>
      <c r="D625" s="29">
        <v>30</v>
      </c>
      <c r="E625" s="32">
        <v>280</v>
      </c>
      <c r="F625" s="33">
        <f t="shared" ca="1" si="23"/>
        <v>8400</v>
      </c>
      <c r="G625" s="20"/>
    </row>
    <row r="626" spans="1:7" ht="16.5" x14ac:dyDescent="0.25">
      <c r="A626" s="29">
        <v>14111526</v>
      </c>
      <c r="B626" s="30" t="s">
        <v>226</v>
      </c>
      <c r="C626" s="31" t="s">
        <v>200</v>
      </c>
      <c r="D626" s="29">
        <v>100</v>
      </c>
      <c r="E626" s="32">
        <v>215</v>
      </c>
      <c r="F626" s="33">
        <f t="shared" ca="1" si="23"/>
        <v>21500</v>
      </c>
      <c r="G626" s="20"/>
    </row>
    <row r="627" spans="1:7" ht="16.5" x14ac:dyDescent="0.25">
      <c r="A627" s="29">
        <v>14111526</v>
      </c>
      <c r="B627" s="30" t="s">
        <v>227</v>
      </c>
      <c r="C627" s="31" t="s">
        <v>200</v>
      </c>
      <c r="D627" s="29">
        <v>10</v>
      </c>
      <c r="E627" s="32">
        <v>190</v>
      </c>
      <c r="F627" s="33">
        <f t="shared" ca="1" si="23"/>
        <v>1900</v>
      </c>
      <c r="G627" s="20"/>
    </row>
    <row r="628" spans="1:7" ht="16.5" x14ac:dyDescent="0.25">
      <c r="A628" s="29" t="s">
        <v>58</v>
      </c>
      <c r="B628" s="30" t="s">
        <v>217</v>
      </c>
      <c r="C628" s="31" t="s">
        <v>198</v>
      </c>
      <c r="D628" s="29">
        <v>3</v>
      </c>
      <c r="E628" s="32">
        <v>4500</v>
      </c>
      <c r="F628" s="33">
        <f t="shared" ca="1" si="23"/>
        <v>13500</v>
      </c>
      <c r="G628" s="20"/>
    </row>
    <row r="629" spans="1:7" ht="16.5" x14ac:dyDescent="0.25">
      <c r="A629" s="29" t="s">
        <v>59</v>
      </c>
      <c r="B629" s="30" t="str">
        <f ca="1">IFERROR(INDEX(UNSPSCDes,MATCH(INDIRECT(ADDRESS(ROW(),COLUMN()-1,4)),UNSPSCCode,0)),IF(INDIRECT(ADDRESS(ROW(),COLUMN()-1,4))="44101801","Calculadoras o accesorios",""))</f>
        <v>Calculadoras o accesorios</v>
      </c>
      <c r="C629" s="31" t="str">
        <f>IFERROR(VLOOKUP("UD",'[1]Informacion '!P:Q,2,FALSE),"")</f>
        <v>Unidad</v>
      </c>
      <c r="D629" s="29">
        <v>5</v>
      </c>
      <c r="E629" s="32">
        <v>2800</v>
      </c>
      <c r="F629" s="33">
        <f t="shared" ca="1" si="23"/>
        <v>14000</v>
      </c>
      <c r="G629" s="20"/>
    </row>
    <row r="630" spans="1:7" ht="16.5" x14ac:dyDescent="0.25">
      <c r="A630" s="20"/>
      <c r="B630" s="20"/>
      <c r="C630" s="20"/>
      <c r="D630" s="20"/>
      <c r="E630" s="34" t="s">
        <v>40</v>
      </c>
      <c r="F630" s="35">
        <f ca="1">SUM(Table49[MONTO TOTAL ESTIMADO])</f>
        <v>241240</v>
      </c>
      <c r="G630" s="20"/>
    </row>
    <row r="631" spans="1:7" ht="17.25" thickBot="1" x14ac:dyDescent="0.3">
      <c r="A631" s="20"/>
      <c r="B631" s="20"/>
      <c r="C631" s="20"/>
      <c r="D631" s="20"/>
      <c r="E631" s="20"/>
      <c r="F631" s="20"/>
      <c r="G631" s="20"/>
    </row>
    <row r="632" spans="1:7" ht="23.25" thickBot="1" x14ac:dyDescent="0.3">
      <c r="A632" s="21" t="s">
        <v>15</v>
      </c>
      <c r="B632" s="21" t="s">
        <v>16</v>
      </c>
      <c r="C632" s="21" t="s">
        <v>17</v>
      </c>
      <c r="D632" s="21" t="s">
        <v>18</v>
      </c>
      <c r="E632" s="21" t="s">
        <v>19</v>
      </c>
      <c r="F632" s="21" t="s">
        <v>20</v>
      </c>
      <c r="G632" s="20"/>
    </row>
    <row r="633" spans="1:7" ht="23.25" thickBot="1" x14ac:dyDescent="0.3">
      <c r="A633" s="22" t="s">
        <v>169</v>
      </c>
      <c r="B633" s="36" t="s">
        <v>170</v>
      </c>
      <c r="C633" s="22" t="s">
        <v>21</v>
      </c>
      <c r="D633" s="22" t="s">
        <v>174</v>
      </c>
      <c r="E633" s="22" t="s">
        <v>22</v>
      </c>
      <c r="F633" s="22"/>
      <c r="G633" s="20"/>
    </row>
    <row r="634" spans="1:7" ht="17.25" thickBot="1" x14ac:dyDescent="0.3">
      <c r="A634" s="54" t="s">
        <v>23</v>
      </c>
      <c r="B634" s="23" t="s">
        <v>24</v>
      </c>
      <c r="C634" s="24">
        <v>44053</v>
      </c>
      <c r="D634" s="54" t="s">
        <v>25</v>
      </c>
      <c r="E634" s="25" t="s">
        <v>26</v>
      </c>
      <c r="F634" s="26" t="s">
        <v>27</v>
      </c>
      <c r="G634" s="20"/>
    </row>
    <row r="635" spans="1:7" ht="17.25" thickBot="1" x14ac:dyDescent="0.3">
      <c r="A635" s="55"/>
      <c r="B635" s="23" t="s">
        <v>28</v>
      </c>
      <c r="C635" s="27">
        <f>IF(C634="","",IF(AND(MONTH(C634)&gt;=1,MONTH(C634)&lt;=3),1,IF(AND(MONTH(C634)&gt;=4,MONTH(C634)&lt;=6),2,IF(AND(MONTH(C634)&gt;=7,MONTH(C634)&lt;=9),3,4))))</f>
        <v>3</v>
      </c>
      <c r="D635" s="55"/>
      <c r="E635" s="25" t="s">
        <v>29</v>
      </c>
      <c r="F635" s="26" t="s">
        <v>30</v>
      </c>
      <c r="G635" s="20"/>
    </row>
    <row r="636" spans="1:7" ht="17.25" thickBot="1" x14ac:dyDescent="0.3">
      <c r="A636" s="55"/>
      <c r="B636" s="23" t="s">
        <v>31</v>
      </c>
      <c r="C636" s="24">
        <v>44084</v>
      </c>
      <c r="D636" s="55"/>
      <c r="E636" s="25" t="s">
        <v>32</v>
      </c>
      <c r="F636" s="26"/>
      <c r="G636" s="20"/>
    </row>
    <row r="637" spans="1:7" ht="17.25" thickBot="1" x14ac:dyDescent="0.3">
      <c r="A637" s="55"/>
      <c r="B637" s="23" t="s">
        <v>28</v>
      </c>
      <c r="C637" s="27">
        <f>IF(C636="","",IF(AND(MONTH(C636)&gt;=1,MONTH(C636)&lt;=3),1,IF(AND(MONTH(C636)&gt;=4,MONTH(C636)&lt;=6),2,IF(AND(MONTH(C636)&gt;=7,MONTH(C636)&lt;=9),3,4))))</f>
        <v>3</v>
      </c>
      <c r="D637" s="55"/>
      <c r="E637" s="25" t="s">
        <v>33</v>
      </c>
      <c r="F637" s="26"/>
      <c r="G637" s="20"/>
    </row>
    <row r="638" spans="1:7" ht="17.25" thickBot="1" x14ac:dyDescent="0.3">
      <c r="A638" s="20"/>
      <c r="B638" s="20"/>
      <c r="C638" s="20"/>
      <c r="D638" s="20"/>
      <c r="E638" s="20"/>
      <c r="F638" s="20"/>
      <c r="G638" s="20"/>
    </row>
    <row r="639" spans="1:7" ht="17.25" thickBot="1" x14ac:dyDescent="0.3">
      <c r="A639" s="28" t="s">
        <v>34</v>
      </c>
      <c r="B639" s="28" t="s">
        <v>35</v>
      </c>
      <c r="C639" s="28" t="s">
        <v>36</v>
      </c>
      <c r="D639" s="28" t="s">
        <v>37</v>
      </c>
      <c r="E639" s="28" t="s">
        <v>38</v>
      </c>
      <c r="F639" s="28" t="s">
        <v>39</v>
      </c>
      <c r="G639" s="20"/>
    </row>
    <row r="640" spans="1:7" ht="16.5" x14ac:dyDescent="0.25">
      <c r="A640" s="29" t="s">
        <v>41</v>
      </c>
      <c r="B640" s="30" t="s">
        <v>241</v>
      </c>
      <c r="C640" s="31" t="str">
        <f>IFERROR(VLOOKUP("UD",'[1]Informacion '!P:Q,2,FALSE),"")</f>
        <v>Unidad</v>
      </c>
      <c r="D640" s="29">
        <v>1</v>
      </c>
      <c r="E640" s="32">
        <v>100000</v>
      </c>
      <c r="F640" s="33">
        <f ca="1">INDIRECT(ADDRESS(ROW(),COLUMN()-2,4))*INDIRECT(ADDRESS(ROW(),COLUMN()-1,4))</f>
        <v>100000</v>
      </c>
      <c r="G640" s="20"/>
    </row>
    <row r="641" spans="1:7" ht="16.5" x14ac:dyDescent="0.25">
      <c r="A641" s="20"/>
      <c r="B641" s="20"/>
      <c r="C641" s="20"/>
      <c r="D641" s="20"/>
      <c r="E641" s="34" t="s">
        <v>40</v>
      </c>
      <c r="F641" s="35">
        <f ca="1">SUM(Table50[MONTO TOTAL ESTIMADO])</f>
        <v>100000</v>
      </c>
      <c r="G641" s="20"/>
    </row>
    <row r="642" spans="1:7" ht="17.25" thickBot="1" x14ac:dyDescent="0.3">
      <c r="A642" s="20"/>
      <c r="B642" s="20"/>
      <c r="C642" s="20"/>
      <c r="D642" s="20"/>
      <c r="E642" s="20"/>
      <c r="F642" s="20"/>
      <c r="G642" s="20"/>
    </row>
    <row r="643" spans="1:7" ht="23.25" thickBot="1" x14ac:dyDescent="0.3">
      <c r="A643" s="21" t="s">
        <v>15</v>
      </c>
      <c r="B643" s="21" t="s">
        <v>16</v>
      </c>
      <c r="C643" s="21" t="s">
        <v>17</v>
      </c>
      <c r="D643" s="21" t="s">
        <v>18</v>
      </c>
      <c r="E643" s="21" t="s">
        <v>19</v>
      </c>
      <c r="F643" s="21" t="s">
        <v>20</v>
      </c>
      <c r="G643" s="20"/>
    </row>
    <row r="644" spans="1:7" ht="17.25" thickBot="1" x14ac:dyDescent="0.3">
      <c r="A644" s="22" t="s">
        <v>171</v>
      </c>
      <c r="B644" s="22" t="s">
        <v>172</v>
      </c>
      <c r="C644" s="22" t="s">
        <v>21</v>
      </c>
      <c r="D644" s="22" t="s">
        <v>97</v>
      </c>
      <c r="E644" s="22" t="s">
        <v>22</v>
      </c>
      <c r="F644" s="22"/>
      <c r="G644" s="20"/>
    </row>
    <row r="645" spans="1:7" ht="17.25" thickBot="1" x14ac:dyDescent="0.3">
      <c r="A645" s="54" t="s">
        <v>23</v>
      </c>
      <c r="B645" s="23" t="s">
        <v>24</v>
      </c>
      <c r="C645" s="24">
        <v>44124</v>
      </c>
      <c r="D645" s="54" t="s">
        <v>25</v>
      </c>
      <c r="E645" s="25" t="s">
        <v>26</v>
      </c>
      <c r="F645" s="26" t="s">
        <v>27</v>
      </c>
      <c r="G645" s="20"/>
    </row>
    <row r="646" spans="1:7" ht="17.25" thickBot="1" x14ac:dyDescent="0.3">
      <c r="A646" s="55"/>
      <c r="B646" s="23" t="s">
        <v>28</v>
      </c>
      <c r="C646" s="27">
        <f>IF(C645="","",IF(AND(MONTH(C645)&gt;=1,MONTH(C645)&lt;=3),1,IF(AND(MONTH(C645)&gt;=4,MONTH(C645)&lt;=6),2,IF(AND(MONTH(C645)&gt;=7,MONTH(C645)&lt;=9),3,4))))</f>
        <v>4</v>
      </c>
      <c r="D646" s="55"/>
      <c r="E646" s="25" t="s">
        <v>29</v>
      </c>
      <c r="F646" s="26" t="s">
        <v>30</v>
      </c>
      <c r="G646" s="20"/>
    </row>
    <row r="647" spans="1:7" ht="17.25" thickBot="1" x14ac:dyDescent="0.3">
      <c r="A647" s="55"/>
      <c r="B647" s="23" t="s">
        <v>31</v>
      </c>
      <c r="C647" s="24">
        <v>44155</v>
      </c>
      <c r="D647" s="55"/>
      <c r="E647" s="25" t="s">
        <v>32</v>
      </c>
      <c r="F647" s="26"/>
      <c r="G647" s="20"/>
    </row>
    <row r="648" spans="1:7" ht="17.25" thickBot="1" x14ac:dyDescent="0.3">
      <c r="A648" s="55"/>
      <c r="B648" s="23" t="s">
        <v>28</v>
      </c>
      <c r="C648" s="27">
        <f>IF(C647="","",IF(AND(MONTH(C647)&gt;=1,MONTH(C647)&lt;=3),1,IF(AND(MONTH(C647)&gt;=4,MONTH(C647)&lt;=6),2,IF(AND(MONTH(C647)&gt;=7,MONTH(C647)&lt;=9),3,4))))</f>
        <v>4</v>
      </c>
      <c r="D648" s="55"/>
      <c r="E648" s="25" t="s">
        <v>33</v>
      </c>
      <c r="F648" s="26"/>
      <c r="G648" s="20"/>
    </row>
    <row r="649" spans="1:7" ht="17.25" thickBot="1" x14ac:dyDescent="0.3">
      <c r="A649" s="20"/>
      <c r="B649" s="20"/>
      <c r="C649" s="20"/>
      <c r="D649" s="20"/>
      <c r="E649" s="20"/>
      <c r="F649" s="20"/>
      <c r="G649" s="20"/>
    </row>
    <row r="650" spans="1:7" ht="17.25" thickBot="1" x14ac:dyDescent="0.3">
      <c r="A650" s="28" t="s">
        <v>34</v>
      </c>
      <c r="B650" s="28" t="s">
        <v>35</v>
      </c>
      <c r="C650" s="28" t="s">
        <v>36</v>
      </c>
      <c r="D650" s="28" t="s">
        <v>37</v>
      </c>
      <c r="E650" s="28" t="s">
        <v>38</v>
      </c>
      <c r="F650" s="28" t="s">
        <v>39</v>
      </c>
      <c r="G650" s="20"/>
    </row>
    <row r="651" spans="1:7" ht="16.5" x14ac:dyDescent="0.25">
      <c r="A651" s="29" t="s">
        <v>173</v>
      </c>
      <c r="B651" s="30" t="str">
        <f ca="1">IFERROR(INDEX(UNSPSCDes,MATCH(INDIRECT(ADDRESS(ROW(),COLUMN()-1,4)),UNSPSCCode,0)),IF(INDIRECT(ADDRESS(ROW(),COLUMN()-1,4))="14111608","Certificados de regalo",""))</f>
        <v>Certificados de regalo</v>
      </c>
      <c r="C651" s="31" t="str">
        <f>IFERROR(VLOOKUP("UD",'[1]Informacion '!P:Q,2,FALSE),"")</f>
        <v>Unidad</v>
      </c>
      <c r="D651" s="29">
        <v>3600</v>
      </c>
      <c r="E651" s="32">
        <v>1000</v>
      </c>
      <c r="F651" s="33">
        <f ca="1">INDIRECT(ADDRESS(ROW(),COLUMN()-2,4))*INDIRECT(ADDRESS(ROW(),COLUMN()-1,4))</f>
        <v>3600000</v>
      </c>
      <c r="G651" s="20"/>
    </row>
    <row r="652" spans="1:7" ht="16.5" x14ac:dyDescent="0.25">
      <c r="A652" s="20"/>
      <c r="B652" s="20"/>
      <c r="C652" s="20"/>
      <c r="D652" s="20"/>
      <c r="E652" s="34" t="s">
        <v>40</v>
      </c>
      <c r="F652" s="35">
        <f ca="1">SUM(Table51[MONTO TOTAL ESTIMADO])</f>
        <v>3600000</v>
      </c>
      <c r="G652" s="20"/>
    </row>
    <row r="653" spans="1:7" ht="16.5" x14ac:dyDescent="0.25">
      <c r="A653" s="20"/>
      <c r="B653" s="20"/>
      <c r="C653" s="20"/>
      <c r="D653" s="20"/>
      <c r="E653" s="20"/>
      <c r="F653" s="20"/>
      <c r="G653" s="20"/>
    </row>
    <row r="654" spans="1:7" ht="17.25" thickBot="1" x14ac:dyDescent="0.3">
      <c r="A654" s="20"/>
      <c r="B654" s="20"/>
      <c r="C654" s="20"/>
      <c r="D654" s="20"/>
      <c r="E654" s="20"/>
      <c r="F654" s="20"/>
      <c r="G654" s="20"/>
    </row>
    <row r="655" spans="1:7" ht="23.25" thickBot="1" x14ac:dyDescent="0.3">
      <c r="A655" s="21" t="s">
        <v>15</v>
      </c>
      <c r="B655" s="21" t="s">
        <v>16</v>
      </c>
      <c r="C655" s="21" t="s">
        <v>17</v>
      </c>
      <c r="D655" s="21" t="s">
        <v>18</v>
      </c>
      <c r="E655" s="21" t="s">
        <v>19</v>
      </c>
      <c r="F655" s="21" t="s">
        <v>20</v>
      </c>
      <c r="G655" s="20"/>
    </row>
    <row r="656" spans="1:7" ht="23.25" thickBot="1" x14ac:dyDescent="0.3">
      <c r="A656" s="22" t="s">
        <v>175</v>
      </c>
      <c r="B656" s="36" t="s">
        <v>240</v>
      </c>
      <c r="C656" s="22" t="s">
        <v>127</v>
      </c>
      <c r="D656" s="22" t="s">
        <v>44</v>
      </c>
      <c r="E656" s="22" t="s">
        <v>45</v>
      </c>
      <c r="F656" s="22"/>
      <c r="G656" s="20"/>
    </row>
    <row r="657" spans="1:7" ht="17.25" thickBot="1" x14ac:dyDescent="0.3">
      <c r="A657" s="54" t="s">
        <v>23</v>
      </c>
      <c r="B657" s="23" t="s">
        <v>24</v>
      </c>
      <c r="C657" s="24">
        <v>43936</v>
      </c>
      <c r="D657" s="54" t="s">
        <v>25</v>
      </c>
      <c r="E657" s="25" t="s">
        <v>26</v>
      </c>
      <c r="F657" s="26" t="s">
        <v>27</v>
      </c>
      <c r="G657" s="20"/>
    </row>
    <row r="658" spans="1:7" ht="17.25" thickBot="1" x14ac:dyDescent="0.3">
      <c r="A658" s="55"/>
      <c r="B658" s="23" t="s">
        <v>28</v>
      </c>
      <c r="C658" s="27">
        <f>IF(C657="","",IF(AND(MONTH(C657)&gt;=1,MONTH(C657)&lt;=3),1,IF(AND(MONTH(C657)&gt;=4,MONTH(C657)&lt;=6),2,IF(AND(MONTH(C657)&gt;=7,MONTH(C657)&lt;=9),3,4))))</f>
        <v>2</v>
      </c>
      <c r="D658" s="55"/>
      <c r="E658" s="25" t="s">
        <v>29</v>
      </c>
      <c r="F658" s="26" t="s">
        <v>30</v>
      </c>
      <c r="G658" s="20"/>
    </row>
    <row r="659" spans="1:7" ht="17.25" thickBot="1" x14ac:dyDescent="0.3">
      <c r="A659" s="55"/>
      <c r="B659" s="23" t="s">
        <v>31</v>
      </c>
      <c r="C659" s="24">
        <v>44012</v>
      </c>
      <c r="D659" s="55"/>
      <c r="E659" s="25" t="s">
        <v>32</v>
      </c>
      <c r="F659" s="26"/>
      <c r="G659" s="20"/>
    </row>
    <row r="660" spans="1:7" ht="17.25" thickBot="1" x14ac:dyDescent="0.3">
      <c r="A660" s="55"/>
      <c r="B660" s="23" t="s">
        <v>28</v>
      </c>
      <c r="C660" s="27">
        <f>IF(C659="","",IF(AND(MONTH(C659)&gt;=1,MONTH(C659)&lt;=3),1,IF(AND(MONTH(C659)&gt;=4,MONTH(C659)&lt;=6),2,IF(AND(MONTH(C659)&gt;=7,MONTH(C659)&lt;=9),3,4))))</f>
        <v>2</v>
      </c>
      <c r="D660" s="55"/>
      <c r="E660" s="25" t="s">
        <v>33</v>
      </c>
      <c r="F660" s="26"/>
      <c r="G660" s="20"/>
    </row>
    <row r="661" spans="1:7" ht="17.25" thickBot="1" x14ac:dyDescent="0.3">
      <c r="A661" s="20"/>
      <c r="B661" s="20"/>
      <c r="C661" s="20"/>
      <c r="D661" s="20"/>
      <c r="E661" s="20"/>
      <c r="F661" s="20"/>
      <c r="G661" s="20"/>
    </row>
    <row r="662" spans="1:7" ht="17.25" thickBot="1" x14ac:dyDescent="0.3">
      <c r="A662" s="28" t="s">
        <v>34</v>
      </c>
      <c r="B662" s="28" t="s">
        <v>35</v>
      </c>
      <c r="C662" s="28" t="s">
        <v>36</v>
      </c>
      <c r="D662" s="28" t="s">
        <v>37</v>
      </c>
      <c r="E662" s="28" t="s">
        <v>38</v>
      </c>
      <c r="F662" s="28" t="s">
        <v>39</v>
      </c>
      <c r="G662" s="20"/>
    </row>
    <row r="663" spans="1:7" ht="16.5" x14ac:dyDescent="0.25">
      <c r="A663" s="29" t="s">
        <v>176</v>
      </c>
      <c r="B663" s="30" t="s">
        <v>239</v>
      </c>
      <c r="C663" s="31" t="str">
        <f>IFERROR(VLOOKUP("UD",'[1]Informacion '!P:Q,2,FALSE),"")</f>
        <v>Unidad</v>
      </c>
      <c r="D663" s="29">
        <v>1</v>
      </c>
      <c r="E663" s="32">
        <v>3000000</v>
      </c>
      <c r="F663" s="33">
        <f ca="1">INDIRECT(ADDRESS(ROW(),COLUMN()-2,4))*INDIRECT(ADDRESS(ROW(),COLUMN()-1,4))</f>
        <v>3000000</v>
      </c>
      <c r="G663" s="20"/>
    </row>
    <row r="664" spans="1:7" ht="16.5" x14ac:dyDescent="0.25">
      <c r="A664" s="20"/>
      <c r="B664" s="20"/>
      <c r="C664" s="20"/>
      <c r="D664" s="20"/>
      <c r="E664" s="34" t="s">
        <v>40</v>
      </c>
      <c r="F664" s="35">
        <f ca="1">SUM(Table54[MONTO TOTAL ESTIMADO])</f>
        <v>3000000</v>
      </c>
      <c r="G664" s="20"/>
    </row>
    <row r="665" spans="1:7" ht="16.5" x14ac:dyDescent="0.25">
      <c r="A665" s="20"/>
      <c r="B665" s="20"/>
      <c r="C665" s="20"/>
      <c r="D665" s="20"/>
      <c r="E665" s="20"/>
      <c r="F665" s="20"/>
      <c r="G665" s="20"/>
    </row>
    <row r="666" spans="1:7" ht="16.5" x14ac:dyDescent="0.25">
      <c r="A666" s="20"/>
      <c r="B666" s="20"/>
      <c r="C666" s="20"/>
      <c r="D666" s="20"/>
      <c r="E666" s="20"/>
      <c r="F666" s="20"/>
      <c r="G666" s="20"/>
    </row>
    <row r="667" spans="1:7" ht="17.25" thickBot="1" x14ac:dyDescent="0.3">
      <c r="A667" s="20"/>
      <c r="B667" s="20"/>
      <c r="C667" s="20"/>
      <c r="D667" s="20"/>
      <c r="E667" s="20"/>
      <c r="F667" s="20"/>
      <c r="G667" s="20"/>
    </row>
    <row r="668" spans="1:7" ht="23.25" thickBot="1" x14ac:dyDescent="0.3">
      <c r="A668" s="21" t="s">
        <v>15</v>
      </c>
      <c r="B668" s="21" t="s">
        <v>16</v>
      </c>
      <c r="C668" s="21" t="s">
        <v>17</v>
      </c>
      <c r="D668" s="21" t="s">
        <v>18</v>
      </c>
      <c r="E668" s="21" t="s">
        <v>19</v>
      </c>
      <c r="F668" s="21" t="s">
        <v>20</v>
      </c>
      <c r="G668" s="20"/>
    </row>
    <row r="669" spans="1:7" ht="23.25" thickBot="1" x14ac:dyDescent="0.3">
      <c r="A669" s="22" t="s">
        <v>238</v>
      </c>
      <c r="B669" s="36" t="s">
        <v>237</v>
      </c>
      <c r="C669" s="22" t="s">
        <v>127</v>
      </c>
      <c r="D669" s="22" t="s">
        <v>44</v>
      </c>
      <c r="E669" s="22" t="s">
        <v>22</v>
      </c>
      <c r="F669" s="22"/>
      <c r="G669" s="20"/>
    </row>
    <row r="670" spans="1:7" ht="17.25" thickBot="1" x14ac:dyDescent="0.3">
      <c r="A670" s="54" t="s">
        <v>23</v>
      </c>
      <c r="B670" s="23" t="s">
        <v>24</v>
      </c>
      <c r="C670" s="24">
        <v>43866</v>
      </c>
      <c r="D670" s="54" t="s">
        <v>25</v>
      </c>
      <c r="E670" s="25" t="s">
        <v>26</v>
      </c>
      <c r="F670" s="26" t="s">
        <v>27</v>
      </c>
      <c r="G670" s="20"/>
    </row>
    <row r="671" spans="1:7" ht="17.25" thickBot="1" x14ac:dyDescent="0.3">
      <c r="A671" s="55"/>
      <c r="B671" s="23" t="s">
        <v>28</v>
      </c>
      <c r="C671" s="27">
        <f>IF(C670="","",IF(AND(MONTH(C670)&gt;=1,MONTH(C670)&lt;=3),1,IF(AND(MONTH(C670)&gt;=4,MONTH(C670)&lt;=6),2,IF(AND(MONTH(C670)&gt;=7,MONTH(C670)&lt;=9),3,4))))</f>
        <v>1</v>
      </c>
      <c r="D671" s="55"/>
      <c r="E671" s="25" t="s">
        <v>29</v>
      </c>
      <c r="F671" s="26" t="s">
        <v>30</v>
      </c>
      <c r="G671" s="20"/>
    </row>
    <row r="672" spans="1:7" ht="17.25" thickBot="1" x14ac:dyDescent="0.3">
      <c r="A672" s="55"/>
      <c r="B672" s="23" t="s">
        <v>31</v>
      </c>
      <c r="C672" s="24">
        <v>43920</v>
      </c>
      <c r="D672" s="55"/>
      <c r="E672" s="25" t="s">
        <v>32</v>
      </c>
      <c r="F672" s="26"/>
      <c r="G672" s="20"/>
    </row>
    <row r="673" spans="1:7" ht="17.25" thickBot="1" x14ac:dyDescent="0.3">
      <c r="A673" s="55"/>
      <c r="B673" s="23" t="s">
        <v>28</v>
      </c>
      <c r="C673" s="27">
        <f>IF(C672="","",IF(AND(MONTH(C672)&gt;=1,MONTH(C672)&lt;=3),1,IF(AND(MONTH(C672)&gt;=4,MONTH(C672)&lt;=6),2,IF(AND(MONTH(C672)&gt;=7,MONTH(C672)&lt;=9),3,4))))</f>
        <v>1</v>
      </c>
      <c r="D673" s="55"/>
      <c r="E673" s="25" t="s">
        <v>33</v>
      </c>
      <c r="F673" s="26"/>
      <c r="G673" s="20"/>
    </row>
    <row r="674" spans="1:7" ht="17.25" thickBot="1" x14ac:dyDescent="0.3">
      <c r="A674" s="20"/>
      <c r="B674" s="20"/>
      <c r="C674" s="20"/>
      <c r="D674" s="20"/>
      <c r="E674" s="20"/>
      <c r="F674" s="20"/>
      <c r="G674" s="20"/>
    </row>
    <row r="675" spans="1:7" ht="17.25" thickBot="1" x14ac:dyDescent="0.3">
      <c r="A675" s="28" t="s">
        <v>34</v>
      </c>
      <c r="B675" s="28" t="s">
        <v>35</v>
      </c>
      <c r="C675" s="28" t="s">
        <v>36</v>
      </c>
      <c r="D675" s="28" t="s">
        <v>37</v>
      </c>
      <c r="E675" s="28" t="s">
        <v>38</v>
      </c>
      <c r="F675" s="28" t="s">
        <v>39</v>
      </c>
      <c r="G675" s="20"/>
    </row>
    <row r="676" spans="1:7" ht="16.5" x14ac:dyDescent="0.25">
      <c r="A676" s="29" t="s">
        <v>177</v>
      </c>
      <c r="B676" s="30" t="str">
        <f ca="1">IFERROR(INDEX(UNSPSCDes,MATCH(INDIRECT(ADDRESS(ROW(),COLUMN()-1,4)),UNSPSCCode,0)),IF(INDIRECT(ADDRESS(ROW(),COLUMN()-1,4))="50192701","Comidas combinadas frescas",""))</f>
        <v>Comidas combinadas frescas</v>
      </c>
      <c r="C676" s="31" t="str">
        <f>IFERROR(VLOOKUP("MES",'[1]Informacion '!P:Q,2,FALSE),"")</f>
        <v>Mes</v>
      </c>
      <c r="D676" s="29">
        <v>1</v>
      </c>
      <c r="E676" s="32">
        <v>400000</v>
      </c>
      <c r="F676" s="33">
        <f ca="1">INDIRECT(ADDRESS(ROW(),COLUMN()-2,4))*INDIRECT(ADDRESS(ROW(),COLUMN()-1,4))</f>
        <v>400000</v>
      </c>
      <c r="G676" s="20"/>
    </row>
    <row r="677" spans="1:7" ht="16.5" x14ac:dyDescent="0.25">
      <c r="A677" s="20"/>
      <c r="B677" s="20"/>
      <c r="C677" s="20"/>
      <c r="D677" s="20"/>
      <c r="E677" s="34" t="s">
        <v>40</v>
      </c>
      <c r="F677" s="35">
        <f ca="1">SUM(Table57[MONTO TOTAL ESTIMADO])</f>
        <v>400000</v>
      </c>
      <c r="G677" s="20"/>
    </row>
    <row r="678" spans="1:7" ht="17.25" thickBot="1" x14ac:dyDescent="0.3">
      <c r="A678" s="20"/>
      <c r="B678" s="20"/>
      <c r="C678" s="20"/>
      <c r="D678" s="20"/>
      <c r="E678" s="20"/>
      <c r="F678" s="20"/>
      <c r="G678" s="20"/>
    </row>
    <row r="679" spans="1:7" ht="23.25" thickBot="1" x14ac:dyDescent="0.3">
      <c r="A679" s="21" t="s">
        <v>15</v>
      </c>
      <c r="B679" s="21" t="s">
        <v>16</v>
      </c>
      <c r="C679" s="21" t="s">
        <v>17</v>
      </c>
      <c r="D679" s="21" t="s">
        <v>18</v>
      </c>
      <c r="E679" s="21" t="s">
        <v>19</v>
      </c>
      <c r="F679" s="21" t="s">
        <v>20</v>
      </c>
      <c r="G679" s="20"/>
    </row>
    <row r="680" spans="1:7" ht="23.25" thickBot="1" x14ac:dyDescent="0.3">
      <c r="A680" s="22" t="s">
        <v>295</v>
      </c>
      <c r="B680" s="36" t="s">
        <v>296</v>
      </c>
      <c r="C680" s="22" t="s">
        <v>127</v>
      </c>
      <c r="D680" s="22" t="s">
        <v>44</v>
      </c>
      <c r="E680" s="22" t="s">
        <v>22</v>
      </c>
      <c r="F680" s="22"/>
      <c r="G680" s="20"/>
    </row>
    <row r="681" spans="1:7" ht="17.25" thickBot="1" x14ac:dyDescent="0.3">
      <c r="A681" s="54" t="s">
        <v>23</v>
      </c>
      <c r="B681" s="23" t="s">
        <v>24</v>
      </c>
      <c r="C681" s="24">
        <v>43866</v>
      </c>
      <c r="D681" s="54" t="s">
        <v>25</v>
      </c>
      <c r="E681" s="25" t="s">
        <v>26</v>
      </c>
      <c r="F681" s="26" t="s">
        <v>27</v>
      </c>
      <c r="G681" s="20"/>
    </row>
    <row r="682" spans="1:7" ht="17.25" thickBot="1" x14ac:dyDescent="0.3">
      <c r="A682" s="55"/>
      <c r="B682" s="23" t="s">
        <v>28</v>
      </c>
      <c r="C682" s="27">
        <f>IF(C681="","",IF(AND(MONTH(C681)&gt;=1,MONTH(C681)&lt;=3),1,IF(AND(MONTH(C681)&gt;=4,MONTH(C681)&lt;=6),2,IF(AND(MONTH(C681)&gt;=7,MONTH(C681)&lt;=9),3,4))))</f>
        <v>1</v>
      </c>
      <c r="D682" s="55"/>
      <c r="E682" s="25" t="s">
        <v>29</v>
      </c>
      <c r="F682" s="26" t="s">
        <v>30</v>
      </c>
      <c r="G682" s="20"/>
    </row>
    <row r="683" spans="1:7" ht="17.25" thickBot="1" x14ac:dyDescent="0.3">
      <c r="A683" s="55"/>
      <c r="B683" s="23" t="s">
        <v>31</v>
      </c>
      <c r="C683" s="24">
        <v>44165</v>
      </c>
      <c r="D683" s="55"/>
      <c r="E683" s="25" t="s">
        <v>32</v>
      </c>
      <c r="F683" s="26"/>
      <c r="G683" s="20"/>
    </row>
    <row r="684" spans="1:7" ht="17.25" thickBot="1" x14ac:dyDescent="0.3">
      <c r="A684" s="55"/>
      <c r="B684" s="23" t="s">
        <v>28</v>
      </c>
      <c r="C684" s="27">
        <f>IF(C683="","",IF(AND(MONTH(C683)&gt;=1,MONTH(C683)&lt;=3),1,IF(AND(MONTH(C683)&gt;=4,MONTH(C683)&lt;=6),2,IF(AND(MONTH(C683)&gt;=7,MONTH(C683)&lt;=9),3,4))))</f>
        <v>4</v>
      </c>
      <c r="D684" s="55"/>
      <c r="E684" s="25" t="s">
        <v>33</v>
      </c>
      <c r="F684" s="26"/>
      <c r="G684" s="20"/>
    </row>
    <row r="685" spans="1:7" ht="17.25" thickBot="1" x14ac:dyDescent="0.3">
      <c r="A685" s="20"/>
      <c r="B685" s="20"/>
      <c r="C685" s="20"/>
      <c r="D685" s="20"/>
      <c r="E685" s="20"/>
      <c r="F685" s="20"/>
      <c r="G685" s="20"/>
    </row>
    <row r="686" spans="1:7" ht="17.25" thickBot="1" x14ac:dyDescent="0.3">
      <c r="A686" s="28" t="s">
        <v>34</v>
      </c>
      <c r="B686" s="28" t="s">
        <v>35</v>
      </c>
      <c r="C686" s="28" t="s">
        <v>36</v>
      </c>
      <c r="D686" s="28" t="s">
        <v>37</v>
      </c>
      <c r="E686" s="28" t="s">
        <v>38</v>
      </c>
      <c r="F686" s="28" t="s">
        <v>39</v>
      </c>
      <c r="G686" s="20"/>
    </row>
    <row r="687" spans="1:7" ht="24" customHeight="1" x14ac:dyDescent="0.25">
      <c r="A687" s="29">
        <v>70111703</v>
      </c>
      <c r="B687" s="30" t="str">
        <f ca="1">IFERROR(INDEX(UNSPSCDes,MATCH(INDIRECT(ADDRESS(ROW(),COLUMN()-1,4)),UNSPSCCode,0)),IF(INDIRECT(ADDRESS(ROW(),COLUMN()-1,4))="50192701","Comidas combinadas frescas",""))</f>
        <v>Servicios de plantación o mantenimiento de jardines</v>
      </c>
      <c r="C687" s="31" t="str">
        <f>IFERROR(VLOOKUP("MES",'[1]Informacion '!P:Q,2,FALSE),"")</f>
        <v>Mes</v>
      </c>
      <c r="D687" s="29">
        <v>12</v>
      </c>
      <c r="E687" s="32">
        <v>100000</v>
      </c>
      <c r="F687" s="33">
        <f ca="1">INDIRECT(ADDRESS(ROW(),COLUMN()-2,4))*INDIRECT(ADDRESS(ROW(),COLUMN()-1,4))</f>
        <v>1200000</v>
      </c>
      <c r="G687" s="20"/>
    </row>
    <row r="688" spans="1:7" ht="16.5" x14ac:dyDescent="0.25">
      <c r="A688" s="20"/>
      <c r="B688" s="20"/>
      <c r="C688" s="20"/>
      <c r="D688" s="20"/>
      <c r="E688" s="34" t="s">
        <v>40</v>
      </c>
      <c r="F688" s="35">
        <f ca="1">SUM(Table578[MONTO TOTAL ESTIMADO])</f>
        <v>1200000</v>
      </c>
      <c r="G688" s="20"/>
    </row>
    <row r="689" spans="1:7" ht="16.5" x14ac:dyDescent="0.25">
      <c r="G689" s="20"/>
    </row>
    <row r="690" spans="1:7" ht="17.25" thickBot="1" x14ac:dyDescent="0.3">
      <c r="A690" s="20"/>
      <c r="B690" s="20"/>
      <c r="C690" s="20"/>
      <c r="D690" s="20"/>
      <c r="E690" s="20"/>
      <c r="F690" s="20"/>
      <c r="G690" s="20"/>
    </row>
    <row r="691" spans="1:7" ht="23.25" thickBot="1" x14ac:dyDescent="0.3">
      <c r="A691" s="21" t="s">
        <v>15</v>
      </c>
      <c r="B691" s="21" t="s">
        <v>16</v>
      </c>
      <c r="C691" s="21" t="s">
        <v>17</v>
      </c>
      <c r="D691" s="21" t="s">
        <v>18</v>
      </c>
      <c r="E691" s="21" t="s">
        <v>19</v>
      </c>
      <c r="F691" s="21" t="s">
        <v>20</v>
      </c>
      <c r="G691" s="20"/>
    </row>
    <row r="692" spans="1:7" ht="23.25" thickBot="1" x14ac:dyDescent="0.3">
      <c r="A692" s="22" t="s">
        <v>298</v>
      </c>
      <c r="B692" s="36" t="s">
        <v>299</v>
      </c>
      <c r="C692" s="22" t="s">
        <v>127</v>
      </c>
      <c r="D692" s="22" t="s">
        <v>44</v>
      </c>
      <c r="E692" s="22" t="s">
        <v>22</v>
      </c>
      <c r="F692" s="22"/>
      <c r="G692" s="20"/>
    </row>
    <row r="693" spans="1:7" ht="17.25" customHeight="1" thickBot="1" x14ac:dyDescent="0.3">
      <c r="A693" s="54" t="s">
        <v>23</v>
      </c>
      <c r="B693" s="23" t="s">
        <v>24</v>
      </c>
      <c r="C693" s="24">
        <v>43866</v>
      </c>
      <c r="D693" s="54" t="s">
        <v>25</v>
      </c>
      <c r="E693" s="25" t="s">
        <v>26</v>
      </c>
      <c r="F693" s="26" t="s">
        <v>27</v>
      </c>
      <c r="G693" s="20"/>
    </row>
    <row r="694" spans="1:7" ht="17.25" thickBot="1" x14ac:dyDescent="0.3">
      <c r="A694" s="55"/>
      <c r="B694" s="23" t="s">
        <v>28</v>
      </c>
      <c r="C694" s="27">
        <f>IF(C693="","",IF(AND(MONTH(C693)&gt;=1,MONTH(C693)&lt;=3),1,IF(AND(MONTH(C693)&gt;=4,MONTH(C693)&lt;=6),2,IF(AND(MONTH(C693)&gt;=7,MONTH(C693)&lt;=9),3,4))))</f>
        <v>1</v>
      </c>
      <c r="D694" s="55"/>
      <c r="E694" s="25" t="s">
        <v>29</v>
      </c>
      <c r="F694" s="26" t="s">
        <v>30</v>
      </c>
      <c r="G694" s="20"/>
    </row>
    <row r="695" spans="1:7" ht="17.25" thickBot="1" x14ac:dyDescent="0.3">
      <c r="A695" s="55"/>
      <c r="B695" s="23" t="s">
        <v>31</v>
      </c>
      <c r="C695" s="24">
        <v>44165</v>
      </c>
      <c r="D695" s="55"/>
      <c r="E695" s="25" t="s">
        <v>32</v>
      </c>
      <c r="F695" s="26"/>
      <c r="G695" s="20"/>
    </row>
    <row r="696" spans="1:7" ht="17.25" thickBot="1" x14ac:dyDescent="0.3">
      <c r="A696" s="55"/>
      <c r="B696" s="23" t="s">
        <v>28</v>
      </c>
      <c r="C696" s="27">
        <f>IF(C695="","",IF(AND(MONTH(C695)&gt;=1,MONTH(C695)&lt;=3),1,IF(AND(MONTH(C695)&gt;=4,MONTH(C695)&lt;=6),2,IF(AND(MONTH(C695)&gt;=7,MONTH(C695)&lt;=9),3,4))))</f>
        <v>4</v>
      </c>
      <c r="D696" s="55"/>
      <c r="E696" s="25" t="s">
        <v>33</v>
      </c>
      <c r="F696" s="26"/>
      <c r="G696" s="20"/>
    </row>
    <row r="697" spans="1:7" ht="17.25" thickBot="1" x14ac:dyDescent="0.3">
      <c r="A697" s="20"/>
      <c r="B697" s="20"/>
      <c r="C697" s="20"/>
      <c r="D697" s="20"/>
      <c r="E697" s="20"/>
      <c r="F697" s="20"/>
      <c r="G697" s="20"/>
    </row>
    <row r="698" spans="1:7" ht="17.25" thickBot="1" x14ac:dyDescent="0.3">
      <c r="A698" s="28" t="s">
        <v>34</v>
      </c>
      <c r="B698" s="28" t="s">
        <v>35</v>
      </c>
      <c r="C698" s="28" t="s">
        <v>36</v>
      </c>
      <c r="D698" s="28" t="s">
        <v>37</v>
      </c>
      <c r="E698" s="28" t="s">
        <v>38</v>
      </c>
      <c r="F698" s="28" t="s">
        <v>39</v>
      </c>
      <c r="G698" s="20"/>
    </row>
    <row r="699" spans="1:7" ht="16.5" x14ac:dyDescent="0.25">
      <c r="A699" s="29">
        <v>72101506</v>
      </c>
      <c r="B699" s="30" t="str">
        <f ca="1">IFERROR(INDEX(UNSPSCDes,MATCH(INDIRECT(ADDRESS(ROW(),COLUMN()-1,4)),UNSPSCCode,0)),IF(INDIRECT(ADDRESS(ROW(),COLUMN()-1,4))="50192701","Comidas combinadas frescas",""))</f>
        <v>Servicios de mantenimiento de ascensores</v>
      </c>
      <c r="C699" s="31" t="str">
        <f>IFERROR(VLOOKUP("MES",'[1]Informacion '!P:Q,2,FALSE),"")</f>
        <v>Mes</v>
      </c>
      <c r="D699" s="29">
        <v>12</v>
      </c>
      <c r="E699" s="32">
        <v>30000</v>
      </c>
      <c r="F699" s="33">
        <f ca="1">INDIRECT(ADDRESS(ROW(),COLUMN()-2,4))*INDIRECT(ADDRESS(ROW(),COLUMN()-1,4))</f>
        <v>360000</v>
      </c>
      <c r="G699" s="20"/>
    </row>
    <row r="700" spans="1:7" ht="16.5" x14ac:dyDescent="0.25">
      <c r="A700" s="20"/>
      <c r="B700" s="20"/>
      <c r="C700" s="20"/>
      <c r="D700" s="20"/>
      <c r="E700" s="34" t="s">
        <v>40</v>
      </c>
      <c r="F700" s="35">
        <f ca="1">SUM(Table57811[MONTO TOTAL ESTIMADO])</f>
        <v>360000</v>
      </c>
      <c r="G700" s="20"/>
    </row>
    <row r="701" spans="1:7" ht="16.5" x14ac:dyDescent="0.25">
      <c r="G701" s="20"/>
    </row>
    <row r="702" spans="1:7" ht="17.25" thickBot="1" x14ac:dyDescent="0.3">
      <c r="A702" s="20"/>
      <c r="B702" s="20"/>
      <c r="C702" s="20"/>
      <c r="D702" s="20"/>
      <c r="E702" s="20"/>
      <c r="F702" s="20"/>
      <c r="G702" s="20"/>
    </row>
    <row r="703" spans="1:7" ht="23.25" thickBot="1" x14ac:dyDescent="0.3">
      <c r="A703" s="21" t="s">
        <v>15</v>
      </c>
      <c r="B703" s="21" t="s">
        <v>16</v>
      </c>
      <c r="C703" s="21" t="s">
        <v>17</v>
      </c>
      <c r="D703" s="21" t="s">
        <v>18</v>
      </c>
      <c r="E703" s="21" t="s">
        <v>19</v>
      </c>
      <c r="F703" s="21" t="s">
        <v>20</v>
      </c>
      <c r="G703" s="20"/>
    </row>
    <row r="704" spans="1:7" ht="32.25" customHeight="1" thickBot="1" x14ac:dyDescent="0.3">
      <c r="A704" s="22" t="s">
        <v>300</v>
      </c>
      <c r="B704" s="36" t="s">
        <v>301</v>
      </c>
      <c r="C704" s="22" t="s">
        <v>127</v>
      </c>
      <c r="D704" s="22" t="s">
        <v>44</v>
      </c>
      <c r="E704" s="22" t="s">
        <v>22</v>
      </c>
      <c r="F704" s="22"/>
      <c r="G704" s="20"/>
    </row>
    <row r="705" spans="1:7" ht="17.25" thickBot="1" x14ac:dyDescent="0.3">
      <c r="A705" s="54" t="s">
        <v>23</v>
      </c>
      <c r="B705" s="23" t="s">
        <v>24</v>
      </c>
      <c r="C705" s="24">
        <v>43866</v>
      </c>
      <c r="D705" s="54" t="s">
        <v>25</v>
      </c>
      <c r="E705" s="25" t="s">
        <v>26</v>
      </c>
      <c r="F705" s="26" t="s">
        <v>27</v>
      </c>
      <c r="G705" s="20"/>
    </row>
    <row r="706" spans="1:7" ht="17.25" thickBot="1" x14ac:dyDescent="0.3">
      <c r="A706" s="55"/>
      <c r="B706" s="23" t="s">
        <v>28</v>
      </c>
      <c r="C706" s="27">
        <f>IF(C705="","",IF(AND(MONTH(C705)&gt;=1,MONTH(C705)&lt;=3),1,IF(AND(MONTH(C705)&gt;=4,MONTH(C705)&lt;=6),2,IF(AND(MONTH(C705)&gt;=7,MONTH(C705)&lt;=9),3,4))))</f>
        <v>1</v>
      </c>
      <c r="D706" s="55"/>
      <c r="E706" s="25" t="s">
        <v>29</v>
      </c>
      <c r="F706" s="26" t="s">
        <v>30</v>
      </c>
      <c r="G706" s="20"/>
    </row>
    <row r="707" spans="1:7" ht="17.25" thickBot="1" x14ac:dyDescent="0.3">
      <c r="A707" s="55"/>
      <c r="B707" s="23" t="s">
        <v>31</v>
      </c>
      <c r="C707" s="24">
        <v>44165</v>
      </c>
      <c r="D707" s="55"/>
      <c r="E707" s="25" t="s">
        <v>32</v>
      </c>
      <c r="F707" s="26"/>
      <c r="G707" s="20"/>
    </row>
    <row r="708" spans="1:7" ht="17.25" thickBot="1" x14ac:dyDescent="0.3">
      <c r="A708" s="55"/>
      <c r="B708" s="23" t="s">
        <v>28</v>
      </c>
      <c r="C708" s="27">
        <f>IF(C707="","",IF(AND(MONTH(C707)&gt;=1,MONTH(C707)&lt;=3),1,IF(AND(MONTH(C707)&gt;=4,MONTH(C707)&lt;=6),2,IF(AND(MONTH(C707)&gt;=7,MONTH(C707)&lt;=9),3,4))))</f>
        <v>4</v>
      </c>
      <c r="D708" s="55"/>
      <c r="E708" s="25" t="s">
        <v>33</v>
      </c>
      <c r="F708" s="26"/>
      <c r="G708" s="20"/>
    </row>
    <row r="709" spans="1:7" ht="17.25" thickBot="1" x14ac:dyDescent="0.3">
      <c r="A709" s="20"/>
      <c r="B709" s="20"/>
      <c r="C709" s="20"/>
      <c r="D709" s="20"/>
      <c r="E709" s="20"/>
      <c r="F709" s="20"/>
      <c r="G709" s="20"/>
    </row>
    <row r="710" spans="1:7" ht="17.25" thickBot="1" x14ac:dyDescent="0.3">
      <c r="A710" s="28" t="s">
        <v>34</v>
      </c>
      <c r="B710" s="28" t="s">
        <v>35</v>
      </c>
      <c r="C710" s="28" t="s">
        <v>36</v>
      </c>
      <c r="D710" s="28" t="s">
        <v>37</v>
      </c>
      <c r="E710" s="28" t="s">
        <v>38</v>
      </c>
      <c r="F710" s="28" t="s">
        <v>39</v>
      </c>
      <c r="G710" s="20"/>
    </row>
    <row r="711" spans="1:7" ht="27" customHeight="1" x14ac:dyDescent="0.25">
      <c r="A711" s="29">
        <v>72102305</v>
      </c>
      <c r="B711" s="30" t="str">
        <f ca="1">IFERROR(INDEX(UNSPSCDes,MATCH(INDIRECT(ADDRESS(ROW(),COLUMN()-1,4)),UNSPSCCode,0)),IF(INDIRECT(ADDRESS(ROW(),COLUMN()-1,4))="50192701","Comidas combinadas frescas",""))</f>
        <v>Servicios de reparación, mantenimiento o reparación de aire acondicionado</v>
      </c>
      <c r="C711" s="31" t="str">
        <f>IFERROR(VLOOKUP("MES",'[1]Informacion '!P:Q,2,FALSE),"")</f>
        <v>Mes</v>
      </c>
      <c r="D711" s="29">
        <v>12</v>
      </c>
      <c r="E711" s="32">
        <v>100000</v>
      </c>
      <c r="F711" s="33">
        <f ca="1">INDIRECT(ADDRESS(ROW(),COLUMN()-2,4))*INDIRECT(ADDRESS(ROW(),COLUMN()-1,4))</f>
        <v>1200000</v>
      </c>
      <c r="G711" s="20"/>
    </row>
    <row r="712" spans="1:7" ht="16.5" x14ac:dyDescent="0.25">
      <c r="A712" s="20"/>
      <c r="B712" s="20"/>
      <c r="C712" s="20"/>
      <c r="D712" s="20"/>
      <c r="E712" s="34" t="s">
        <v>40</v>
      </c>
      <c r="F712" s="35">
        <f ca="1">SUM(Table5781113[MONTO TOTAL ESTIMADO])</f>
        <v>1200000</v>
      </c>
      <c r="G712" s="20"/>
    </row>
    <row r="713" spans="1:7" ht="16.5" x14ac:dyDescent="0.25">
      <c r="G713" s="20"/>
    </row>
    <row r="714" spans="1:7" ht="16.5" x14ac:dyDescent="0.25">
      <c r="G714" s="20"/>
    </row>
    <row r="715" spans="1:7" ht="16.5" x14ac:dyDescent="0.25">
      <c r="G715" s="20"/>
    </row>
    <row r="716" spans="1:7" ht="16.5" x14ac:dyDescent="0.25">
      <c r="G716" s="20"/>
    </row>
    <row r="717" spans="1:7" ht="16.5" x14ac:dyDescent="0.25">
      <c r="G717" s="20"/>
    </row>
    <row r="718" spans="1:7" ht="16.5" x14ac:dyDescent="0.25">
      <c r="G718" s="20"/>
    </row>
    <row r="719" spans="1:7" ht="16.5" x14ac:dyDescent="0.25">
      <c r="G719" s="20"/>
    </row>
    <row r="720" spans="1:7" ht="16.5" x14ac:dyDescent="0.25">
      <c r="G720" s="20"/>
    </row>
    <row r="721" spans="7:7" ht="16.5" x14ac:dyDescent="0.25">
      <c r="G721" s="20"/>
    </row>
    <row r="722" spans="7:7" ht="16.5" x14ac:dyDescent="0.25">
      <c r="G722" s="20"/>
    </row>
    <row r="723" spans="7:7" ht="16.5" x14ac:dyDescent="0.25">
      <c r="G723" s="20"/>
    </row>
    <row r="724" spans="7:7" ht="16.5" x14ac:dyDescent="0.25">
      <c r="G724" s="20"/>
    </row>
    <row r="725" spans="7:7" ht="16.5" x14ac:dyDescent="0.25">
      <c r="G725" s="20"/>
    </row>
    <row r="726" spans="7:7" ht="16.5" x14ac:dyDescent="0.25">
      <c r="G726" s="20"/>
    </row>
    <row r="727" spans="7:7" ht="16.5" x14ac:dyDescent="0.25">
      <c r="G727" s="20"/>
    </row>
    <row r="728" spans="7:7" ht="16.5" x14ac:dyDescent="0.25">
      <c r="G728" s="20"/>
    </row>
    <row r="729" spans="7:7" ht="16.5" x14ac:dyDescent="0.25">
      <c r="G729" s="20"/>
    </row>
    <row r="730" spans="7:7" ht="16.5" x14ac:dyDescent="0.25">
      <c r="G730" s="20"/>
    </row>
    <row r="731" spans="7:7" ht="16.5" x14ac:dyDescent="0.25">
      <c r="G731" s="20"/>
    </row>
    <row r="732" spans="7:7" ht="16.5" x14ac:dyDescent="0.25">
      <c r="G732" s="20"/>
    </row>
    <row r="733" spans="7:7" ht="16.5" x14ac:dyDescent="0.25">
      <c r="G733" s="20"/>
    </row>
    <row r="734" spans="7:7" ht="16.5" x14ac:dyDescent="0.25">
      <c r="G734" s="20"/>
    </row>
    <row r="735" spans="7:7" ht="16.5" x14ac:dyDescent="0.25">
      <c r="G735" s="20"/>
    </row>
    <row r="736" spans="7:7" ht="16.5" x14ac:dyDescent="0.25">
      <c r="G736" s="20"/>
    </row>
    <row r="737" spans="7:7" ht="16.5" x14ac:dyDescent="0.25">
      <c r="G737" s="20"/>
    </row>
    <row r="738" spans="7:7" ht="16.5" x14ac:dyDescent="0.25">
      <c r="G738" s="20"/>
    </row>
    <row r="739" spans="7:7" ht="16.5" x14ac:dyDescent="0.25">
      <c r="G739" s="20"/>
    </row>
    <row r="740" spans="7:7" ht="16.5" x14ac:dyDescent="0.25">
      <c r="G740" s="20"/>
    </row>
    <row r="741" spans="7:7" ht="16.5" x14ac:dyDescent="0.25">
      <c r="G741" s="20"/>
    </row>
    <row r="742" spans="7:7" ht="16.5" x14ac:dyDescent="0.25">
      <c r="G742" s="20"/>
    </row>
    <row r="743" spans="7:7" ht="16.5" x14ac:dyDescent="0.25">
      <c r="G743" s="20"/>
    </row>
    <row r="744" spans="7:7" ht="16.5" x14ac:dyDescent="0.25">
      <c r="G744" s="20"/>
    </row>
    <row r="745" spans="7:7" ht="16.5" x14ac:dyDescent="0.25">
      <c r="G745" s="20"/>
    </row>
    <row r="746" spans="7:7" ht="16.5" x14ac:dyDescent="0.25">
      <c r="G746" s="20"/>
    </row>
    <row r="747" spans="7:7" ht="16.5" x14ac:dyDescent="0.25">
      <c r="G747" s="20"/>
    </row>
    <row r="748" spans="7:7" ht="16.5" x14ac:dyDescent="0.25">
      <c r="G748" s="20"/>
    </row>
    <row r="749" spans="7:7" ht="16.5" x14ac:dyDescent="0.25">
      <c r="G749" s="20"/>
    </row>
    <row r="750" spans="7:7" ht="16.5" x14ac:dyDescent="0.25">
      <c r="G750" s="20"/>
    </row>
    <row r="751" spans="7:7" ht="16.5" x14ac:dyDescent="0.25">
      <c r="G751" s="20"/>
    </row>
    <row r="752" spans="7:7" ht="16.5" x14ac:dyDescent="0.25">
      <c r="G752" s="20"/>
    </row>
    <row r="753" spans="7:7" ht="16.5" x14ac:dyDescent="0.25">
      <c r="G753" s="20"/>
    </row>
    <row r="754" spans="7:7" ht="16.5" x14ac:dyDescent="0.25">
      <c r="G754" s="20"/>
    </row>
    <row r="755" spans="7:7" ht="16.5" x14ac:dyDescent="0.25">
      <c r="G755" s="20"/>
    </row>
    <row r="756" spans="7:7" ht="16.5" x14ac:dyDescent="0.25">
      <c r="G756" s="20"/>
    </row>
    <row r="757" spans="7:7" ht="16.5" x14ac:dyDescent="0.25">
      <c r="G757" s="20"/>
    </row>
    <row r="758" spans="7:7" ht="16.5" x14ac:dyDescent="0.25">
      <c r="G758" s="20"/>
    </row>
    <row r="759" spans="7:7" ht="16.5" x14ac:dyDescent="0.25">
      <c r="G759" s="20"/>
    </row>
    <row r="760" spans="7:7" ht="16.5" x14ac:dyDescent="0.25">
      <c r="G760" s="20"/>
    </row>
    <row r="761" spans="7:7" ht="16.5" x14ac:dyDescent="0.25">
      <c r="G761" s="20"/>
    </row>
    <row r="762" spans="7:7" ht="16.5" x14ac:dyDescent="0.25">
      <c r="G762" s="20"/>
    </row>
    <row r="763" spans="7:7" ht="16.5" x14ac:dyDescent="0.25">
      <c r="G763" s="20"/>
    </row>
    <row r="764" spans="7:7" ht="16.5" x14ac:dyDescent="0.25">
      <c r="G764" s="20"/>
    </row>
    <row r="765" spans="7:7" ht="16.5" x14ac:dyDescent="0.25">
      <c r="G765" s="20"/>
    </row>
    <row r="766" spans="7:7" ht="16.5" x14ac:dyDescent="0.25">
      <c r="G766" s="20"/>
    </row>
    <row r="767" spans="7:7" ht="16.5" x14ac:dyDescent="0.25">
      <c r="G767" s="20"/>
    </row>
    <row r="768" spans="7:7" ht="16.5" x14ac:dyDescent="0.25">
      <c r="G768" s="20"/>
    </row>
    <row r="769" spans="7:7" ht="16.5" x14ac:dyDescent="0.25">
      <c r="G769" s="20"/>
    </row>
    <row r="770" spans="7:7" ht="16.5" x14ac:dyDescent="0.25">
      <c r="G770" s="20"/>
    </row>
    <row r="771" spans="7:7" ht="16.5" x14ac:dyDescent="0.25">
      <c r="G771" s="20"/>
    </row>
    <row r="772" spans="7:7" ht="16.5" x14ac:dyDescent="0.25">
      <c r="G772" s="20"/>
    </row>
    <row r="773" spans="7:7" ht="16.5" x14ac:dyDescent="0.25">
      <c r="G773" s="20"/>
    </row>
    <row r="774" spans="7:7" ht="16.5" x14ac:dyDescent="0.25">
      <c r="G774" s="20"/>
    </row>
    <row r="775" spans="7:7" ht="16.5" x14ac:dyDescent="0.25">
      <c r="G775" s="20"/>
    </row>
    <row r="776" spans="7:7" ht="16.5" x14ac:dyDescent="0.25">
      <c r="G776" s="20"/>
    </row>
    <row r="777" spans="7:7" ht="16.5" x14ac:dyDescent="0.25">
      <c r="G777" s="20"/>
    </row>
    <row r="778" spans="7:7" ht="16.5" x14ac:dyDescent="0.25">
      <c r="G778" s="20"/>
    </row>
    <row r="779" spans="7:7" ht="16.5" x14ac:dyDescent="0.25">
      <c r="G779" s="20"/>
    </row>
    <row r="780" spans="7:7" ht="16.5" x14ac:dyDescent="0.25">
      <c r="G780" s="20"/>
    </row>
    <row r="781" spans="7:7" ht="16.5" x14ac:dyDescent="0.25">
      <c r="G781" s="20"/>
    </row>
    <row r="782" spans="7:7" ht="16.5" x14ac:dyDescent="0.25">
      <c r="G782" s="20"/>
    </row>
    <row r="783" spans="7:7" ht="16.5" x14ac:dyDescent="0.25">
      <c r="G783" s="20"/>
    </row>
    <row r="784" spans="7:7" ht="16.5" x14ac:dyDescent="0.25">
      <c r="G784" s="20"/>
    </row>
    <row r="785" spans="7:7" ht="16.5" x14ac:dyDescent="0.25">
      <c r="G785" s="20"/>
    </row>
    <row r="786" spans="7:7" ht="16.5" x14ac:dyDescent="0.25">
      <c r="G786" s="20"/>
    </row>
    <row r="787" spans="7:7" ht="16.5" x14ac:dyDescent="0.25">
      <c r="G787" s="20"/>
    </row>
    <row r="788" spans="7:7" ht="16.5" x14ac:dyDescent="0.25">
      <c r="G788" s="20"/>
    </row>
    <row r="789" spans="7:7" ht="16.5" x14ac:dyDescent="0.25">
      <c r="G789" s="20"/>
    </row>
    <row r="790" spans="7:7" ht="16.5" x14ac:dyDescent="0.25">
      <c r="G790" s="20"/>
    </row>
    <row r="791" spans="7:7" ht="16.5" x14ac:dyDescent="0.25">
      <c r="G791" s="20"/>
    </row>
    <row r="792" spans="7:7" ht="16.5" x14ac:dyDescent="0.25">
      <c r="G792" s="20"/>
    </row>
    <row r="793" spans="7:7" ht="16.5" x14ac:dyDescent="0.25">
      <c r="G793" s="20"/>
    </row>
    <row r="794" spans="7:7" ht="16.5" x14ac:dyDescent="0.25">
      <c r="G794" s="20"/>
    </row>
    <row r="795" spans="7:7" ht="16.5" x14ac:dyDescent="0.25">
      <c r="G795" s="20"/>
    </row>
    <row r="796" spans="7:7" ht="16.5" x14ac:dyDescent="0.25">
      <c r="G796" s="20"/>
    </row>
    <row r="797" spans="7:7" ht="16.5" x14ac:dyDescent="0.25">
      <c r="G797" s="20"/>
    </row>
    <row r="798" spans="7:7" ht="16.5" x14ac:dyDescent="0.25">
      <c r="G798" s="20"/>
    </row>
    <row r="799" spans="7:7" ht="16.5" x14ac:dyDescent="0.25">
      <c r="G799" s="20"/>
    </row>
    <row r="800" spans="7:7" ht="16.5" x14ac:dyDescent="0.25">
      <c r="G800" s="20"/>
    </row>
    <row r="801" spans="7:7" ht="16.5" x14ac:dyDescent="0.25">
      <c r="G801" s="20"/>
    </row>
    <row r="802" spans="7:7" ht="16.5" x14ac:dyDescent="0.25">
      <c r="G802" s="20"/>
    </row>
    <row r="803" spans="7:7" ht="16.5" x14ac:dyDescent="0.25">
      <c r="G803" s="20"/>
    </row>
    <row r="804" spans="7:7" ht="16.5" x14ac:dyDescent="0.25">
      <c r="G804" s="20"/>
    </row>
    <row r="805" spans="7:7" ht="16.5" x14ac:dyDescent="0.25">
      <c r="G805" s="20"/>
    </row>
    <row r="806" spans="7:7" ht="16.5" x14ac:dyDescent="0.25">
      <c r="G806" s="20"/>
    </row>
    <row r="807" spans="7:7" ht="16.5" x14ac:dyDescent="0.25">
      <c r="G807" s="20"/>
    </row>
    <row r="808" spans="7:7" ht="16.5" x14ac:dyDescent="0.25">
      <c r="G808" s="20"/>
    </row>
    <row r="809" spans="7:7" ht="16.5" x14ac:dyDescent="0.25">
      <c r="G809" s="20"/>
    </row>
    <row r="810" spans="7:7" ht="16.5" x14ac:dyDescent="0.25">
      <c r="G810" s="20"/>
    </row>
    <row r="811" spans="7:7" ht="16.5" x14ac:dyDescent="0.25">
      <c r="G811" s="20"/>
    </row>
    <row r="812" spans="7:7" ht="16.5" x14ac:dyDescent="0.25">
      <c r="G812" s="20"/>
    </row>
    <row r="813" spans="7:7" ht="16.5" x14ac:dyDescent="0.25">
      <c r="G813" s="20"/>
    </row>
    <row r="814" spans="7:7" ht="16.5" x14ac:dyDescent="0.25">
      <c r="G814" s="20"/>
    </row>
    <row r="815" spans="7:7" ht="16.5" x14ac:dyDescent="0.25">
      <c r="G815" s="20"/>
    </row>
    <row r="816" spans="7:7" ht="16.5" x14ac:dyDescent="0.25">
      <c r="G816" s="20"/>
    </row>
    <row r="817" spans="7:7" ht="16.5" x14ac:dyDescent="0.25">
      <c r="G817" s="20"/>
    </row>
    <row r="818" spans="7:7" ht="16.5" x14ac:dyDescent="0.25">
      <c r="G818" s="20"/>
    </row>
    <row r="819" spans="7:7" ht="16.5" x14ac:dyDescent="0.25">
      <c r="G819" s="20"/>
    </row>
    <row r="820" spans="7:7" ht="16.5" x14ac:dyDescent="0.25">
      <c r="G820" s="20"/>
    </row>
    <row r="821" spans="7:7" ht="16.5" x14ac:dyDescent="0.25">
      <c r="G821" s="20"/>
    </row>
    <row r="822" spans="7:7" ht="16.5" x14ac:dyDescent="0.25">
      <c r="G822" s="20"/>
    </row>
    <row r="823" spans="7:7" ht="16.5" x14ac:dyDescent="0.25">
      <c r="G823" s="20"/>
    </row>
    <row r="824" spans="7:7" ht="16.5" x14ac:dyDescent="0.25">
      <c r="G824" s="20"/>
    </row>
    <row r="825" spans="7:7" ht="16.5" x14ac:dyDescent="0.25">
      <c r="G825" s="20"/>
    </row>
    <row r="826" spans="7:7" ht="16.5" x14ac:dyDescent="0.25">
      <c r="G826" s="20"/>
    </row>
    <row r="827" spans="7:7" ht="16.5" x14ac:dyDescent="0.25">
      <c r="G827" s="20"/>
    </row>
    <row r="828" spans="7:7" ht="16.5" x14ac:dyDescent="0.25">
      <c r="G828" s="20"/>
    </row>
    <row r="829" spans="7:7" ht="16.5" x14ac:dyDescent="0.25">
      <c r="G829" s="20"/>
    </row>
    <row r="830" spans="7:7" ht="16.5" x14ac:dyDescent="0.25">
      <c r="G830" s="20"/>
    </row>
    <row r="831" spans="7:7" ht="16.5" x14ac:dyDescent="0.25">
      <c r="G831" s="20"/>
    </row>
    <row r="832" spans="7:7" ht="16.5" x14ac:dyDescent="0.25">
      <c r="G832" s="20"/>
    </row>
    <row r="833" spans="7:7" ht="16.5" x14ac:dyDescent="0.25">
      <c r="G833" s="20"/>
    </row>
    <row r="834" spans="7:7" ht="16.5" x14ac:dyDescent="0.25">
      <c r="G834" s="20"/>
    </row>
    <row r="835" spans="7:7" ht="16.5" x14ac:dyDescent="0.25">
      <c r="G835" s="20"/>
    </row>
    <row r="836" spans="7:7" ht="16.5" x14ac:dyDescent="0.25">
      <c r="G836" s="20"/>
    </row>
    <row r="837" spans="7:7" ht="16.5" x14ac:dyDescent="0.25">
      <c r="G837" s="20"/>
    </row>
    <row r="838" spans="7:7" ht="16.5" x14ac:dyDescent="0.25">
      <c r="G838" s="20"/>
    </row>
    <row r="839" spans="7:7" ht="16.5" x14ac:dyDescent="0.25">
      <c r="G839" s="20"/>
    </row>
    <row r="840" spans="7:7" ht="16.5" x14ac:dyDescent="0.25">
      <c r="G840" s="20"/>
    </row>
    <row r="841" spans="7:7" ht="16.5" x14ac:dyDescent="0.25">
      <c r="G841" s="20"/>
    </row>
    <row r="842" spans="7:7" ht="16.5" x14ac:dyDescent="0.25">
      <c r="G842" s="20"/>
    </row>
    <row r="843" spans="7:7" ht="16.5" x14ac:dyDescent="0.25">
      <c r="G843" s="20"/>
    </row>
    <row r="844" spans="7:7" ht="16.5" x14ac:dyDescent="0.25">
      <c r="G844" s="20"/>
    </row>
    <row r="845" spans="7:7" ht="16.5" x14ac:dyDescent="0.25">
      <c r="G845" s="20"/>
    </row>
    <row r="846" spans="7:7" ht="16.5" x14ac:dyDescent="0.25">
      <c r="G846" s="20"/>
    </row>
    <row r="847" spans="7:7" ht="16.5" x14ac:dyDescent="0.25">
      <c r="G847" s="20"/>
    </row>
    <row r="848" spans="7:7" ht="16.5" x14ac:dyDescent="0.25">
      <c r="G848" s="20"/>
    </row>
    <row r="849" spans="7:7" ht="16.5" x14ac:dyDescent="0.25">
      <c r="G849" s="20"/>
    </row>
    <row r="850" spans="7:7" ht="16.5" x14ac:dyDescent="0.25">
      <c r="G850" s="20"/>
    </row>
    <row r="851" spans="7:7" ht="16.5" x14ac:dyDescent="0.25">
      <c r="G851" s="20"/>
    </row>
    <row r="852" spans="7:7" ht="16.5" x14ac:dyDescent="0.25">
      <c r="G852" s="20"/>
    </row>
    <row r="853" spans="7:7" ht="16.5" x14ac:dyDescent="0.25">
      <c r="G853" s="20"/>
    </row>
    <row r="854" spans="7:7" ht="16.5" x14ac:dyDescent="0.25">
      <c r="G854" s="20"/>
    </row>
    <row r="855" spans="7:7" ht="16.5" x14ac:dyDescent="0.25">
      <c r="G855" s="20"/>
    </row>
    <row r="856" spans="7:7" ht="16.5" x14ac:dyDescent="0.25">
      <c r="G856" s="20"/>
    </row>
    <row r="857" spans="7:7" ht="16.5" x14ac:dyDescent="0.25">
      <c r="G857" s="20"/>
    </row>
    <row r="858" spans="7:7" ht="16.5" x14ac:dyDescent="0.25">
      <c r="G858" s="20"/>
    </row>
    <row r="859" spans="7:7" ht="16.5" x14ac:dyDescent="0.25">
      <c r="G859" s="20"/>
    </row>
    <row r="860" spans="7:7" ht="16.5" x14ac:dyDescent="0.25">
      <c r="G860" s="20"/>
    </row>
    <row r="861" spans="7:7" ht="16.5" x14ac:dyDescent="0.25">
      <c r="G861" s="20"/>
    </row>
    <row r="862" spans="7:7" ht="16.5" x14ac:dyDescent="0.25">
      <c r="G862" s="20"/>
    </row>
    <row r="863" spans="7:7" ht="16.5" x14ac:dyDescent="0.25">
      <c r="G863" s="20"/>
    </row>
    <row r="864" spans="7:7" ht="16.5" x14ac:dyDescent="0.25">
      <c r="G864" s="20"/>
    </row>
    <row r="865" spans="7:7" ht="16.5" x14ac:dyDescent="0.25">
      <c r="G865" s="20"/>
    </row>
    <row r="866" spans="7:7" ht="16.5" x14ac:dyDescent="0.25">
      <c r="G866" s="20"/>
    </row>
    <row r="867" spans="7:7" ht="16.5" x14ac:dyDescent="0.25">
      <c r="G867" s="20"/>
    </row>
    <row r="868" spans="7:7" ht="16.5" x14ac:dyDescent="0.25">
      <c r="G868" s="20"/>
    </row>
    <row r="869" spans="7:7" ht="16.5" x14ac:dyDescent="0.25">
      <c r="G869" s="20"/>
    </row>
    <row r="870" spans="7:7" ht="16.5" x14ac:dyDescent="0.25">
      <c r="G870" s="20"/>
    </row>
    <row r="871" spans="7:7" ht="16.5" x14ac:dyDescent="0.25">
      <c r="G871" s="20"/>
    </row>
    <row r="872" spans="7:7" ht="16.5" x14ac:dyDescent="0.25">
      <c r="G872" s="20"/>
    </row>
    <row r="873" spans="7:7" ht="16.5" x14ac:dyDescent="0.25">
      <c r="G873" s="20"/>
    </row>
    <row r="874" spans="7:7" ht="16.5" x14ac:dyDescent="0.25">
      <c r="G874" s="20"/>
    </row>
    <row r="875" spans="7:7" ht="16.5" x14ac:dyDescent="0.25">
      <c r="G875" s="20"/>
    </row>
    <row r="876" spans="7:7" ht="16.5" x14ac:dyDescent="0.25">
      <c r="G876" s="20"/>
    </row>
    <row r="877" spans="7:7" ht="16.5" x14ac:dyDescent="0.25">
      <c r="G877" s="20"/>
    </row>
    <row r="878" spans="7:7" ht="16.5" x14ac:dyDescent="0.25">
      <c r="G878" s="20"/>
    </row>
    <row r="879" spans="7:7" ht="16.5" x14ac:dyDescent="0.25">
      <c r="G879" s="20"/>
    </row>
    <row r="880" spans="7:7" ht="16.5" x14ac:dyDescent="0.25">
      <c r="G880" s="20"/>
    </row>
    <row r="881" spans="7:7" ht="16.5" x14ac:dyDescent="0.25">
      <c r="G881" s="20"/>
    </row>
    <row r="882" spans="7:7" ht="16.5" x14ac:dyDescent="0.25">
      <c r="G882" s="20"/>
    </row>
    <row r="883" spans="7:7" ht="16.5" x14ac:dyDescent="0.25">
      <c r="G883" s="20"/>
    </row>
    <row r="884" spans="7:7" ht="16.5" x14ac:dyDescent="0.25">
      <c r="G884" s="20"/>
    </row>
    <row r="885" spans="7:7" ht="16.5" x14ac:dyDescent="0.25">
      <c r="G885" s="20"/>
    </row>
    <row r="886" spans="7:7" ht="16.5" x14ac:dyDescent="0.25">
      <c r="G886" s="20"/>
    </row>
    <row r="887" spans="7:7" ht="16.5" x14ac:dyDescent="0.25">
      <c r="G887" s="20"/>
    </row>
    <row r="888" spans="7:7" ht="16.5" x14ac:dyDescent="0.25">
      <c r="G888" s="20"/>
    </row>
    <row r="889" spans="7:7" ht="16.5" x14ac:dyDescent="0.25">
      <c r="G889" s="20"/>
    </row>
    <row r="890" spans="7:7" ht="16.5" x14ac:dyDescent="0.25">
      <c r="G890" s="20"/>
    </row>
    <row r="891" spans="7:7" ht="16.5" x14ac:dyDescent="0.25">
      <c r="G891" s="20"/>
    </row>
    <row r="892" spans="7:7" ht="16.5" x14ac:dyDescent="0.25">
      <c r="G892" s="20"/>
    </row>
    <row r="893" spans="7:7" ht="16.5" x14ac:dyDescent="0.25">
      <c r="G893" s="20"/>
    </row>
    <row r="894" spans="7:7" ht="16.5" x14ac:dyDescent="0.25">
      <c r="G894" s="20"/>
    </row>
    <row r="895" spans="7:7" ht="16.5" x14ac:dyDescent="0.25">
      <c r="G895" s="20"/>
    </row>
    <row r="896" spans="7:7" ht="16.5" x14ac:dyDescent="0.25">
      <c r="G896" s="20"/>
    </row>
    <row r="897" spans="7:7" ht="16.5" x14ac:dyDescent="0.25">
      <c r="G897" s="20"/>
    </row>
    <row r="898" spans="7:7" ht="16.5" x14ac:dyDescent="0.25">
      <c r="G898" s="20"/>
    </row>
    <row r="899" spans="7:7" ht="16.5" x14ac:dyDescent="0.25">
      <c r="G899" s="20"/>
    </row>
    <row r="900" spans="7:7" ht="16.5" x14ac:dyDescent="0.25">
      <c r="G900" s="20"/>
    </row>
    <row r="901" spans="7:7" ht="16.5" x14ac:dyDescent="0.25">
      <c r="G901" s="20"/>
    </row>
    <row r="902" spans="7:7" ht="16.5" x14ac:dyDescent="0.25">
      <c r="G902" s="20"/>
    </row>
    <row r="903" spans="7:7" ht="16.5" x14ac:dyDescent="0.25">
      <c r="G903" s="20"/>
    </row>
    <row r="904" spans="7:7" ht="16.5" x14ac:dyDescent="0.25">
      <c r="G904" s="20"/>
    </row>
  </sheetData>
  <sheetProtection sheet="1" formatCells="0" formatColumns="0" formatRows="0" insertColumns="0" insertRows="0" insertHyperlinks="0" deleteColumns="0" deleteRows="0" sort="0" autoFilter="0" pivotTables="0"/>
  <protectedRanges>
    <protectedRange sqref="F5:G5" name="Rango3"/>
    <protectedRange sqref="E11:E12" name="Rango2"/>
  </protectedRanges>
  <mergeCells count="90">
    <mergeCell ref="A670:A673"/>
    <mergeCell ref="D670:D673"/>
    <mergeCell ref="A657:A660"/>
    <mergeCell ref="D657:D660"/>
    <mergeCell ref="A634:A637"/>
    <mergeCell ref="D634:D637"/>
    <mergeCell ref="A645:A648"/>
    <mergeCell ref="D645:D648"/>
    <mergeCell ref="A542:A545"/>
    <mergeCell ref="D542:D545"/>
    <mergeCell ref="A555:A558"/>
    <mergeCell ref="D555:D558"/>
    <mergeCell ref="A588:A591"/>
    <mergeCell ref="D588:D591"/>
    <mergeCell ref="A505:A508"/>
    <mergeCell ref="D505:D508"/>
    <mergeCell ref="A520:A523"/>
    <mergeCell ref="D520:D523"/>
    <mergeCell ref="A531:A534"/>
    <mergeCell ref="D531:D534"/>
    <mergeCell ref="A468:A471"/>
    <mergeCell ref="D468:D471"/>
    <mergeCell ref="A479:A482"/>
    <mergeCell ref="D479:D482"/>
    <mergeCell ref="A490:A493"/>
    <mergeCell ref="D490:D493"/>
    <mergeCell ref="A435:A438"/>
    <mergeCell ref="D435:D438"/>
    <mergeCell ref="A446:A449"/>
    <mergeCell ref="D446:D449"/>
    <mergeCell ref="A457:A460"/>
    <mergeCell ref="D457:D460"/>
    <mergeCell ref="A399:A402"/>
    <mergeCell ref="D399:D402"/>
    <mergeCell ref="A411:A414"/>
    <mergeCell ref="D411:D414"/>
    <mergeCell ref="A423:A426"/>
    <mergeCell ref="D423:D426"/>
    <mergeCell ref="A388:A391"/>
    <mergeCell ref="D388:D391"/>
    <mergeCell ref="A360:A363"/>
    <mergeCell ref="D360:D363"/>
    <mergeCell ref="A377:A380"/>
    <mergeCell ref="D377:D380"/>
    <mergeCell ref="A349:A352"/>
    <mergeCell ref="D349:D352"/>
    <mergeCell ref="A295:A298"/>
    <mergeCell ref="D295:D298"/>
    <mergeCell ref="A316:A319"/>
    <mergeCell ref="D316:D319"/>
    <mergeCell ref="A329:A332"/>
    <mergeCell ref="D329:D332"/>
    <mergeCell ref="A248:A251"/>
    <mergeCell ref="D248:D251"/>
    <mergeCell ref="A264:A267"/>
    <mergeCell ref="D264:D267"/>
    <mergeCell ref="A281:A284"/>
    <mergeCell ref="D281:D284"/>
    <mergeCell ref="A136:A139"/>
    <mergeCell ref="D136:D139"/>
    <mergeCell ref="A182:A185"/>
    <mergeCell ref="D182:D185"/>
    <mergeCell ref="A215:A218"/>
    <mergeCell ref="D215:D218"/>
    <mergeCell ref="D38:D41"/>
    <mergeCell ref="A51:A54"/>
    <mergeCell ref="D51:D54"/>
    <mergeCell ref="A90:A93"/>
    <mergeCell ref="D90:D93"/>
    <mergeCell ref="A1:A4"/>
    <mergeCell ref="B2:E2"/>
    <mergeCell ref="B3:E3"/>
    <mergeCell ref="E6:F6"/>
    <mergeCell ref="E7:F7"/>
    <mergeCell ref="A693:A696"/>
    <mergeCell ref="D693:D696"/>
    <mergeCell ref="A705:A708"/>
    <mergeCell ref="D705:D708"/>
    <mergeCell ref="E8:F8"/>
    <mergeCell ref="A71:A74"/>
    <mergeCell ref="D71:D74"/>
    <mergeCell ref="A681:A684"/>
    <mergeCell ref="D681:D684"/>
    <mergeCell ref="E9:F9"/>
    <mergeCell ref="E10:F10"/>
    <mergeCell ref="E11:F11"/>
    <mergeCell ref="E12:F12"/>
    <mergeCell ref="A17:A20"/>
    <mergeCell ref="D17:D20"/>
    <mergeCell ref="A38:A41"/>
  </mergeCells>
  <dataValidations count="12">
    <dataValidation type="decimal" operator="greaterThan" allowBlank="1" showInputMessage="1" showErrorMessage="1" sqref="D676:E676 D663:E663 D651:E651 D640:E640 D561:E583 D537:E537 D526:E526 D485:E485 D496:E500 D463:E463 D452:E452 D417:E418 D441:E441 D405:E406 D383:E384 D394:E394 D366:E372 D355:E355 D322:E324 D142:E177 D188:E210 D96:E131 D57:E66 D44:E46 D23:E33 D221:E243 D254:E259 D270:E276 D287:E290 D301:E311 D548:E550 D335:E343 D429:E430 D474:E474 D511:E515 D77:E86 D594:E629 D687:E687 D699:E699 D711:E711">
      <formula1>0</formula1>
    </dataValidation>
    <dataValidation type="list" allowBlank="1" showInputMessage="1" showErrorMessage="1" sqref="C676 C663 C651 C640 C561:C583 C537 C526 C485 C496:C500 C463 C452 C417:C418 C441 C383:C384 C405:C406 C394 C366:C372 C355 C322:C324 C142:C177 C188:C210 C96:C131 C57:C66 C44:C46 C23:C33 C221:C243 C254:C259 C270:C276 C287:C290 C301:C311 C548:C550 C335:C343 C429:C430 C474 C511:C515 C77:C86 C594:C629 C687 C699 C711">
      <formula1>UnidadesList</formula1>
    </dataValidation>
    <dataValidation type="whole" operator="greaterThan" allowBlank="1" showInputMessage="1" showErrorMessage="1" sqref="A676 A663 A651 A640 A561:A583 A537 A526 A485 A496:A500 A463 A452 A441 A417:A418 A405:A406 A383:A384 A394 A366:A372 A355 A322:A324 A142:A177 A188:A210 A96:A131 A57:A66 A23:A33 A44:A46 A221:A243 A254:A259 A270:A276 A287:A290 A301:A311 A548:A550 A335:A343 A429:A430 A474 A511:A515 A77:A86 A594:A629 A687 A699 A711">
      <formula1>0</formula1>
    </dataValidation>
    <dataValidation type="list" allowBlank="1" showInputMessage="1" showErrorMessage="1" sqref="F20 F673 F660 F648 F637 F591 F558 F545 F534 F523 F508 F493 F482 F471 F460 F449 F438 F426 F414 F402 F391 F380 F363 F352 F332 F319 F298 F284 F267 F251 F218 F185 F139 F93 F54 F41 F74 F684 F696 F708">
      <formula1>OFFSET(MunicipioStart,MATCH(INDIRECT(ADDRESS(ROW()-1,COLUMN(),4)),MunicipioColumn,0)-1,1,COUNTIF(MunicipioColumn,INDIRECT(ADDRESS(ROW()-1,COLUMN(),4))),1)</formula1>
    </dataValidation>
    <dataValidation type="list" allowBlank="1" showInputMessage="1" showErrorMessage="1" sqref="F19 F672 F659 F647 F636 F590 F557 F544 F533 F522 F507 F492 F481 F470 F459 F448 F437 F425 F413 F401 F390 F379 F362 F351 F331 F318 F297 F283 F266 F250 F217 F184 F138 F92 F53 F40 F73 F683 F695 F707">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671 F658 F646 F635 F589 F556 F543 F532 F521 F506 F491 F480 F469 F458 F447 F436 F424 F412 F400 F389 F378 F361 F350 F330 F317 F296 F282 F265 F249 F216 F183 F137 F91 F52 F39 F72 F682 F694 F706">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6:F17 F670 F657 F645 F634 F588 F555 F542 F531 F520 F505 F490 F479 F468 F457 F446 F435 F423 F411 F399 F388 F377 F360 F349 F329 F316 F295 F281 F264 F248 F215 F182 F136 F90 F51 F38 F71 F681 F693 F705">
      <formula1>IF(INDIRECT(ADDRESS(ROW()+1,COLUMN(),4))="",RegionList,INDEX(RegionColumn,MATCH(INDIRECT(ADDRESS(ROW()+1,COLUMN(),4)),ProvinciaList,0)))</formula1>
    </dataValidation>
    <dataValidation type="date" operator="greaterThanOrEqual" allowBlank="1" showInputMessage="1" showErrorMessage="1" sqref="C40 C672 C659 C647 C636 C590 C557 C544 C533 C522 C507 C492 C481 C470 C459 C448 C437 C425 C413 C401 C390 C379 C362 C351 C331 C318 C297 C283 C266 C250 C217 C184 C138 C92 C53 C73 C683 C695 C707">
      <formula1>C38</formula1>
    </dataValidation>
    <dataValidation type="date" operator="lessThanOrEqual" allowBlank="1" showInputMessage="1" showErrorMessage="1" sqref="C17 C670 C657 C645 C634 C588 C555 C542 C531 C520 C505 C490 C479 C468 C457 C446 C435 C423 C411 C399 C388 C377 C360 C349 C329 C316 C295 C281 C264 C248 C215 C182 C136 C90 C51 C38 C19 C71 C681 C693 C705">
      <formula1>C19</formula1>
    </dataValidation>
    <dataValidation operator="greaterThan" allowBlank="1" showInputMessage="1" showErrorMessage="1" sqref="E10:F10"/>
    <dataValidation type="date" operator="greaterThan" allowBlank="1" showInputMessage="1" showErrorMessage="1" sqref="E12:F12">
      <formula1>36526</formula1>
    </dataValidation>
    <dataValidation type="whole" allowBlank="1" showInputMessage="1" showErrorMessage="1" sqref="E11:F11">
      <formula1>1900</formula1>
      <formula2>3000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autoFill="0" autoLine="0" autoPict="0" macro="[1]!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026" r:id="rId5" name="Button 2">
              <controlPr defaultSize="0" autoFill="0" autoLine="0" autoPict="0" macro="[1]!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027" r:id="rId6" name="Button 3">
              <controlPr defaultSize="0" autoFill="0" autoLine="0" autoPict="0" macro="[1]!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028" r:id="rId7" name="Button 4">
              <controlPr defaultSize="0" autoFill="0" autoLine="0" autoPict="0" macro="[1]!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029" r:id="rId8" name="Button 5">
              <controlPr defaultSize="0" autoFill="0" autoLine="0" autoPict="0" macro="[1]!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030" r:id="rId9" name="Button 6">
              <controlPr defaultSize="0" autoFill="0" autoLine="0" autoPict="0" macro="[1]!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031" r:id="rId10" name="Button 7">
              <controlPr defaultSize="0" autoFill="0" autoLine="0" autoPict="0" macro="[1]!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032" r:id="rId11" name="Button 8">
              <controlPr defaultSize="0" autoFill="0" autoLine="0" autoPict="0" macro="[1]!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033" r:id="rId12" name="Button 9">
              <controlPr defaultSize="0" autoFill="0" autoLine="0" autoPict="0" macro="[1]!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034" r:id="rId13" name="Button 10">
              <controlPr defaultSize="0" autoFill="0" autoLine="0" autoPict="0" macro="[1]!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035" r:id="rId14" name="Button 11">
              <controlPr defaultSize="0" autoFill="0" autoLine="0" autoPict="0" macro="[1]!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036" r:id="rId15" name="Button 12">
              <controlPr defaultSize="0" autoFill="0" autoLine="0" autoPict="0" macro="[1]!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037" r:id="rId16" name="Button 13">
              <controlPr defaultSize="0" autoFill="0" autoLine="0" autoPict="0" macro="[1]!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038" r:id="rId17" name="Button 14">
              <controlPr defaultSize="0" autoFill="0" autoLine="0" autoPict="0" macro="[1]!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039" r:id="rId18" name="Button 15">
              <controlPr defaultSize="0" autoFill="0" autoLine="0" autoPict="0" macro="[1]!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040" r:id="rId19" name="Button 16">
              <controlPr defaultSize="0" autoFill="0" autoLine="0" autoPict="0" macro="[1]!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041" r:id="rId20" name="Button 17">
              <controlPr defaultSize="0" autoFill="0" autoLine="0" autoPict="0" macro="[1]!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042" r:id="rId21" name="Button 18">
              <controlPr defaultSize="0" autoFill="0" autoLine="0" autoPict="0" macro="[1]!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043" r:id="rId22" name="Button 19">
              <controlPr defaultSize="0" autoFill="0" autoLine="0" autoPict="0" macro="[1]!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044" r:id="rId23" name="Button 20">
              <controlPr defaultSize="0" autoFill="0" autoLine="0" autoPict="0" macro="[1]!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045" r:id="rId24" name="Button 21">
              <controlPr defaultSize="0" autoFill="0" autoLine="0" autoPict="0" macro="[1]!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046" r:id="rId25" name="Button 22">
              <controlPr defaultSize="0" autoFill="0" autoLine="0" autoPict="0" macro="[1]!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047" r:id="rId26" name="Button 23">
              <controlPr defaultSize="0" autoFill="0" autoLine="0" autoPict="0" macro="[1]!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048" r:id="rId27" name="Button 24">
              <controlPr defaultSize="0" autoFill="0" autoLine="0" autoPict="0" macro="[1]!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049" r:id="rId28" name="Button 25">
              <controlPr defaultSize="0" autoFill="0" autoLine="0" autoPict="0" macro="[1]!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050" r:id="rId29" name="Button 26">
              <controlPr defaultSize="0" autoFill="0" autoLine="0" autoPict="0" macro="[1]!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051" r:id="rId30" name="Button 27">
              <controlPr defaultSize="0" autoFill="0" autoLine="0" autoPict="0" macro="[1]!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052" r:id="rId31" name="Button 28">
              <controlPr defaultSize="0" autoFill="0" autoLine="0" autoPict="0" macro="[1]!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053" r:id="rId32" name="Button 29">
              <controlPr defaultSize="0" autoFill="0" autoLine="0" autoPict="0" macro="[1]!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054" r:id="rId33" name="Button 30">
              <controlPr defaultSize="0" autoFill="0" autoLine="0" autoPict="0" macro="[1]!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055" r:id="rId34" name="Button 31">
              <controlPr defaultSize="0" autoFill="0" autoLine="0" autoPict="0" macro="[1]!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056" r:id="rId35" name="Button 32">
              <controlPr defaultSize="0" autoFill="0" autoLine="0" autoPict="0" macro="[1]!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057" r:id="rId36" name="Button 33">
              <controlPr defaultSize="0" autoFill="0" autoLine="0" autoPict="0" macro="[1]!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058" r:id="rId37" name="Button 34">
              <controlPr defaultSize="0" autoFill="0" autoLine="0" autoPict="0" macro="[1]!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059" r:id="rId38" name="Button 35">
              <controlPr defaultSize="0" autoFill="0" autoLine="0" autoPict="0" macro="[1]!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060" r:id="rId39" name="Button 36">
              <controlPr defaultSize="0" autoFill="0" autoLine="0" autoPict="0" macro="[1]!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061" r:id="rId40" name="Button 37">
              <controlPr defaultSize="0" autoFill="0" autoLine="0" autoPict="0" macro="[1]!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062" r:id="rId41" name="Button 38">
              <controlPr defaultSize="0" autoFill="0" autoLine="0" autoPict="0" macro="[1]!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063" r:id="rId42" name="Button 39">
              <controlPr defaultSize="0" autoFill="0" autoLine="0" autoPict="0" macro="[1]!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064" r:id="rId43" name="Button 40">
              <controlPr defaultSize="0" autoFill="0" autoLine="0" autoPict="0" macro="[1]!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065" r:id="rId44" name="Button 41">
              <controlPr defaultSize="0" autoFill="0" autoLine="0" autoPict="0" macro="[1]!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066" r:id="rId45" name="Button 42">
              <controlPr defaultSize="0" autoFill="0" autoLine="0" autoPict="0" macro="[1]!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067" r:id="rId46" name="Button 43">
              <controlPr defaultSize="0" autoFill="0" autoLine="0" autoPict="0" macro="[1]!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068" r:id="rId47" name="Button 44">
              <controlPr defaultSize="0" autoFill="0" autoLine="0" autoPict="0" macro="[1]!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069" r:id="rId48" name="Button 45">
              <controlPr defaultSize="0" autoFill="0" autoLine="0" autoPict="0" macro="[1]!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070" r:id="rId49" name="Button 46">
              <controlPr defaultSize="0" autoFill="0" autoLine="0" autoPict="0" macro="[1]!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071" r:id="rId50" name="Button 47">
              <controlPr defaultSize="0" autoFill="0" autoLine="0" autoPict="0" macro="[1]!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072" r:id="rId51" name="Button 48">
              <controlPr defaultSize="0" autoFill="0" autoLine="0" autoPict="0" macro="[1]!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073" r:id="rId52" name="Button 49">
              <controlPr defaultSize="0" autoFill="0" autoLine="0" autoPict="0" macro="[1]!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074" r:id="rId53" name="Button 50">
              <controlPr defaultSize="0" autoFill="0" autoLine="0" autoPict="0" macro="[1]!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075" r:id="rId54" name="Button 51">
              <controlPr defaultSize="0" autoFill="0" autoLine="0" autoPict="0" macro="[1]!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076" r:id="rId55" name="Button 52">
              <controlPr defaultSize="0" autoFill="0" autoLine="0" autoPict="0" macro="[1]!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077" r:id="rId56" name="Button 53">
              <controlPr defaultSize="0" autoFill="0" autoLine="0" autoPict="0" macro="[1]!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078" r:id="rId57" name="Button 54">
              <controlPr defaultSize="0" autoFill="0" autoLine="0" autoPict="0" macro="[1]!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079" r:id="rId58" name="Button 55">
              <controlPr defaultSize="0" autoFill="0" autoLine="0" autoPict="0" macro="[1]!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080" r:id="rId59" name="Button 56">
              <controlPr defaultSize="0" autoFill="0" autoLine="0" autoPict="0" macro="[1]!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081" r:id="rId60" name="Button 57">
              <controlPr defaultSize="0" autoFill="0" autoLine="0" autoPict="0" macro="[1]!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082" r:id="rId61" name="Button 58">
              <controlPr defaultSize="0" autoFill="0" autoLine="0" autoPict="0" macro="[1]!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083" r:id="rId62" name="Button 59">
              <controlPr defaultSize="0" autoFill="0" autoLine="0" autoPict="0" macro="[1]!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084" r:id="rId63" name="Button 60">
              <controlPr defaultSize="0" autoFill="0" autoLine="0" autoPict="0" macro="[1]!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085" r:id="rId64" name="Button 61">
              <controlPr defaultSize="0" autoFill="0" autoLine="0" autoPict="0" macro="[1]!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086" r:id="rId65" name="Button 62">
              <controlPr defaultSize="0" autoFill="0" autoLine="0" autoPict="0" macro="[1]!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087" r:id="rId66" name="Button 63">
              <controlPr defaultSize="0" autoFill="0" autoLine="0" autoPict="0" macro="[1]!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088" r:id="rId67" name="Button 64">
              <controlPr defaultSize="0" autoFill="0" autoLine="0" autoPict="0" macro="[1]!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089" r:id="rId68" name="Button 65">
              <controlPr defaultSize="0" autoFill="0" autoLine="0" autoPict="0" macro="[1]!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090" r:id="rId69" name="Button 66">
              <controlPr defaultSize="0" autoFill="0" autoLine="0" autoPict="0" macro="[1]!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091" r:id="rId70" name="Button 67">
              <controlPr defaultSize="0" autoFill="0" autoLine="0" autoPict="0" macro="[1]!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092" r:id="rId71" name="Button 68">
              <controlPr defaultSize="0" autoFill="0" autoLine="0" autoPict="0" macro="[1]!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093" r:id="rId72" name="Button 69">
              <controlPr defaultSize="0" autoFill="0" autoLine="0" autoPict="0" macro="[1]!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094" r:id="rId73" name="Button 70">
              <controlPr defaultSize="0" autoFill="0" autoLine="0" autoPict="0" macro="[1]!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095" r:id="rId74" name="Button 71">
              <controlPr defaultSize="0" autoFill="0" autoLine="0" autoPict="0" macro="[1]!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096" r:id="rId75" name="Button 72">
              <controlPr defaultSize="0" autoFill="0" autoLine="0" autoPict="0" macro="[1]!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097" r:id="rId76" name="Button 73">
              <controlPr defaultSize="0" autoFill="0" autoLine="0" autoPict="0" macro="[1]!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098" r:id="rId77" name="Button 74">
              <controlPr defaultSize="0" autoFill="0" autoLine="0" autoPict="0" macro="[1]!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099" r:id="rId78" name="Button 75">
              <controlPr defaultSize="0" autoFill="0" autoLine="0" autoPict="0" macro="[1]!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100" r:id="rId79" name="Button 76">
              <controlPr defaultSize="0" autoFill="0" autoLine="0" autoPict="0" macro="[1]!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101" r:id="rId80" name="Button 77">
              <controlPr defaultSize="0" autoFill="0" autoLine="0" autoPict="0" macro="[1]!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102" r:id="rId81" name="Button 78">
              <controlPr defaultSize="0" autoFill="0" autoLine="0" autoPict="0" macro="[1]!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103" r:id="rId82" name="Button 79">
              <controlPr defaultSize="0" autoFill="0" autoLine="0" autoPict="0" macro="[1]!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104" r:id="rId83" name="Button 80">
              <controlPr defaultSize="0" autoFill="0" autoLine="0" autoPict="0" macro="[1]!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105" r:id="rId84" name="Button 81">
              <controlPr defaultSize="0" autoFill="0" autoLine="0" autoPict="0" macro="[1]!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106" r:id="rId85" name="Button 82">
              <controlPr defaultSize="0" autoFill="0" autoLine="0" autoPict="0" macro="[1]!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107" r:id="rId86" name="Button 83">
              <controlPr defaultSize="0" autoFill="0" autoLine="0" autoPict="0" macro="[1]!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108" r:id="rId87" name="Button 84">
              <controlPr defaultSize="0" autoFill="0" autoLine="0" autoPict="0" macro="[1]!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109" r:id="rId88" name="Button 85">
              <controlPr defaultSize="0" autoFill="0" autoLine="0" autoPict="0" macro="[1]!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110" r:id="rId89" name="Button 86">
              <controlPr defaultSize="0" autoFill="0" autoLine="0" autoPict="0" macro="[1]!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111" r:id="rId90" name="Button 87">
              <controlPr defaultSize="0" autoFill="0" autoLine="0" autoPict="0" macro="[1]!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112" r:id="rId91" name="Button 88">
              <controlPr defaultSize="0" autoFill="0" autoLine="0" autoPict="0" macro="[1]!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113" r:id="rId92" name="Button 89">
              <controlPr defaultSize="0" autoFill="0" autoLine="0" autoPict="0" macro="[1]!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114" r:id="rId93" name="Button 90">
              <controlPr defaultSize="0" autoFill="0" autoLine="0" autoPict="0" macro="[1]!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115" r:id="rId94" name="Button 91">
              <controlPr defaultSize="0" autoFill="0" autoLine="0" autoPict="0" macro="[1]!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116" r:id="rId95" name="Button 92">
              <controlPr defaultSize="0" autoFill="0" autoLine="0" autoPict="0" macro="[1]!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117" r:id="rId96" name="Button 93">
              <controlPr defaultSize="0" autoFill="0" autoLine="0" autoPict="0" macro="[1]!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118" r:id="rId97" name="Button 94">
              <controlPr defaultSize="0" autoFill="0" autoLine="0" autoPict="0" macro="[1]!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119" r:id="rId98" name="Button 95">
              <controlPr defaultSize="0" autoFill="0" autoLine="0" autoPict="0" macro="[1]!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120" r:id="rId99" name="Button 96">
              <controlPr defaultSize="0" autoFill="0" autoLine="0" autoPict="0" macro="[1]!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121" r:id="rId100" name="Button 97">
              <controlPr defaultSize="0" autoFill="0" autoLine="0" autoPict="0" macro="[1]!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122" r:id="rId101" name="Button 98">
              <controlPr defaultSize="0" autoFill="0" autoLine="0" autoPict="0" macro="[1]!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123" r:id="rId102" name="Button 99">
              <controlPr defaultSize="0" autoFill="0" autoLine="0" autoPict="0" macro="[1]!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124" r:id="rId103" name="Button 100">
              <controlPr defaultSize="0" autoFill="0" autoLine="0" autoPict="0" macro="[1]!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125" r:id="rId104" name="Button 101">
              <controlPr defaultSize="0" autoFill="0" autoLine="0" autoPict="0" macro="[1]!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126" r:id="rId105" name="Button 102">
              <controlPr defaultSize="0" autoFill="0" autoLine="0" autoPict="0" macro="[1]!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127" r:id="rId106" name="Button 103">
              <controlPr defaultSize="0" autoFill="0" autoLine="0" autoPict="0" macro="[1]!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128" r:id="rId107" name="Button 104">
              <controlPr defaultSize="0" autoFill="0" autoLine="0" autoPict="0" macro="[1]!Sheet1.deleteProcedure">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129" r:id="rId108" name="Button 105">
              <controlPr defaultSize="0" autoFill="0" autoLine="0" autoPict="0" macro="[1]!Sheet1.InsertNewTableRow">
                <anchor moveWithCells="1" sizeWithCells="1">
                  <from>
                    <xdr:col>6</xdr:col>
                    <xdr:colOff>0</xdr:colOff>
                    <xdr:row>151</xdr:row>
                    <xdr:rowOff>0</xdr:rowOff>
                  </from>
                  <to>
                    <xdr:col>7</xdr:col>
                    <xdr:colOff>0</xdr:colOff>
                    <xdr:row>151</xdr:row>
                    <xdr:rowOff>171450</xdr:rowOff>
                  </to>
                </anchor>
              </controlPr>
            </control>
          </mc:Choice>
        </mc:AlternateContent>
        <mc:AlternateContent xmlns:mc="http://schemas.openxmlformats.org/markup-compatibility/2006">
          <mc:Choice Requires="x14">
            <control shapeId="1130" r:id="rId109" name="Button 106">
              <controlPr defaultSize="0" autoFill="0" autoLine="0" autoPict="0" macro="[1]!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131" r:id="rId110" name="Button 107">
              <controlPr defaultSize="0" autoFill="0" autoLine="0" autoPict="0" macro="[1]!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132" r:id="rId111" name="Button 108">
              <controlPr defaultSize="0" autoFill="0" autoLine="0" autoPict="0" macro="[1]!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133" r:id="rId112" name="Button 109">
              <controlPr defaultSize="0" autoFill="0" autoLine="0" autoPict="0" macro="[1]!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134" r:id="rId113" name="Button 110">
              <controlPr defaultSize="0" autoFill="0" autoLine="0" autoPict="0" macro="[1]!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135" r:id="rId114" name="Button 111">
              <controlPr defaultSize="0" autoFill="0" autoLine="0" autoPict="0" macro="[1]!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136" r:id="rId115" name="Button 112">
              <controlPr defaultSize="0" autoFill="0" autoLine="0" autoPict="0" macro="[1]!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137" r:id="rId116" name="Button 113">
              <controlPr defaultSize="0" autoFill="0" autoLine="0" autoPict="0" macro="[1]!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138" r:id="rId117" name="Button 114">
              <controlPr defaultSize="0" autoFill="0" autoLine="0" autoPict="0" macro="[1]!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139" r:id="rId118" name="Button 115">
              <controlPr defaultSize="0" autoFill="0" autoLine="0" autoPict="0" macro="[1]!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140" r:id="rId119" name="Button 116">
              <controlPr defaultSize="0" autoFill="0" autoLine="0" autoPict="0" macro="[1]!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141" r:id="rId120" name="Button 117">
              <controlPr defaultSize="0" autoFill="0" autoLine="0" autoPict="0" macro="[1]!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142" r:id="rId121" name="Button 118">
              <controlPr defaultSize="0" autoFill="0" autoLine="0" autoPict="0" macro="[1]!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143" r:id="rId122" name="Button 119">
              <controlPr defaultSize="0" autoFill="0" autoLine="0" autoPict="0" macro="[1]!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144" r:id="rId123" name="Button 120">
              <controlPr defaultSize="0" autoFill="0" autoLine="0" autoPict="0" macro="[1]!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145" r:id="rId124" name="Button 121">
              <controlPr defaultSize="0" autoFill="0" autoLine="0" autoPict="0" macro="[1]!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146" r:id="rId125" name="Button 122">
              <controlPr defaultSize="0" autoFill="0" autoLine="0" autoPict="0" macro="[1]!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147" r:id="rId126" name="Button 123">
              <controlPr defaultSize="0" autoFill="0" autoLine="0" autoPict="0" macro="[1]!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148" r:id="rId127" name="Button 124">
              <controlPr defaultSize="0" autoFill="0" autoLine="0" autoPict="0" macro="[1]!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149" r:id="rId128" name="Button 125">
              <controlPr defaultSize="0" autoFill="0" autoLine="0" autoPict="0" macro="[1]!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150" r:id="rId129" name="Button 126">
              <controlPr defaultSize="0" autoFill="0" autoLine="0" autoPict="0" macro="[1]!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151" r:id="rId130" name="Button 127">
              <controlPr defaultSize="0" autoFill="0" autoLine="0" autoPict="0" macro="[1]!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152" r:id="rId131" name="Button 128">
              <controlPr defaultSize="0" autoFill="0" autoLine="0" autoPict="0" macro="[1]!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153" r:id="rId132" name="Button 129">
              <controlPr defaultSize="0" autoFill="0" autoLine="0" autoPict="0" macro="[1]!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154" r:id="rId133" name="Button 130">
              <controlPr defaultSize="0" autoFill="0" autoLine="0" autoPict="0" macro="[1]!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155" r:id="rId134" name="Button 131">
              <controlPr defaultSize="0" autoFill="0" autoLine="0" autoPict="0" macro="[1]!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156" r:id="rId135" name="Button 132">
              <controlPr defaultSize="0" autoFill="0" autoLine="0" autoPict="0" macro="[1]!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157" r:id="rId136" name="Button 133">
              <controlPr defaultSize="0" autoFill="0" autoLine="0" autoPict="0" macro="[1]!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158" r:id="rId137" name="Button 134">
              <controlPr defaultSize="0" autoFill="0" autoLine="0" autoPict="0" macro="[1]!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159" r:id="rId138" name="Button 135">
              <controlPr defaultSize="0" autoFill="0" autoLine="0" autoPict="0" macro="[1]!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160" r:id="rId139" name="Button 136">
              <controlPr defaultSize="0" autoFill="0" autoLine="0" autoPict="0" macro="[1]!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161" r:id="rId140" name="Button 137">
              <controlPr defaultSize="0" autoFill="0" autoLine="0" autoPict="0" macro="[1]!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162" r:id="rId141" name="Button 138">
              <controlPr defaultSize="0" autoFill="0" autoLine="0" autoPict="0" macro="[1]!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163" r:id="rId142" name="Button 139">
              <controlPr defaultSize="0" autoFill="0" autoLine="0" autoPict="0" macro="[1]!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164" r:id="rId143" name="Button 140">
              <controlPr defaultSize="0" autoFill="0" autoLine="0" autoPict="0" macro="[1]!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165" r:id="rId144" name="Button 141">
              <controlPr defaultSize="0" autoFill="0" autoLine="0" autoPict="0" macro="[1]!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166" r:id="rId145" name="Button 142">
              <controlPr defaultSize="0" autoFill="0" autoLine="0" autoPict="0" macro="[1]!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167" r:id="rId146" name="Button 143">
              <controlPr defaultSize="0" autoFill="0" autoLine="0" autoPict="0" macro="[1]!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168" r:id="rId147" name="Button 144">
              <controlPr defaultSize="0" autoFill="0" autoLine="0" autoPict="0" macro="[1]!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169" r:id="rId148" name="Button 145">
              <controlPr defaultSize="0" autoFill="0" autoLine="0" autoPict="0" macro="[1]!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170" r:id="rId149" name="Button 146">
              <controlPr defaultSize="0" autoFill="0" autoLine="0" autoPict="0" macro="[1]!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171" r:id="rId150" name="Button 147">
              <controlPr defaultSize="0" autoFill="0" autoLine="0" autoPict="0" macro="[1]!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172" r:id="rId151" name="Button 148">
              <controlPr defaultSize="0" autoFill="0" autoLine="0" autoPict="0" macro="[1]!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173" r:id="rId152" name="Button 149">
              <controlPr defaultSize="0" autoFill="0" autoLine="0" autoPict="0" macro="[1]!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174" r:id="rId153" name="Button 150">
              <controlPr defaultSize="0" autoFill="0" autoLine="0" autoPict="0" macro="[1]!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175" r:id="rId154" name="Button 151">
              <controlPr defaultSize="0" autoFill="0" autoLine="0" autoPict="0" macro="[1]!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176" r:id="rId155" name="Button 152">
              <controlPr defaultSize="0" autoFill="0" autoLine="0" autoPict="0" macro="[1]!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177" r:id="rId156" name="Button 153">
              <controlPr defaultSize="0" autoFill="0" autoLine="0" autoPict="0" macro="[1]!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178" r:id="rId157" name="Button 154">
              <controlPr defaultSize="0" autoFill="0" autoLine="0" autoPict="0" macro="[1]!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179" r:id="rId158" name="Button 155">
              <controlPr defaultSize="0" autoFill="0" autoLine="0" autoPict="0" macro="[1]!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180" r:id="rId159" name="Button 156">
              <controlPr defaultSize="0" autoFill="0" autoLine="0" autoPict="0" macro="[1]!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181" r:id="rId160" name="Button 157">
              <controlPr defaultSize="0" autoFill="0" autoLine="0" autoPict="0" macro="[1]!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182" r:id="rId161" name="Button 158">
              <controlPr defaultSize="0" autoFill="0" autoLine="0" autoPict="0" macro="[1]!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183" r:id="rId162" name="Button 159">
              <controlPr defaultSize="0" autoFill="0" autoLine="0" autoPict="0" macro="[1]!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184" r:id="rId163" name="Button 160">
              <controlPr defaultSize="0" autoFill="0" autoLine="0" autoPict="0" macro="[1]!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185" r:id="rId164" name="Button 161">
              <controlPr defaultSize="0" autoFill="0" autoLine="0" autoPict="0" macro="[1]!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186" r:id="rId165" name="Button 162">
              <controlPr defaultSize="0" autoFill="0" autoLine="0" autoPict="0" macro="[1]!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187" r:id="rId166" name="Button 163">
              <controlPr defaultSize="0" autoFill="0" autoLine="0" autoPict="0" macro="[1]!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188" r:id="rId167" name="Button 164">
              <controlPr defaultSize="0" autoFill="0" autoLine="0" autoPict="0" macro="[1]!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189" r:id="rId168" name="Button 165">
              <controlPr defaultSize="0" autoFill="0" autoLine="0" autoPict="0" macro="[1]!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190" r:id="rId169" name="Button 166">
              <controlPr defaultSize="0" autoFill="0" autoLine="0" autoPict="0" macro="[1]!Sheet1.InsertNewTableRow">
                <anchor moveWithCells="1" sizeWithCells="1">
                  <from>
                    <xdr:col>6</xdr:col>
                    <xdr:colOff>0</xdr:colOff>
                    <xdr:row>220</xdr:row>
                    <xdr:rowOff>0</xdr:rowOff>
                  </from>
                  <to>
                    <xdr:col>7</xdr:col>
                    <xdr:colOff>0</xdr:colOff>
                    <xdr:row>220</xdr:row>
                    <xdr:rowOff>171450</xdr:rowOff>
                  </to>
                </anchor>
              </controlPr>
            </control>
          </mc:Choice>
        </mc:AlternateContent>
        <mc:AlternateContent xmlns:mc="http://schemas.openxmlformats.org/markup-compatibility/2006">
          <mc:Choice Requires="x14">
            <control shapeId="1191" r:id="rId170" name="Button 167">
              <controlPr defaultSize="0" autoFill="0" autoLine="0" autoPict="0" macro="[1]!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192" r:id="rId171" name="Button 168">
              <controlPr defaultSize="0" autoFill="0" autoLine="0" autoPict="0" macro="[1]!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193" r:id="rId172" name="Button 169">
              <controlPr defaultSize="0" autoFill="0" autoLine="0" autoPict="0" macro="[1]!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194" r:id="rId173" name="Button 170">
              <controlPr defaultSize="0" autoFill="0" autoLine="0" autoPict="0" macro="[1]!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195" r:id="rId174" name="Button 171">
              <controlPr defaultSize="0" autoFill="0" autoLine="0" autoPict="0" macro="[1]!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196" r:id="rId175" name="Button 172">
              <controlPr defaultSize="0" autoFill="0" autoLine="0" autoPict="0" macro="[1]!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197" r:id="rId176" name="Button 173">
              <controlPr defaultSize="0" autoFill="0" autoLine="0" autoPict="0" macro="[1]!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198" r:id="rId177" name="Button 174">
              <controlPr defaultSize="0" autoFill="0" autoLine="0" autoPict="0" macro="[1]!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199" r:id="rId178" name="Button 175">
              <controlPr defaultSize="0" autoFill="0" autoLine="0" autoPict="0" macro="[1]!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00" r:id="rId179" name="Button 176">
              <controlPr defaultSize="0" autoFill="0" autoLine="0" autoPict="0" macro="[1]!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01" r:id="rId180" name="Button 177">
              <controlPr defaultSize="0" autoFill="0" autoLine="0" autoPict="0" macro="[1]!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02" r:id="rId181" name="Button 178">
              <controlPr defaultSize="0" autoFill="0" autoLine="0" autoPict="0" macro="[1]!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03" r:id="rId182" name="Button 179">
              <controlPr defaultSize="0" autoFill="0" autoLine="0" autoPict="0" macro="[1]!Sheet1.deleteProcedure">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04" r:id="rId183" name="Button 180">
              <controlPr defaultSize="0" autoFill="0" autoLine="0" autoPict="0" macro="[1]!Sheet1.InsertNewTableRow">
                <anchor moveWithCells="1" sizeWithCells="1">
                  <from>
                    <xdr:col>6</xdr:col>
                    <xdr:colOff>0</xdr:colOff>
                    <xdr:row>242</xdr:row>
                    <xdr:rowOff>0</xdr:rowOff>
                  </from>
                  <to>
                    <xdr:col>7</xdr:col>
                    <xdr:colOff>0</xdr:colOff>
                    <xdr:row>242</xdr:row>
                    <xdr:rowOff>171450</xdr:rowOff>
                  </to>
                </anchor>
              </controlPr>
            </control>
          </mc:Choice>
        </mc:AlternateContent>
        <mc:AlternateContent xmlns:mc="http://schemas.openxmlformats.org/markup-compatibility/2006">
          <mc:Choice Requires="x14">
            <control shapeId="1205" r:id="rId184" name="Button 181">
              <controlPr defaultSize="0" autoFill="0" autoLine="0" autoPict="0" macro="[1]!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06" r:id="rId185" name="Button 182">
              <controlPr defaultSize="0" autoFill="0" autoLine="0" autoPict="0" macro="[1]!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07" r:id="rId186" name="Button 183">
              <controlPr defaultSize="0" autoFill="0" autoLine="0" autoPict="0" macro="[1]!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08" r:id="rId187" name="Button 184">
              <controlPr defaultSize="0" autoFill="0" autoLine="0" autoPict="0" macro="[1]!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09" r:id="rId188" name="Button 185">
              <controlPr defaultSize="0" autoFill="0" autoLine="0" autoPict="0" macro="[1]!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10" r:id="rId189" name="Button 186">
              <controlPr defaultSize="0" autoFill="0" autoLine="0" autoPict="0" macro="[1]!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11" r:id="rId190" name="Button 187">
              <controlPr defaultSize="0" autoFill="0" autoLine="0" autoPict="0" macro="[1]!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12" r:id="rId191" name="Button 188">
              <controlPr defaultSize="0" autoFill="0" autoLine="0" autoPict="0" macro="[1]!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13" r:id="rId192" name="Button 189">
              <controlPr defaultSize="0" autoFill="0" autoLine="0" autoPict="0" macro="[1]!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14" r:id="rId193" name="Button 190">
              <controlPr defaultSize="0" autoFill="0" autoLine="0" autoPict="0" macro="[1]!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15" r:id="rId194" name="Button 191">
              <controlPr defaultSize="0" autoFill="0" autoLine="0" autoPict="0" macro="[1]!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16" r:id="rId195" name="Button 192">
              <controlPr defaultSize="0" autoFill="0" autoLine="0" autoPict="0" macro="[1]!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17" r:id="rId196" name="Button 193">
              <controlPr defaultSize="0" autoFill="0" autoLine="0" autoPict="0" macro="[1]!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18" r:id="rId197" name="Button 194">
              <controlPr defaultSize="0" autoFill="0" autoLine="0" autoPict="0" macro="[1]!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19" r:id="rId198" name="Button 195">
              <controlPr defaultSize="0" autoFill="0" autoLine="0" autoPict="0" macro="[1]!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20" r:id="rId199" name="Button 196">
              <controlPr defaultSize="0" autoFill="0" autoLine="0" autoPict="0" macro="[1]!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21" r:id="rId200" name="Button 197">
              <controlPr defaultSize="0" autoFill="0" autoLine="0" autoPict="0" macro="[1]!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22" r:id="rId201" name="Button 198">
              <controlPr defaultSize="0" autoFill="0" autoLine="0" autoPict="0" macro="[1]!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23" r:id="rId202" name="Button 199">
              <controlPr defaultSize="0" autoFill="0" autoLine="0" autoPict="0" macro="[1]!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24" r:id="rId203" name="Button 200">
              <controlPr defaultSize="0" autoFill="0" autoLine="0" autoPict="0" macro="[1]!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25" r:id="rId204" name="Button 201">
              <controlPr defaultSize="0" autoFill="0" autoLine="0" autoPict="0" macro="[1]!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26" r:id="rId205" name="Button 202">
              <controlPr defaultSize="0" autoFill="0" autoLine="0" autoPict="0" macro="[1]!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27" r:id="rId206" name="Button 203">
              <controlPr defaultSize="0" autoFill="0" autoLine="0" autoPict="0" macro="[1]!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28" r:id="rId207" name="Button 204">
              <controlPr defaultSize="0" autoFill="0" autoLine="0" autoPict="0" macro="[1]!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29" r:id="rId208" name="Button 205">
              <controlPr defaultSize="0" autoFill="0" autoLine="0" autoPict="0" macro="[1]!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30" r:id="rId209" name="Button 206">
              <controlPr defaultSize="0" autoFill="0" autoLine="0" autoPict="0" macro="[1]!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31" r:id="rId210" name="Button 207">
              <controlPr defaultSize="0" autoFill="0" autoLine="0" autoPict="0" macro="[1]!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32" r:id="rId211" name="Button 208">
              <controlPr defaultSize="0" autoFill="0" autoLine="0" autoPict="0" macro="[1]!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33" r:id="rId212" name="Button 209">
              <controlPr defaultSize="0" autoFill="0" autoLine="0" autoPict="0" macro="[1]!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34" r:id="rId213" name="Button 210">
              <controlPr defaultSize="0" autoFill="0" autoLine="0" autoPict="0" macro="[1]!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35" r:id="rId214" name="Button 211">
              <controlPr defaultSize="0" autoFill="0" autoLine="0" autoPict="0" macro="[1]!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36" r:id="rId215" name="Button 212">
              <controlPr defaultSize="0" autoFill="0" autoLine="0" autoPict="0" macro="[1]!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37" r:id="rId216" name="Button 213">
              <controlPr defaultSize="0" autoFill="0" autoLine="0" autoPict="0" macro="[1]!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38" r:id="rId217" name="Button 214">
              <controlPr defaultSize="0" autoFill="0" autoLine="0" autoPict="0" macro="[1]!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39" r:id="rId218" name="Button 215">
              <controlPr defaultSize="0" autoFill="0" autoLine="0" autoPict="0" macro="[1]!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40" r:id="rId219" name="Button 216">
              <controlPr defaultSize="0" autoFill="0" autoLine="0" autoPict="0" macro="[1]!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41" r:id="rId220" name="Button 217">
              <controlPr defaultSize="0" autoFill="0" autoLine="0" autoPict="0" macro="[1]!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42" r:id="rId221" name="Button 218">
              <controlPr defaultSize="0" autoFill="0" autoLine="0" autoPict="0" macro="[1]!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43" r:id="rId222" name="Button 219">
              <controlPr defaultSize="0" autoFill="0" autoLine="0" autoPict="0" macro="[1]!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44" r:id="rId223" name="Button 220">
              <controlPr defaultSize="0" autoFill="0" autoLine="0" autoPict="0" macro="[1]!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45" r:id="rId224" name="Button 221">
              <controlPr defaultSize="0" autoFill="0" autoLine="0" autoPict="0" macro="[1]!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46" r:id="rId225" name="Button 222">
              <controlPr defaultSize="0" autoFill="0" autoLine="0" autoPict="0" macro="[1]!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47" r:id="rId226" name="Button 223">
              <controlPr defaultSize="0" autoFill="0" autoLine="0" autoPict="0" macro="[1]!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48" r:id="rId227" name="Button 224">
              <controlPr defaultSize="0" autoFill="0" autoLine="0" autoPict="0" macro="[1]!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49" r:id="rId228" name="Button 225">
              <controlPr defaultSize="0" autoFill="0" autoLine="0" autoPict="0" macro="[1]!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50" r:id="rId229" name="Button 226">
              <controlPr defaultSize="0" autoFill="0" autoLine="0" autoPict="0" macro="[1]!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51" r:id="rId230" name="Button 227">
              <controlPr defaultSize="0" autoFill="0" autoLine="0" autoPict="0" macro="[1]!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52" r:id="rId231" name="Button 228">
              <controlPr defaultSize="0" autoFill="0" autoLine="0" autoPict="0" macro="[1]!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53" r:id="rId232" name="Button 229">
              <controlPr defaultSize="0" autoFill="0" autoLine="0" autoPict="0" macro="[1]!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54" r:id="rId233" name="Button 230">
              <controlPr defaultSize="0" autoFill="0" autoLine="0" autoPict="0" macro="[1]!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55" r:id="rId234" name="Button 231">
              <controlPr defaultSize="0" autoFill="0" autoLine="0" autoPict="0" macro="[1]!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56" r:id="rId235" name="Button 232">
              <controlPr defaultSize="0" autoFill="0" autoLine="0" autoPict="0" macro="[1]!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57" r:id="rId236" name="Button 233">
              <controlPr defaultSize="0" autoFill="0" autoLine="0" autoPict="0" macro="[1]!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58" r:id="rId237" name="Button 234">
              <controlPr defaultSize="0" autoFill="0" autoLine="0" autoPict="0" macro="[1]!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59" r:id="rId238" name="Button 235">
              <controlPr defaultSize="0" autoFill="0" autoLine="0" autoPict="0" macro="[1]!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60" r:id="rId239" name="Button 236">
              <controlPr defaultSize="0" autoFill="0" autoLine="0" autoPict="0" macro="[1]!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61" r:id="rId240" name="Button 237">
              <controlPr defaultSize="0" autoFill="0" autoLine="0" autoPict="0" macro="[1]!Sheet1.deleteProcedure">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62" r:id="rId241" name="Button 238">
              <controlPr defaultSize="0" autoFill="0" autoLine="0" autoPict="0" macro="[1]!Sheet1.InsertNewTableRow">
                <anchor moveWithCells="1" sizeWithCells="1">
                  <from>
                    <xdr:col>6</xdr:col>
                    <xdr:colOff>0</xdr:colOff>
                    <xdr:row>308</xdr:row>
                    <xdr:rowOff>0</xdr:rowOff>
                  </from>
                  <to>
                    <xdr:col>7</xdr:col>
                    <xdr:colOff>0</xdr:colOff>
                    <xdr:row>308</xdr:row>
                    <xdr:rowOff>171450</xdr:rowOff>
                  </to>
                </anchor>
              </controlPr>
            </control>
          </mc:Choice>
        </mc:AlternateContent>
        <mc:AlternateContent xmlns:mc="http://schemas.openxmlformats.org/markup-compatibility/2006">
          <mc:Choice Requires="x14">
            <control shapeId="1263" r:id="rId242" name="Button 239">
              <controlPr defaultSize="0" autoFill="0" autoLine="0" autoPict="0" macro="[1]!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64" r:id="rId243" name="Button 240">
              <controlPr defaultSize="0" autoFill="0" autoLine="0" autoPict="0" macro="[1]!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65" r:id="rId244" name="Button 241">
              <controlPr defaultSize="0" autoFill="0" autoLine="0" autoPict="0" macro="[1]!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66" r:id="rId245" name="Button 242">
              <controlPr defaultSize="0" autoFill="0" autoLine="0" autoPict="0" macro="[1]!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67" r:id="rId246" name="Button 243">
              <controlPr defaultSize="0" autoFill="0" autoLine="0" autoPict="0" macro="[1]!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68" r:id="rId247" name="Button 244">
              <controlPr defaultSize="0" autoFill="0" autoLine="0" autoPict="0" macro="[1]!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69" r:id="rId248" name="Button 245">
              <controlPr defaultSize="0" autoFill="0" autoLine="0" autoPict="0" macro="[1]!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70" r:id="rId249" name="Button 246">
              <controlPr defaultSize="0" autoFill="0" autoLine="0" autoPict="0" macro="[1]!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71" r:id="rId250" name="Button 247">
              <controlPr defaultSize="0" autoFill="0" autoLine="0" autoPict="0" macro="[1]!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72" r:id="rId251" name="Button 248">
              <controlPr defaultSize="0" autoFill="0" autoLine="0" autoPict="0" macro="[1]!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73" r:id="rId252" name="Button 249">
              <controlPr defaultSize="0" autoFill="0" autoLine="0" autoPict="0" macro="[1]!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74" r:id="rId253" name="Button 250">
              <controlPr defaultSize="0" autoFill="0" autoLine="0" autoPict="0" macro="[1]!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75" r:id="rId254" name="Button 251">
              <controlPr defaultSize="0" autoFill="0" autoLine="0" autoPict="0" macro="[1]!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76" r:id="rId255" name="Button 252">
              <controlPr defaultSize="0" autoFill="0" autoLine="0" autoPict="0" macro="[1]!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77" r:id="rId256" name="Button 253">
              <controlPr defaultSize="0" autoFill="0" autoLine="0" autoPict="0" macro="[1]!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78" r:id="rId257" name="Button 254">
              <controlPr defaultSize="0" autoFill="0" autoLine="0" autoPict="0" macro="[1]!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79" r:id="rId258" name="Button 255">
              <controlPr defaultSize="0" autoFill="0" autoLine="0" autoPict="0" macro="[1]!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80" r:id="rId259" name="Button 256">
              <controlPr defaultSize="0" autoFill="0" autoLine="0" autoPict="0" macro="[1]!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81" r:id="rId260" name="Button 257">
              <controlPr defaultSize="0" autoFill="0" autoLine="0" autoPict="0" macro="[1]!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82" r:id="rId261" name="Button 258">
              <controlPr defaultSize="0" autoFill="0" autoLine="0" autoPict="0" macro="[1]!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83" r:id="rId262" name="Button 259">
              <controlPr defaultSize="0" autoFill="0" autoLine="0" autoPict="0" macro="[1]!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84" r:id="rId263" name="Button 260">
              <controlPr defaultSize="0" autoFill="0" autoLine="0" autoPict="0" macro="[1]!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85" r:id="rId264" name="Button 261">
              <controlPr defaultSize="0" autoFill="0" autoLine="0" autoPict="0" macro="[1]!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86" r:id="rId265" name="Button 262">
              <controlPr defaultSize="0" autoFill="0" autoLine="0" autoPict="0" macro="[1]!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87" r:id="rId266" name="Button 263">
              <controlPr defaultSize="0" autoFill="0" autoLine="0" autoPict="0" macro="[1]!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88" r:id="rId267" name="Button 264">
              <controlPr defaultSize="0" autoFill="0" autoLine="0" autoPict="0" macro="[1]!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89" r:id="rId268" name="Button 265">
              <controlPr defaultSize="0" autoFill="0" autoLine="0" autoPict="0" macro="[1]!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90" r:id="rId269" name="Button 266">
              <controlPr defaultSize="0" autoFill="0" autoLine="0" autoPict="0" macro="[1]!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91" r:id="rId270" name="Button 267">
              <controlPr defaultSize="0" autoFill="0" autoLine="0" autoPict="0" macro="[1]!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92" r:id="rId271" name="Button 268">
              <controlPr defaultSize="0" autoFill="0" autoLine="0" autoPict="0" macro="[1]!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93" r:id="rId272" name="Button 269">
              <controlPr defaultSize="0" autoFill="0" autoLine="0" autoPict="0" macro="[1]!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94" r:id="rId273" name="Button 270">
              <controlPr defaultSize="0" autoFill="0" autoLine="0" autoPict="0" macro="[1]!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95" r:id="rId274" name="Button 271">
              <controlPr defaultSize="0" autoFill="0" autoLine="0" autoPict="0" macro="[1]!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96" r:id="rId275" name="Button 272">
              <controlPr defaultSize="0" autoFill="0" autoLine="0" autoPict="0" macro="[1]!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97" r:id="rId276" name="Button 273">
              <controlPr defaultSize="0" autoFill="0" autoLine="0" autoPict="0" macro="[1]!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98" r:id="rId277" name="Button 274">
              <controlPr defaultSize="0" autoFill="0" autoLine="0" autoPict="0" macro="[1]!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33" r:id="rId278" name="Button 309">
              <controlPr defaultSize="0" autoFill="0" autoLine="0" autoPict="0" macro="[1]!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34" r:id="rId279" name="Button 310">
              <controlPr defaultSize="0" autoFill="0" autoLine="0" autoPict="0" macro="[1]!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35" r:id="rId280" name="Button 311">
              <controlPr defaultSize="0" autoFill="0" autoLine="0" autoPict="0" macro="[1]!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36" r:id="rId281" name="Button 312">
              <controlPr defaultSize="0" autoFill="0" autoLine="0" autoPict="0" macro="[1]!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37" r:id="rId282" name="Button 313">
              <controlPr defaultSize="0" autoFill="0" autoLine="0" autoPict="0" macro="[1]!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38" r:id="rId283" name="Button 314">
              <controlPr defaultSize="0" autoFill="0" autoLine="0" autoPict="0" macro="[1]!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39" r:id="rId284" name="Button 315">
              <controlPr defaultSize="0" autoFill="0" autoLine="0" autoPict="0" macro="[1]!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40" r:id="rId285" name="Button 316">
              <controlPr defaultSize="0" autoFill="0" autoLine="0" autoPict="0" macro="[1]!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41" r:id="rId286" name="Button 317">
              <controlPr defaultSize="0" autoFill="0" autoLine="0" autoPict="0" macro="[1]!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42" r:id="rId287" name="Button 318">
              <controlPr defaultSize="0" autoFill="0" autoLine="0" autoPict="0" macro="[1]!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43" r:id="rId288" name="Button 319">
              <controlPr defaultSize="0" autoFill="0" autoLine="0" autoPict="0" macro="[1]!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49" r:id="rId289" name="Button 325">
              <controlPr defaultSize="0" autoFill="0" autoLine="0" autoPict="0" macro="[1]!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50" r:id="rId290" name="Button 326">
              <controlPr defaultSize="0" autoFill="0" autoLine="0" autoPict="0" macro="[1]!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51" r:id="rId291" name="Button 327">
              <controlPr defaultSize="0" autoFill="0" autoLine="0" autoPict="0" macro="[1]!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52" r:id="rId292" name="Button 328">
              <controlPr defaultSize="0" autoFill="0" autoLine="0" autoPict="0" macro="[1]!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53" r:id="rId293" name="Button 329">
              <controlPr defaultSize="0" autoFill="0" autoLine="0" autoPict="0" macro="[1]!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54" r:id="rId294" name="Button 330">
              <controlPr defaultSize="0" autoFill="0" autoLine="0" autoPict="0" macro="[1]!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55" r:id="rId295" name="Button 331">
              <controlPr defaultSize="0" autoFill="0" autoLine="0" autoPict="0" macro="[1]!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56" r:id="rId296" name="Button 332">
              <controlPr defaultSize="0" autoFill="0" autoLine="0" autoPict="0" macro="[1]!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57" r:id="rId297" name="Button 333">
              <controlPr defaultSize="0" autoFill="0" autoLine="0" autoPict="0" macro="[1]!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358" r:id="rId298" name="Button 334">
              <controlPr defaultSize="0" autoFill="0" autoLine="0" autoPict="0" macro="[1]!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59" r:id="rId299" name="Button 335">
              <controlPr defaultSize="0" autoFill="0" autoLine="0" autoPict="0" macro="[1]!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60" r:id="rId300" name="Button 336">
              <controlPr defaultSize="0" autoFill="0" autoLine="0" autoPict="0" macro="[1]!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61" r:id="rId301" name="Button 337">
              <controlPr defaultSize="0" autoFill="0" autoLine="0" autoPict="0" macro="[1]!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62" r:id="rId302" name="Button 338">
              <controlPr defaultSize="0" autoFill="0" autoLine="0" autoPict="0" macro="[1]!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63" r:id="rId303" name="Button 339">
              <controlPr defaultSize="0" autoFill="0" autoLine="0" autoPict="0" macro="[1]!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64" r:id="rId304" name="Button 340">
              <controlPr defaultSize="0" autoFill="0" autoLine="0" autoPict="0" macro="[1]!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65" r:id="rId305" name="Button 341">
              <controlPr defaultSize="0" autoFill="0" autoLine="0" autoPict="0" macro="[1]!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66" r:id="rId306" name="Button 342">
              <controlPr defaultSize="0" autoFill="0" autoLine="0" autoPict="0" macro="[1]!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367" r:id="rId307" name="Button 343">
              <controlPr defaultSize="0" autoFill="0" autoLine="0" autoPict="0" macro="[1]!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68" r:id="rId308" name="Button 344">
              <controlPr defaultSize="0" autoFill="0" autoLine="0" autoPict="0" macro="[1]!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369" r:id="rId309" name="Button 345">
              <controlPr defaultSize="0" autoFill="0" autoLine="0" autoPict="0" macro="[1]!Sheet1.deleteProcedure">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429" r:id="rId310" name="Button 405">
              <controlPr defaultSize="0" autoFill="0" autoLine="0" autoPict="0" macro="[1]!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430" r:id="rId311" name="Button 406">
              <controlPr defaultSize="0" autoFill="0" autoLine="0" autoPict="0" macro="[1]!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431" r:id="rId312" name="Button 407">
              <controlPr defaultSize="0" autoFill="0" autoLine="0" autoPict="0" macro="[1]!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432" r:id="rId313" name="Button 408">
              <controlPr defaultSize="0" autoFill="0" autoLine="0" autoPict="0" macro="[1]!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433" r:id="rId314" name="Button 409">
              <controlPr defaultSize="0" autoFill="0" autoLine="0" autoPict="0" macro="[1]!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434" r:id="rId315" name="Button 410">
              <controlPr defaultSize="0" autoFill="0" autoLine="0" autoPict="0" macro="[1]!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435" r:id="rId316" name="Button 411">
              <controlPr defaultSize="0" autoFill="0" autoLine="0" autoPict="0" macro="[1]!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436" r:id="rId317" name="Button 412">
              <controlPr defaultSize="0" autoFill="0" autoLine="0" autoPict="0" macro="[1]!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437" r:id="rId318" name="Button 413">
              <controlPr defaultSize="0" autoFill="0" autoLine="0" autoPict="0" macro="[1]!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460" r:id="rId319" name="Button 436">
              <controlPr defaultSize="0" autoFill="0" autoLine="0" autoPict="0" macro="[1]!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461" r:id="rId320" name="Button 437">
              <controlPr defaultSize="0" autoFill="0" autoLine="0" autoPict="0" macro="[1]!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462" r:id="rId321" name="Button 438">
              <controlPr defaultSize="0" autoFill="0" autoLine="0" autoPict="0" macro="[1]!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463" r:id="rId322" name="Button 439">
              <controlPr defaultSize="0" autoFill="0" autoLine="0" autoPict="0" macro="[1]!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464" r:id="rId323" name="Button 440">
              <controlPr defaultSize="0" autoFill="0" autoLine="0" autoPict="0" macro="[1]!Sheet1.deleteProcedure">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465" r:id="rId324" name="Button 441">
              <controlPr defaultSize="0" autoFill="0" autoLine="0" autoPict="0" macro="[1]!Sheet1.InsertNewTableRow">
                <anchor moveWithCells="1" sizeWithCells="1">
                  <from>
                    <xdr:col>6</xdr:col>
                    <xdr:colOff>0</xdr:colOff>
                    <xdr:row>408</xdr:row>
                    <xdr:rowOff>0</xdr:rowOff>
                  </from>
                  <to>
                    <xdr:col>7</xdr:col>
                    <xdr:colOff>0</xdr:colOff>
                    <xdr:row>408</xdr:row>
                    <xdr:rowOff>171450</xdr:rowOff>
                  </to>
                </anchor>
              </controlPr>
            </control>
          </mc:Choice>
        </mc:AlternateContent>
        <mc:AlternateContent xmlns:mc="http://schemas.openxmlformats.org/markup-compatibility/2006">
          <mc:Choice Requires="x14">
            <control shapeId="1466" r:id="rId325" name="Button 442">
              <controlPr defaultSize="0" autoFill="0" autoLine="0" autoPict="0" macro="[1]!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467" r:id="rId326" name="Button 443">
              <controlPr defaultSize="0" autoFill="0" autoLine="0" autoPict="0" macro="[1]!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468" r:id="rId327" name="Button 444">
              <controlPr defaultSize="0" autoFill="0" autoLine="0" autoPict="0" macro="[1]!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469" r:id="rId328" name="Button 445">
              <controlPr defaultSize="0" autoFill="0" autoLine="0" autoPict="0" macro="[1]!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470" r:id="rId329" name="Button 446">
              <controlPr defaultSize="0" autoFill="0" autoLine="0" autoPict="0" macro="[1]!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471" r:id="rId330" name="Button 447">
              <controlPr defaultSize="0" autoFill="0" autoLine="0" autoPict="0" macro="[1]!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472" r:id="rId331" name="Button 448">
              <controlPr defaultSize="0" autoFill="0" autoLine="0" autoPict="0" macro="[1]!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473" r:id="rId332" name="Button 449">
              <controlPr defaultSize="0" autoFill="0" autoLine="0" autoPict="0" macro="[1]!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474" r:id="rId333" name="Button 450">
              <controlPr defaultSize="0" autoFill="0" autoLine="0" autoPict="0" macro="[1]!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475" r:id="rId334" name="Button 451">
              <controlPr defaultSize="0" autoFill="0" autoLine="0" autoPict="0" macro="[1]!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476" r:id="rId335" name="Button 452">
              <controlPr defaultSize="0" autoFill="0" autoLine="0" autoPict="0" macro="[1]!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477" r:id="rId336" name="Button 453">
              <controlPr defaultSize="0" autoFill="0" autoLine="0" autoPict="0" macro="[1]!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478" r:id="rId337" name="Button 454">
              <controlPr defaultSize="0" autoFill="0" autoLine="0" autoPict="0" macro="[1]!Sheet1.deleteProcedure">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479" r:id="rId338" name="Button 455">
              <controlPr defaultSize="0" autoFill="0" autoLine="0" autoPict="0" macro="[1]!Sheet1.InsertNewTableRow">
                <anchor moveWithCells="1" sizeWithCells="1">
                  <from>
                    <xdr:col>6</xdr:col>
                    <xdr:colOff>0</xdr:colOff>
                    <xdr:row>430</xdr:row>
                    <xdr:rowOff>0</xdr:rowOff>
                  </from>
                  <to>
                    <xdr:col>7</xdr:col>
                    <xdr:colOff>0</xdr:colOff>
                    <xdr:row>430</xdr:row>
                    <xdr:rowOff>171450</xdr:rowOff>
                  </to>
                </anchor>
              </controlPr>
            </control>
          </mc:Choice>
        </mc:AlternateContent>
        <mc:AlternateContent xmlns:mc="http://schemas.openxmlformats.org/markup-compatibility/2006">
          <mc:Choice Requires="x14">
            <control shapeId="1480" r:id="rId339" name="Button 456">
              <controlPr defaultSize="0" autoFill="0" autoLine="0" autoPict="0" macro="[1]!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481" r:id="rId340" name="Button 457">
              <controlPr defaultSize="0" autoFill="0" autoLine="0" autoPict="0" macro="[1]!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482" r:id="rId341" name="Button 458">
              <controlPr defaultSize="0" autoFill="0" autoLine="0" autoPict="0" macro="[1]!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483" r:id="rId342" name="Button 459">
              <controlPr defaultSize="0" autoFill="0" autoLine="0" autoPict="0" macro="[1]!Sheet1.deleteProcedure">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484" r:id="rId343" name="Button 460">
              <controlPr defaultSize="0" autoFill="0" autoLine="0" autoPict="0" macro="[1]!Sheet1.InsertNewTableRow">
                <anchor moveWithCells="1" sizeWithCells="1">
                  <from>
                    <xdr:col>6</xdr:col>
                    <xdr:colOff>0</xdr:colOff>
                    <xdr:row>443</xdr:row>
                    <xdr:rowOff>0</xdr:rowOff>
                  </from>
                  <to>
                    <xdr:col>7</xdr:col>
                    <xdr:colOff>0</xdr:colOff>
                    <xdr:row>443</xdr:row>
                    <xdr:rowOff>171450</xdr:rowOff>
                  </to>
                </anchor>
              </controlPr>
            </control>
          </mc:Choice>
        </mc:AlternateContent>
        <mc:AlternateContent xmlns:mc="http://schemas.openxmlformats.org/markup-compatibility/2006">
          <mc:Choice Requires="x14">
            <control shapeId="1485" r:id="rId344" name="Button 461">
              <controlPr defaultSize="0" autoFill="0" autoLine="0" autoPict="0" macro="[1]!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486" r:id="rId345" name="Button 462">
              <controlPr defaultSize="0" autoFill="0" autoLine="0" autoPict="0" macro="[1]!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487" r:id="rId346" name="Button 463">
              <controlPr defaultSize="0" autoFill="0" autoLine="0" autoPict="0" macro="[1]!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488" r:id="rId347" name="Button 464">
              <controlPr defaultSize="0" autoFill="0" autoLine="0" autoPict="0" macro="[1]!Sheet1.deleteProcedure">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489" r:id="rId348" name="Button 465">
              <controlPr defaultSize="0" autoFill="0" autoLine="0" autoPict="0" macro="[1]!Sheet1.InsertNewTableRow">
                <anchor moveWithCells="1" sizeWithCells="1">
                  <from>
                    <xdr:col>6</xdr:col>
                    <xdr:colOff>0</xdr:colOff>
                    <xdr:row>456</xdr:row>
                    <xdr:rowOff>0</xdr:rowOff>
                  </from>
                  <to>
                    <xdr:col>7</xdr:col>
                    <xdr:colOff>0</xdr:colOff>
                    <xdr:row>456</xdr:row>
                    <xdr:rowOff>171450</xdr:rowOff>
                  </to>
                </anchor>
              </controlPr>
            </control>
          </mc:Choice>
        </mc:AlternateContent>
        <mc:AlternateContent xmlns:mc="http://schemas.openxmlformats.org/markup-compatibility/2006">
          <mc:Choice Requires="x14">
            <control shapeId="1490" r:id="rId349" name="Button 466">
              <controlPr defaultSize="0" autoFill="0" autoLine="0" autoPict="0" macro="[1]!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491" r:id="rId350" name="Button 467">
              <controlPr defaultSize="0" autoFill="0" autoLine="0" autoPict="0" macro="[1]!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492" r:id="rId351" name="Button 468">
              <controlPr defaultSize="0" autoFill="0" autoLine="0" autoPict="0" macro="[1]!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493" r:id="rId352" name="Button 469">
              <controlPr defaultSize="0" autoFill="0" autoLine="0" autoPict="0" macro="[1]!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494" r:id="rId353" name="Button 470">
              <controlPr defaultSize="0" autoFill="0" autoLine="0" autoPict="0" macro="[1]!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495" r:id="rId354" name="Button 471">
              <controlPr defaultSize="0" autoFill="0" autoLine="0" autoPict="0" macro="[1]!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496" r:id="rId355" name="Button 472">
              <controlPr defaultSize="0" autoFill="0" autoLine="0" autoPict="0" macro="[1]!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497" r:id="rId356" name="Button 473">
              <controlPr defaultSize="0" autoFill="0" autoLine="0" autoPict="0" macro="[1]!Sheet1.deleteProcedure">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498" r:id="rId357" name="Button 474">
              <controlPr defaultSize="0" autoFill="0" autoLine="0" autoPict="0" macro="[1]!Sheet1.InsertNewTableRow">
                <anchor moveWithCells="1" sizeWithCells="1">
                  <from>
                    <xdr:col>6</xdr:col>
                    <xdr:colOff>0</xdr:colOff>
                    <xdr:row>473</xdr:row>
                    <xdr:rowOff>0</xdr:rowOff>
                  </from>
                  <to>
                    <xdr:col>7</xdr:col>
                    <xdr:colOff>0</xdr:colOff>
                    <xdr:row>473</xdr:row>
                    <xdr:rowOff>171450</xdr:rowOff>
                  </to>
                </anchor>
              </controlPr>
            </control>
          </mc:Choice>
        </mc:AlternateContent>
        <mc:AlternateContent xmlns:mc="http://schemas.openxmlformats.org/markup-compatibility/2006">
          <mc:Choice Requires="x14">
            <control shapeId="1499" r:id="rId358" name="Button 475">
              <controlPr defaultSize="0" autoFill="0" autoLine="0" autoPict="0" macro="[1]!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500" r:id="rId359" name="Button 476">
              <controlPr defaultSize="0" autoFill="0" autoLine="0" autoPict="0" macro="[1]!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501" r:id="rId360" name="Button 477">
              <controlPr defaultSize="0" autoFill="0" autoLine="0" autoPict="0" macro="[1]!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502" r:id="rId361" name="Button 478">
              <controlPr defaultSize="0" autoFill="0" autoLine="0" autoPict="0" macro="[1]!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503" r:id="rId362" name="Button 479">
              <controlPr defaultSize="0" autoFill="0" autoLine="0" autoPict="0" macro="[1]!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504" r:id="rId363" name="Button 480">
              <controlPr defaultSize="0" autoFill="0" autoLine="0" autoPict="0" macro="[1]!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505" r:id="rId364" name="Button 481">
              <controlPr defaultSize="0" autoFill="0" autoLine="0" autoPict="0" macro="[1]!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506" r:id="rId365" name="Button 482">
              <controlPr defaultSize="0" autoFill="0" autoLine="0" autoPict="0" macro="[1]!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507" r:id="rId366" name="Button 483">
              <controlPr defaultSize="0" autoFill="0" autoLine="0" autoPict="0" macro="[1]!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508" r:id="rId367" name="Button 484">
              <controlPr defaultSize="0" autoFill="0" autoLine="0" autoPict="0" macro="[1]!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509" r:id="rId368" name="Button 485">
              <controlPr defaultSize="0" autoFill="0" autoLine="0" autoPict="0" macro="[1]!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510" r:id="rId369" name="Button 486">
              <controlPr defaultSize="0" autoFill="0" autoLine="0" autoPict="0" macro="[1]!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511" r:id="rId370" name="Button 487">
              <controlPr defaultSize="0" autoFill="0" autoLine="0" autoPict="0" macro="[1]!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512" r:id="rId371" name="Button 488">
              <controlPr defaultSize="0" autoFill="0" autoLine="0" autoPict="0" macro="[1]!Sheet1.InsertNewTableRow">
                <anchor moveWithCells="1" sizeWithCells="1">
                  <from>
                    <xdr:col>6</xdr:col>
                    <xdr:colOff>0</xdr:colOff>
                    <xdr:row>495</xdr:row>
                    <xdr:rowOff>0</xdr:rowOff>
                  </from>
                  <to>
                    <xdr:col>7</xdr:col>
                    <xdr:colOff>0</xdr:colOff>
                    <xdr:row>495</xdr:row>
                    <xdr:rowOff>171450</xdr:rowOff>
                  </to>
                </anchor>
              </controlPr>
            </control>
          </mc:Choice>
        </mc:AlternateContent>
        <mc:AlternateContent xmlns:mc="http://schemas.openxmlformats.org/markup-compatibility/2006">
          <mc:Choice Requires="x14">
            <control shapeId="1513" r:id="rId372" name="Button 489">
              <controlPr defaultSize="0" autoFill="0" autoLine="0" autoPict="0" macro="[1]!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514" r:id="rId373" name="Button 490">
              <controlPr defaultSize="0" autoFill="0" autoLine="0" autoPict="0" macro="[1]!Sheet1.deleteProcedure">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515" r:id="rId374" name="Button 491">
              <controlPr defaultSize="0" autoFill="0" autoLine="0" autoPict="0" macro="[1]!Sheet1.InsertNewTableRow">
                <anchor moveWithCells="1" sizeWithCells="1">
                  <from>
                    <xdr:col>6</xdr:col>
                    <xdr:colOff>0</xdr:colOff>
                    <xdr:row>506</xdr:row>
                    <xdr:rowOff>0</xdr:rowOff>
                  </from>
                  <to>
                    <xdr:col>7</xdr:col>
                    <xdr:colOff>0</xdr:colOff>
                    <xdr:row>506</xdr:row>
                    <xdr:rowOff>171450</xdr:rowOff>
                  </to>
                </anchor>
              </controlPr>
            </control>
          </mc:Choice>
        </mc:AlternateContent>
        <mc:AlternateContent xmlns:mc="http://schemas.openxmlformats.org/markup-compatibility/2006">
          <mc:Choice Requires="x14">
            <control shapeId="1516" r:id="rId375" name="Button 492">
              <controlPr defaultSize="0" autoFill="0" autoLine="0" autoPict="0" macro="[1]!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517" r:id="rId376" name="Button 493">
              <controlPr defaultSize="0" autoFill="0" autoLine="0" autoPict="0" macro="[1]!Sheet1.deleteProcedure">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518" r:id="rId377" name="Button 494">
              <controlPr defaultSize="0" autoFill="0" autoLine="0" autoPict="0" macro="[1]!Sheet1.InsertNewTableRow">
                <anchor moveWithCells="1" sizeWithCells="1">
                  <from>
                    <xdr:col>6</xdr:col>
                    <xdr:colOff>0</xdr:colOff>
                    <xdr:row>517</xdr:row>
                    <xdr:rowOff>0</xdr:rowOff>
                  </from>
                  <to>
                    <xdr:col>7</xdr:col>
                    <xdr:colOff>0</xdr:colOff>
                    <xdr:row>517</xdr:row>
                    <xdr:rowOff>171450</xdr:rowOff>
                  </to>
                </anchor>
              </controlPr>
            </control>
          </mc:Choice>
        </mc:AlternateContent>
        <mc:AlternateContent xmlns:mc="http://schemas.openxmlformats.org/markup-compatibility/2006">
          <mc:Choice Requires="x14">
            <control shapeId="1519" r:id="rId378" name="Button 495">
              <controlPr defaultSize="0" autoFill="0" autoLine="0" autoPict="0" macro="[1]!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520" r:id="rId379" name="Button 496">
              <controlPr defaultSize="0" autoFill="0" autoLine="0" autoPict="0" macro="[1]!Sheet1.deleteProcedure">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521" r:id="rId380" name="Button 497">
              <controlPr defaultSize="0" autoFill="0" autoLine="0" autoPict="0" macro="[1]!Sheet1.InsertNewTableRow">
                <anchor moveWithCells="1" sizeWithCells="1">
                  <from>
                    <xdr:col>6</xdr:col>
                    <xdr:colOff>0</xdr:colOff>
                    <xdr:row>528</xdr:row>
                    <xdr:rowOff>0</xdr:rowOff>
                  </from>
                  <to>
                    <xdr:col>7</xdr:col>
                    <xdr:colOff>0</xdr:colOff>
                    <xdr:row>528</xdr:row>
                    <xdr:rowOff>171450</xdr:rowOff>
                  </to>
                </anchor>
              </controlPr>
            </control>
          </mc:Choice>
        </mc:AlternateContent>
        <mc:AlternateContent xmlns:mc="http://schemas.openxmlformats.org/markup-compatibility/2006">
          <mc:Choice Requires="x14">
            <control shapeId="1522" r:id="rId381" name="Button 498">
              <controlPr defaultSize="0" autoFill="0" autoLine="0" autoPict="0" macro="[1]!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523" r:id="rId382" name="Button 499">
              <controlPr defaultSize="0" autoFill="0" autoLine="0" autoPict="0" macro="[1]!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524" r:id="rId383" name="Button 500">
              <controlPr defaultSize="0" autoFill="0" autoLine="0" autoPict="0" macro="[1]!Sheet1.deleteProcedure">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525" r:id="rId384" name="Button 501">
              <controlPr defaultSize="0" autoFill="0" autoLine="0" autoPict="0" macro="[1]!Sheet1.InsertNewTableRow">
                <anchor moveWithCells="1" sizeWithCells="1">
                  <from>
                    <xdr:col>6</xdr:col>
                    <xdr:colOff>0</xdr:colOff>
                    <xdr:row>540</xdr:row>
                    <xdr:rowOff>0</xdr:rowOff>
                  </from>
                  <to>
                    <xdr:col>7</xdr:col>
                    <xdr:colOff>0</xdr:colOff>
                    <xdr:row>540</xdr:row>
                    <xdr:rowOff>171450</xdr:rowOff>
                  </to>
                </anchor>
              </controlPr>
            </control>
          </mc:Choice>
        </mc:AlternateContent>
        <mc:AlternateContent xmlns:mc="http://schemas.openxmlformats.org/markup-compatibility/2006">
          <mc:Choice Requires="x14">
            <control shapeId="1526" r:id="rId385" name="Button 502">
              <controlPr defaultSize="0" autoFill="0" autoLine="0" autoPict="0" macro="[1]!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527" r:id="rId386" name="Button 503">
              <controlPr defaultSize="0" autoFill="0" autoLine="0" autoPict="0" macro="[1]!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528" r:id="rId387" name="Button 504">
              <controlPr defaultSize="0" autoFill="0" autoLine="0" autoPict="0" macro="[1]!Sheet1.deleteProcedure">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529" r:id="rId388" name="Button 505">
              <controlPr defaultSize="0" autoFill="0" autoLine="0" autoPict="0" macro="[1]!Sheet1.InsertNewTableRow">
                <anchor moveWithCells="1" sizeWithCells="1">
                  <from>
                    <xdr:col>6</xdr:col>
                    <xdr:colOff>0</xdr:colOff>
                    <xdr:row>552</xdr:row>
                    <xdr:rowOff>0</xdr:rowOff>
                  </from>
                  <to>
                    <xdr:col>7</xdr:col>
                    <xdr:colOff>0</xdr:colOff>
                    <xdr:row>552</xdr:row>
                    <xdr:rowOff>171450</xdr:rowOff>
                  </to>
                </anchor>
              </controlPr>
            </control>
          </mc:Choice>
        </mc:AlternateContent>
        <mc:AlternateContent xmlns:mc="http://schemas.openxmlformats.org/markup-compatibility/2006">
          <mc:Choice Requires="x14">
            <control shapeId="1530" r:id="rId389" name="Button 506">
              <controlPr defaultSize="0" autoFill="0" autoLine="0" autoPict="0" macro="[1]!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531" r:id="rId390" name="Button 507">
              <controlPr defaultSize="0" autoFill="0" autoLine="0" autoPict="0" macro="[1]!Sheet1.deleteProcedure">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532" r:id="rId391" name="Button 508">
              <controlPr defaultSize="0" autoFill="0" autoLine="0" autoPict="0" macro="[1]!Sheet1.InsertNewTableRow">
                <anchor moveWithCells="1" sizeWithCells="1">
                  <from>
                    <xdr:col>6</xdr:col>
                    <xdr:colOff>0</xdr:colOff>
                    <xdr:row>563</xdr:row>
                    <xdr:rowOff>0</xdr:rowOff>
                  </from>
                  <to>
                    <xdr:col>7</xdr:col>
                    <xdr:colOff>0</xdr:colOff>
                    <xdr:row>563</xdr:row>
                    <xdr:rowOff>171450</xdr:rowOff>
                  </to>
                </anchor>
              </controlPr>
            </control>
          </mc:Choice>
        </mc:AlternateContent>
        <mc:AlternateContent xmlns:mc="http://schemas.openxmlformats.org/markup-compatibility/2006">
          <mc:Choice Requires="x14">
            <control shapeId="1533" r:id="rId392" name="Button 509">
              <controlPr defaultSize="0" autoFill="0" autoLine="0" autoPict="0" macro="[1]!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534" r:id="rId393" name="Button 510">
              <controlPr defaultSize="0" autoFill="0" autoLine="0" autoPict="0" macro="[1]!Sheet1.deleteProcedure">
                <anchor moveWithCells="1" sizeWithCells="1">
                  <from>
                    <xdr:col>6</xdr:col>
                    <xdr:colOff>0</xdr:colOff>
                    <xdr:row>567</xdr:row>
                    <xdr:rowOff>0</xdr:rowOff>
                  </from>
                  <to>
                    <xdr:col>7</xdr:col>
                    <xdr:colOff>0</xdr:colOff>
                    <xdr:row>568</xdr:row>
                    <xdr:rowOff>0</xdr:rowOff>
                  </to>
                </anchor>
              </controlPr>
            </control>
          </mc:Choice>
        </mc:AlternateContent>
        <mc:AlternateContent xmlns:mc="http://schemas.openxmlformats.org/markup-compatibility/2006">
          <mc:Choice Requires="x14">
            <control shapeId="1535" r:id="rId394" name="Button 511">
              <controlPr defaultSize="0" autoFill="0" autoLine="0" autoPict="0" macro="[1]!Sheet1.InsertNewTableRow">
                <anchor moveWithCells="1" sizeWithCells="1">
                  <from>
                    <xdr:col>6</xdr:col>
                    <xdr:colOff>0</xdr:colOff>
                    <xdr:row>574</xdr:row>
                    <xdr:rowOff>0</xdr:rowOff>
                  </from>
                  <to>
                    <xdr:col>7</xdr:col>
                    <xdr:colOff>0</xdr:colOff>
                    <xdr:row>574</xdr:row>
                    <xdr:rowOff>171450</xdr:rowOff>
                  </to>
                </anchor>
              </controlPr>
            </control>
          </mc:Choice>
        </mc:AlternateContent>
        <mc:AlternateContent xmlns:mc="http://schemas.openxmlformats.org/markup-compatibility/2006">
          <mc:Choice Requires="x14">
            <control shapeId="1536" r:id="rId395" name="Button 512">
              <controlPr defaultSize="0" autoFill="0" autoLine="0" autoPict="0" macro="[1]!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537" r:id="rId396" name="Button 513">
              <controlPr defaultSize="0" autoFill="0" autoLine="0" autoPict="0" macro="[1]!Sheet1.deleteProcedure">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538" r:id="rId397" name="Button 514">
              <controlPr defaultSize="0" autoFill="0" autoLine="0" autoPict="0" macro="[1]!Sheet1.InsertNewTableRow">
                <anchor moveWithCells="1" sizeWithCells="1">
                  <from>
                    <xdr:col>6</xdr:col>
                    <xdr:colOff>0</xdr:colOff>
                    <xdr:row>585</xdr:row>
                    <xdr:rowOff>0</xdr:rowOff>
                  </from>
                  <to>
                    <xdr:col>7</xdr:col>
                    <xdr:colOff>0</xdr:colOff>
                    <xdr:row>585</xdr:row>
                    <xdr:rowOff>171450</xdr:rowOff>
                  </to>
                </anchor>
              </controlPr>
            </control>
          </mc:Choice>
        </mc:AlternateContent>
        <mc:AlternateContent xmlns:mc="http://schemas.openxmlformats.org/markup-compatibility/2006">
          <mc:Choice Requires="x14">
            <control shapeId="1539" r:id="rId398" name="Button 515">
              <controlPr defaultSize="0" autoFill="0" autoLine="0" autoPict="0" macro="[1]!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540" r:id="rId399" name="Button 516">
              <controlPr defaultSize="0" autoFill="0" autoLine="0" autoPict="0" macro="[1]!Sheet1.deleteProcedure">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541" r:id="rId400" name="Button 517">
              <controlPr defaultSize="0" autoFill="0" autoLine="0" autoPict="0" macro="[1]!Sheet1.InsertNewTableRow">
                <anchor moveWithCells="1" sizeWithCells="1">
                  <from>
                    <xdr:col>6</xdr:col>
                    <xdr:colOff>0</xdr:colOff>
                    <xdr:row>596</xdr:row>
                    <xdr:rowOff>0</xdr:rowOff>
                  </from>
                  <to>
                    <xdr:col>7</xdr:col>
                    <xdr:colOff>0</xdr:colOff>
                    <xdr:row>596</xdr:row>
                    <xdr:rowOff>171450</xdr:rowOff>
                  </to>
                </anchor>
              </controlPr>
            </control>
          </mc:Choice>
        </mc:AlternateContent>
        <mc:AlternateContent xmlns:mc="http://schemas.openxmlformats.org/markup-compatibility/2006">
          <mc:Choice Requires="x14">
            <control shapeId="1542" r:id="rId401" name="Button 518">
              <controlPr defaultSize="0" autoFill="0" autoLine="0" autoPict="0" macro="[1]!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543" r:id="rId402" name="Button 519">
              <controlPr defaultSize="0" autoFill="0" autoLine="0" autoPict="0" macro="[1]!Sheet1.deleteProcedure">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544" r:id="rId403" name="Button 520">
              <controlPr defaultSize="0" autoFill="0" autoLine="0" autoPict="0" macro="[1]!Sheet1.InsertNewTableRow">
                <anchor moveWithCells="1" sizeWithCells="1">
                  <from>
                    <xdr:col>6</xdr:col>
                    <xdr:colOff>0</xdr:colOff>
                    <xdr:row>607</xdr:row>
                    <xdr:rowOff>0</xdr:rowOff>
                  </from>
                  <to>
                    <xdr:col>7</xdr:col>
                    <xdr:colOff>0</xdr:colOff>
                    <xdr:row>607</xdr:row>
                    <xdr:rowOff>171450</xdr:rowOff>
                  </to>
                </anchor>
              </controlPr>
            </control>
          </mc:Choice>
        </mc:AlternateContent>
        <mc:AlternateContent xmlns:mc="http://schemas.openxmlformats.org/markup-compatibility/2006">
          <mc:Choice Requires="x14">
            <control shapeId="1545" r:id="rId404" name="Button 521">
              <controlPr defaultSize="0" autoFill="0" autoLine="0" autoPict="0" macro="[1]!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546" r:id="rId405" name="Button 522">
              <controlPr defaultSize="0" autoFill="0" autoLine="0" autoPict="0" macro="[1]!Sheet1.deleteProcedure">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547" r:id="rId406" name="Button 523">
              <controlPr defaultSize="0" autoFill="0" autoLine="0" autoPict="0" macro="[1]!Sheet1.InsertNewTableRow">
                <anchor moveWithCells="1" sizeWithCells="1">
                  <from>
                    <xdr:col>6</xdr:col>
                    <xdr:colOff>0</xdr:colOff>
                    <xdr:row>618</xdr:row>
                    <xdr:rowOff>0</xdr:rowOff>
                  </from>
                  <to>
                    <xdr:col>7</xdr:col>
                    <xdr:colOff>0</xdr:colOff>
                    <xdr:row>618</xdr:row>
                    <xdr:rowOff>171450</xdr:rowOff>
                  </to>
                </anchor>
              </controlPr>
            </control>
          </mc:Choice>
        </mc:AlternateContent>
        <mc:AlternateContent xmlns:mc="http://schemas.openxmlformats.org/markup-compatibility/2006">
          <mc:Choice Requires="x14">
            <control shapeId="1548" r:id="rId407" name="Button 524">
              <controlPr defaultSize="0" autoFill="0" autoLine="0" autoPict="0" macro="[1]!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549" r:id="rId408" name="Button 525">
              <controlPr defaultSize="0" autoFill="0" autoLine="0" autoPict="0" macro="[1]!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550" r:id="rId409" name="Button 526">
              <controlPr defaultSize="0" autoFill="0" autoLine="0" autoPict="0" macro="[1]!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551" r:id="rId410" name="Button 527">
              <controlPr defaultSize="0" autoFill="0" autoLine="0" autoPict="0" macro="[1]!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552" r:id="rId411" name="Button 528">
              <controlPr defaultSize="0" autoFill="0" autoLine="0" autoPict="0" macro="[1]!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553" r:id="rId412" name="Button 529">
              <controlPr defaultSize="0" autoFill="0" autoLine="0" autoPict="0" macro="[1]!Sheet1.deleteProcedure">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1554" r:id="rId413" name="Button 530">
              <controlPr defaultSize="0" autoFill="0" autoLine="0" autoPict="0" macro="[1]!Sheet1.InsertNewTableRow">
                <anchor moveWithCells="1" sizeWithCells="1">
                  <from>
                    <xdr:col>6</xdr:col>
                    <xdr:colOff>0</xdr:colOff>
                    <xdr:row>633</xdr:row>
                    <xdr:rowOff>0</xdr:rowOff>
                  </from>
                  <to>
                    <xdr:col>7</xdr:col>
                    <xdr:colOff>0</xdr:colOff>
                    <xdr:row>633</xdr:row>
                    <xdr:rowOff>171450</xdr:rowOff>
                  </to>
                </anchor>
              </controlPr>
            </control>
          </mc:Choice>
        </mc:AlternateContent>
        <mc:AlternateContent xmlns:mc="http://schemas.openxmlformats.org/markup-compatibility/2006">
          <mc:Choice Requires="x14">
            <control shapeId="1555" r:id="rId414" name="Button 531">
              <controlPr defaultSize="0" autoFill="0" autoLine="0" autoPict="0" macro="[1]!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556" r:id="rId415" name="Button 532">
              <controlPr defaultSize="0" autoFill="0" autoLine="0" autoPict="0" macro="[1]!Sheet1.deleteProcedure">
                <anchor moveWithCells="1" sizeWithCells="1">
                  <from>
                    <xdr:col>6</xdr:col>
                    <xdr:colOff>0</xdr:colOff>
                    <xdr:row>637</xdr:row>
                    <xdr:rowOff>0</xdr:rowOff>
                  </from>
                  <to>
                    <xdr:col>7</xdr:col>
                    <xdr:colOff>0</xdr:colOff>
                    <xdr:row>638</xdr:row>
                    <xdr:rowOff>0</xdr:rowOff>
                  </to>
                </anchor>
              </controlPr>
            </control>
          </mc:Choice>
        </mc:AlternateContent>
        <mc:AlternateContent xmlns:mc="http://schemas.openxmlformats.org/markup-compatibility/2006">
          <mc:Choice Requires="x14">
            <control shapeId="1557" r:id="rId416" name="Button 533">
              <controlPr defaultSize="0" autoFill="0" autoLine="0" autoPict="0" macro="[1]!Sheet1.InsertNewTableRow">
                <anchor moveWithCells="1" sizeWithCells="1">
                  <from>
                    <xdr:col>6</xdr:col>
                    <xdr:colOff>0</xdr:colOff>
                    <xdr:row>644</xdr:row>
                    <xdr:rowOff>0</xdr:rowOff>
                  </from>
                  <to>
                    <xdr:col>7</xdr:col>
                    <xdr:colOff>0</xdr:colOff>
                    <xdr:row>644</xdr:row>
                    <xdr:rowOff>171450</xdr:rowOff>
                  </to>
                </anchor>
              </controlPr>
            </control>
          </mc:Choice>
        </mc:AlternateContent>
        <mc:AlternateContent xmlns:mc="http://schemas.openxmlformats.org/markup-compatibility/2006">
          <mc:Choice Requires="x14">
            <control shapeId="1558" r:id="rId417" name="Button 534">
              <controlPr defaultSize="0" autoFill="0" autoLine="0" autoPict="0" macro="[1]!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559" r:id="rId418" name="Button 535">
              <controlPr defaultSize="0" autoFill="0" autoLine="0" autoPict="0" macro="[1]!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560" r:id="rId419" name="Button 536">
              <controlPr defaultSize="0" autoFill="0" autoLine="0" autoPict="0" macro="[1]!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561" r:id="rId420" name="Button 537">
              <controlPr defaultSize="0" autoFill="0" autoLine="0" autoPict="0" macro="[1]!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562" r:id="rId421" name="Button 538">
              <controlPr defaultSize="0" autoFill="0" autoLine="0" autoPict="0" macro="[1]!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563" r:id="rId422" name="Button 539">
              <controlPr defaultSize="0" autoFill="0" autoLine="0" autoPict="0" macro="[1]!Sheet1.deleteProcedure">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564" r:id="rId423" name="Button 540">
              <controlPr defaultSize="0" autoFill="0" autoLine="0" autoPict="0" macro="[1]!Sheet1.InsertNewTableRow">
                <anchor moveWithCells="1" sizeWithCells="1">
                  <from>
                    <xdr:col>6</xdr:col>
                    <xdr:colOff>0</xdr:colOff>
                    <xdr:row>659</xdr:row>
                    <xdr:rowOff>0</xdr:rowOff>
                  </from>
                  <to>
                    <xdr:col>7</xdr:col>
                    <xdr:colOff>0</xdr:colOff>
                    <xdr:row>659</xdr:row>
                    <xdr:rowOff>171450</xdr:rowOff>
                  </to>
                </anchor>
              </controlPr>
            </control>
          </mc:Choice>
        </mc:AlternateContent>
        <mc:AlternateContent xmlns:mc="http://schemas.openxmlformats.org/markup-compatibility/2006">
          <mc:Choice Requires="x14">
            <control shapeId="1565" r:id="rId424" name="Button 541">
              <controlPr defaultSize="0" autoFill="0" autoLine="0" autoPict="0" macro="[1]!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566" r:id="rId425" name="Button 542">
              <controlPr defaultSize="0" autoFill="0" autoLine="0" autoPict="0" macro="[1]!Sheet1.deleteProcedure">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567" r:id="rId426" name="Button 543">
              <controlPr defaultSize="0" autoFill="0" autoLine="0" autoPict="0" macro="[1]!Sheet1.InsertNewTableRow">
                <anchor moveWithCells="1" sizeWithCells="1">
                  <from>
                    <xdr:col>6</xdr:col>
                    <xdr:colOff>0</xdr:colOff>
                    <xdr:row>670</xdr:row>
                    <xdr:rowOff>0</xdr:rowOff>
                  </from>
                  <to>
                    <xdr:col>7</xdr:col>
                    <xdr:colOff>0</xdr:colOff>
                    <xdr:row>670</xdr:row>
                    <xdr:rowOff>171450</xdr:rowOff>
                  </to>
                </anchor>
              </controlPr>
            </control>
          </mc:Choice>
        </mc:AlternateContent>
        <mc:AlternateContent xmlns:mc="http://schemas.openxmlformats.org/markup-compatibility/2006">
          <mc:Choice Requires="x14">
            <control shapeId="1568" r:id="rId427" name="Button 544">
              <controlPr defaultSize="0" autoFill="0" autoLine="0" autoPict="0" macro="[1]!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575" r:id="rId428" name="Button 551">
              <controlPr defaultSize="0" autoFill="0" autoLine="0" autoPict="0" macro="[1]!Sheet1.deleteProcedure">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576" r:id="rId429" name="Button 552">
              <controlPr defaultSize="0" autoFill="0" autoLine="0" autoPict="0" macro="[1]!Sheet1.InsertNewTableRow">
                <anchor moveWithCells="1" sizeWithCells="1">
                  <from>
                    <xdr:col>6</xdr:col>
                    <xdr:colOff>0</xdr:colOff>
                    <xdr:row>680</xdr:row>
                    <xdr:rowOff>0</xdr:rowOff>
                  </from>
                  <to>
                    <xdr:col>7</xdr:col>
                    <xdr:colOff>0</xdr:colOff>
                    <xdr:row>680</xdr:row>
                    <xdr:rowOff>171450</xdr:rowOff>
                  </to>
                </anchor>
              </controlPr>
            </control>
          </mc:Choice>
        </mc:AlternateContent>
        <mc:AlternateContent xmlns:mc="http://schemas.openxmlformats.org/markup-compatibility/2006">
          <mc:Choice Requires="x14">
            <control shapeId="1577" r:id="rId430" name="Button 553">
              <controlPr defaultSize="0" autoFill="0" autoLine="0" autoPict="0" macro="[1]!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578" r:id="rId431" name="Button 554">
              <controlPr defaultSize="0" autoFill="0" autoLine="0" autoPict="0" macro="[1]!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579" r:id="rId432" name="Button 555">
              <controlPr defaultSize="0" autoFill="0" autoLine="0" autoPict="0" macro="[1]!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583" r:id="rId433" name="Button 559">
              <controlPr defaultSize="0" autoFill="0" autoLine="0" autoPict="0" macro="[1]!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586" r:id="rId434" name="Button 562">
              <controlPr defaultSize="0" autoFill="0" autoLine="0" autoPict="0" macro="[1]!Sheet1.InsertNewTableRow">
                <anchor moveWithCells="1" sizeWithCells="1">
                  <from>
                    <xdr:col>6</xdr:col>
                    <xdr:colOff>0</xdr:colOff>
                    <xdr:row>685</xdr:row>
                    <xdr:rowOff>0</xdr:rowOff>
                  </from>
                  <to>
                    <xdr:col>7</xdr:col>
                    <xdr:colOff>0</xdr:colOff>
                    <xdr:row>685</xdr:row>
                    <xdr:rowOff>171450</xdr:rowOff>
                  </to>
                </anchor>
              </controlPr>
            </control>
          </mc:Choice>
        </mc:AlternateContent>
        <mc:AlternateContent xmlns:mc="http://schemas.openxmlformats.org/markup-compatibility/2006">
          <mc:Choice Requires="x14">
            <control shapeId="1587" r:id="rId435" name="Button 563">
              <controlPr defaultSize="0" autoFill="0" autoLine="0" autoPict="0" macro="[1]!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588" r:id="rId436" name="Button 564">
              <controlPr defaultSize="0" autoFill="0" autoLine="0" autoPict="0" macro="[1]!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589" r:id="rId437" name="Button 565">
              <controlPr defaultSize="0" autoFill="0" autoLine="0" autoPict="0" macro="[1]!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590" r:id="rId438" name="Button 566">
              <controlPr defaultSize="0" autoFill="0" autoLine="0" autoPict="0" macro="[1]!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591" r:id="rId439" name="Button 567">
              <controlPr defaultSize="0" autoFill="0" autoLine="0" autoPict="0" macro="[1]!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592" r:id="rId440" name="Button 568">
              <controlPr defaultSize="0" autoFill="0" autoLine="0" autoPict="0" macro="[1]!Sheet1.deleteProcedure">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593" r:id="rId441" name="Button 569">
              <controlPr defaultSize="0" autoFill="0" autoLine="0" autoPict="0" macro="[1]!Sheet1.InsertNewTableRow">
                <anchor moveWithCells="1" sizeWithCells="1">
                  <from>
                    <xdr:col>6</xdr:col>
                    <xdr:colOff>0</xdr:colOff>
                    <xdr:row>700</xdr:row>
                    <xdr:rowOff>0</xdr:rowOff>
                  </from>
                  <to>
                    <xdr:col>7</xdr:col>
                    <xdr:colOff>0</xdr:colOff>
                    <xdr:row>700</xdr:row>
                    <xdr:rowOff>171450</xdr:rowOff>
                  </to>
                </anchor>
              </controlPr>
            </control>
          </mc:Choice>
        </mc:AlternateContent>
        <mc:AlternateContent xmlns:mc="http://schemas.openxmlformats.org/markup-compatibility/2006">
          <mc:Choice Requires="x14">
            <control shapeId="1594" r:id="rId442" name="Button 570">
              <controlPr defaultSize="0" autoFill="0" autoLine="0" autoPict="0" macro="[1]!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595" r:id="rId443" name="Button 571">
              <controlPr defaultSize="0" autoFill="0" autoLine="0" autoPict="0" macro="[1]!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596" r:id="rId444" name="Button 572">
              <controlPr defaultSize="0" autoFill="0" autoLine="0" autoPict="0" macro="[1]!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597" r:id="rId445" name="Button 573">
              <controlPr defaultSize="0" autoFill="0" autoLine="0" autoPict="0" macro="[1]!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598" r:id="rId446" name="Button 574">
              <controlPr defaultSize="0" autoFill="0" autoLine="0" autoPict="0" macro="[1]!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599" r:id="rId447" name="Button 575">
              <controlPr defaultSize="0" autoFill="0" autoLine="0" autoPict="0" macro="[1]!Sheet1.deleteProcedure">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600" r:id="rId448" name="Button 576">
              <controlPr defaultSize="0" autoFill="0" autoLine="0" autoPict="0" macro="[1]!Sheet1.InsertNewTableRow">
                <anchor moveWithCells="1" sizeWithCells="1">
                  <from>
                    <xdr:col>6</xdr:col>
                    <xdr:colOff>0</xdr:colOff>
                    <xdr:row>715</xdr:row>
                    <xdr:rowOff>0</xdr:rowOff>
                  </from>
                  <to>
                    <xdr:col>7</xdr:col>
                    <xdr:colOff>0</xdr:colOff>
                    <xdr:row>715</xdr:row>
                    <xdr:rowOff>171450</xdr:rowOff>
                  </to>
                </anchor>
              </controlPr>
            </control>
          </mc:Choice>
        </mc:AlternateContent>
        <mc:AlternateContent xmlns:mc="http://schemas.openxmlformats.org/markup-compatibility/2006">
          <mc:Choice Requires="x14">
            <control shapeId="1601" r:id="rId449" name="Button 577">
              <controlPr defaultSize="0" autoFill="0" autoLine="0" autoPict="0" macro="[1]!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602" r:id="rId450" name="Button 578">
              <controlPr defaultSize="0" autoFill="0" autoLine="0" autoPict="0" macro="[1]!Sheet1.deleteProcedure">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603" r:id="rId451" name="Button 579">
              <controlPr defaultSize="0" autoFill="0" autoLine="0" autoPict="0" macro="[1]!Sheet1.InsertNewTableRow">
                <anchor moveWithCells="1" sizeWithCells="1">
                  <from>
                    <xdr:col>6</xdr:col>
                    <xdr:colOff>0</xdr:colOff>
                    <xdr:row>726</xdr:row>
                    <xdr:rowOff>0</xdr:rowOff>
                  </from>
                  <to>
                    <xdr:col>7</xdr:col>
                    <xdr:colOff>0</xdr:colOff>
                    <xdr:row>726</xdr:row>
                    <xdr:rowOff>171450</xdr:rowOff>
                  </to>
                </anchor>
              </controlPr>
            </control>
          </mc:Choice>
        </mc:AlternateContent>
        <mc:AlternateContent xmlns:mc="http://schemas.openxmlformats.org/markup-compatibility/2006">
          <mc:Choice Requires="x14">
            <control shapeId="1604" r:id="rId452" name="Button 580">
              <controlPr defaultSize="0" autoFill="0" autoLine="0" autoPict="0" macro="[1]!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605" r:id="rId453" name="Button 581">
              <controlPr defaultSize="0" autoFill="0" autoLine="0" autoPict="0" macro="[1]!Sheet1.deleteProcedure">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606" r:id="rId454" name="Button 582">
              <controlPr defaultSize="0" autoFill="0" autoLine="0" autoPict="0" macro="[1]!Sheet1.InsertNewTableRow">
                <anchor moveWithCells="1" sizeWithCells="1">
                  <from>
                    <xdr:col>6</xdr:col>
                    <xdr:colOff>0</xdr:colOff>
                    <xdr:row>737</xdr:row>
                    <xdr:rowOff>0</xdr:rowOff>
                  </from>
                  <to>
                    <xdr:col>7</xdr:col>
                    <xdr:colOff>0</xdr:colOff>
                    <xdr:row>737</xdr:row>
                    <xdr:rowOff>171450</xdr:rowOff>
                  </to>
                </anchor>
              </controlPr>
            </control>
          </mc:Choice>
        </mc:AlternateContent>
        <mc:AlternateContent xmlns:mc="http://schemas.openxmlformats.org/markup-compatibility/2006">
          <mc:Choice Requires="x14">
            <control shapeId="1607" r:id="rId455" name="Button 583">
              <controlPr defaultSize="0" autoFill="0" autoLine="0" autoPict="0" macro="[1]!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608" r:id="rId456" name="Button 584">
              <controlPr defaultSize="0" autoFill="0" autoLine="0" autoPict="0" macro="[1]!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609" r:id="rId457" name="Button 585">
              <controlPr defaultSize="0" autoFill="0" autoLine="0" autoPict="0" macro="[1]!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610" r:id="rId458" name="Button 586">
              <controlPr defaultSize="0" autoFill="0" autoLine="0" autoPict="0" macro="[1]!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611" r:id="rId459" name="Button 587">
              <controlPr defaultSize="0" autoFill="0" autoLine="0" autoPict="0" macro="[1]!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612" r:id="rId460" name="Button 588">
              <controlPr defaultSize="0" autoFill="0" autoLine="0" autoPict="0" macro="[1]!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613" r:id="rId461" name="Button 589">
              <controlPr defaultSize="0" autoFill="0" autoLine="0" autoPict="0" macro="[1]!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614" r:id="rId462" name="Button 590">
              <controlPr defaultSize="0" autoFill="0" autoLine="0" autoPict="0" macro="[1]!Sheet1.deleteProcedure">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615" r:id="rId463" name="Button 591">
              <controlPr defaultSize="0" autoFill="0" autoLine="0" autoPict="0" macro="[1]!Sheet1.InsertNewTableRow">
                <anchor moveWithCells="1" sizeWithCells="1">
                  <from>
                    <xdr:col>6</xdr:col>
                    <xdr:colOff>0</xdr:colOff>
                    <xdr:row>754</xdr:row>
                    <xdr:rowOff>0</xdr:rowOff>
                  </from>
                  <to>
                    <xdr:col>7</xdr:col>
                    <xdr:colOff>0</xdr:colOff>
                    <xdr:row>754</xdr:row>
                    <xdr:rowOff>171450</xdr:rowOff>
                  </to>
                </anchor>
              </controlPr>
            </control>
          </mc:Choice>
        </mc:AlternateContent>
        <mc:AlternateContent xmlns:mc="http://schemas.openxmlformats.org/markup-compatibility/2006">
          <mc:Choice Requires="x14">
            <control shapeId="1616" r:id="rId464" name="Button 592">
              <controlPr defaultSize="0" autoFill="0" autoLine="0" autoPict="0" macro="[1]!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617" r:id="rId465" name="Button 593">
              <controlPr defaultSize="0" autoFill="0" autoLine="0" autoPict="0" macro="[1]!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618" r:id="rId466" name="Button 594">
              <controlPr defaultSize="0" autoFill="0" autoLine="0" autoPict="0" macro="[1]!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619" r:id="rId467" name="Button 595">
              <controlPr defaultSize="0" autoFill="0" autoLine="0" autoPict="0" macro="[1]!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620" r:id="rId468" name="Button 596">
              <controlPr defaultSize="0" autoFill="0" autoLine="0" autoPict="0" macro="[1]!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621" r:id="rId469" name="Button 597">
              <controlPr defaultSize="0" autoFill="0" autoLine="0" autoPict="0" macro="[1]!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622" r:id="rId470" name="Button 598">
              <controlPr defaultSize="0" autoFill="0" autoLine="0" autoPict="0" macro="[1]!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623" r:id="rId471" name="Button 599">
              <controlPr defaultSize="0" autoFill="0" autoLine="0" autoPict="0" macro="[1]!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624" r:id="rId472" name="Button 600">
              <controlPr defaultSize="0" autoFill="0" autoLine="0" autoPict="0" macro="[1]!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625" r:id="rId473" name="Button 601">
              <controlPr defaultSize="0" autoFill="0" autoLine="0" autoPict="0" macro="[1]!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626" r:id="rId474" name="Button 602">
              <controlPr defaultSize="0" autoFill="0" autoLine="0" autoPict="0" macro="[1]!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627" r:id="rId475" name="Button 603">
              <controlPr defaultSize="0" autoFill="0" autoLine="0" autoPict="0" macro="[1]!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628" r:id="rId476" name="Button 604">
              <controlPr defaultSize="0" autoFill="0" autoLine="0" autoPict="0" macro="[1]!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629" r:id="rId477" name="Button 605">
              <controlPr defaultSize="0" autoFill="0" autoLine="0" autoPict="0" macro="[1]!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630" r:id="rId478" name="Button 606">
              <controlPr defaultSize="0" autoFill="0" autoLine="0" autoPict="0" macro="[1]!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631" r:id="rId479" name="Button 607">
              <controlPr defaultSize="0" autoFill="0" autoLine="0" autoPict="0" macro="[1]!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632" r:id="rId480" name="Button 608">
              <controlPr defaultSize="0" autoFill="0" autoLine="0" autoPict="0" macro="[1]!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633" r:id="rId481" name="Button 609">
              <controlPr defaultSize="0" autoFill="0" autoLine="0" autoPict="0" macro="[1]!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634" r:id="rId482" name="Button 610">
              <controlPr defaultSize="0" autoFill="0" autoLine="0" autoPict="0" macro="[1]!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635" r:id="rId483" name="Button 611">
              <controlPr defaultSize="0" autoFill="0" autoLine="0" autoPict="0" macro="[1]!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636" r:id="rId484" name="Button 612">
              <controlPr defaultSize="0" autoFill="0" autoLine="0" autoPict="0" macro="[1]!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637" r:id="rId485" name="Button 613">
              <controlPr defaultSize="0" autoFill="0" autoLine="0" autoPict="0" macro="[1]!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638" r:id="rId486" name="Button 614">
              <controlPr defaultSize="0" autoFill="0" autoLine="0" autoPict="0" macro="[1]!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639" r:id="rId487" name="Button 615">
              <controlPr defaultSize="0" autoFill="0" autoLine="0" autoPict="0" macro="[1]!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640" r:id="rId488" name="Button 616">
              <controlPr defaultSize="0" autoFill="0" autoLine="0" autoPict="0" macro="[1]!Sheet1.InsertNewTableRow">
                <anchor moveWithCells="1" sizeWithCells="1">
                  <from>
                    <xdr:col>6</xdr:col>
                    <xdr:colOff>0</xdr:colOff>
                    <xdr:row>787</xdr:row>
                    <xdr:rowOff>0</xdr:rowOff>
                  </from>
                  <to>
                    <xdr:col>7</xdr:col>
                    <xdr:colOff>0</xdr:colOff>
                    <xdr:row>787</xdr:row>
                    <xdr:rowOff>171450</xdr:rowOff>
                  </to>
                </anchor>
              </controlPr>
            </control>
          </mc:Choice>
        </mc:AlternateContent>
        <mc:AlternateContent xmlns:mc="http://schemas.openxmlformats.org/markup-compatibility/2006">
          <mc:Choice Requires="x14">
            <control shapeId="1641" r:id="rId489" name="Button 617">
              <controlPr defaultSize="0" autoFill="0" autoLine="0" autoPict="0" macro="[1]!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642" r:id="rId490" name="Button 618">
              <controlPr defaultSize="0" autoFill="0" autoLine="0" autoPict="0" macro="[1]!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643" r:id="rId491" name="Button 619">
              <controlPr defaultSize="0" autoFill="0" autoLine="0" autoPict="0" macro="[1]!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644" r:id="rId492" name="Button 620">
              <controlPr defaultSize="0" autoFill="0" autoLine="0" autoPict="0" macro="[1]!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645" r:id="rId493" name="Button 621">
              <controlPr defaultSize="0" autoFill="0" autoLine="0" autoPict="0" macro="[1]!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646" r:id="rId494" name="Button 622">
              <controlPr defaultSize="0" autoFill="0" autoLine="0" autoPict="0" macro="[1]!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647" r:id="rId495" name="Button 623">
              <controlPr defaultSize="0" autoFill="0" autoLine="0" autoPict="0" macro="[1]!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648" r:id="rId496" name="Button 624">
              <controlPr defaultSize="0" autoFill="0" autoLine="0" autoPict="0" macro="[1]!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649" r:id="rId497" name="Button 625">
              <controlPr defaultSize="0" autoFill="0" autoLine="0" autoPict="0" macro="[1]!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650" r:id="rId498" name="Button 626">
              <controlPr defaultSize="0" autoFill="0" autoLine="0" autoPict="0" macro="[1]!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651" r:id="rId499" name="Button 627">
              <controlPr defaultSize="0" autoFill="0" autoLine="0" autoPict="0" macro="[1]!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652" r:id="rId500" name="Button 628">
              <controlPr defaultSize="0" autoFill="0" autoLine="0" autoPict="0" macro="[1]!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653" r:id="rId501" name="Button 629">
              <controlPr defaultSize="0" autoFill="0" autoLine="0" autoPict="0" macro="[1]!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654" r:id="rId502" name="Button 630">
              <controlPr defaultSize="0" autoFill="0" autoLine="0" autoPict="0" macro="[1]!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655" r:id="rId503" name="Button 631">
              <controlPr defaultSize="0" autoFill="0" autoLine="0" autoPict="0" macro="[1]!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656" r:id="rId504" name="Button 632">
              <controlPr defaultSize="0" autoFill="0" autoLine="0" autoPict="0" macro="[1]!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657" r:id="rId505" name="Button 633">
              <controlPr defaultSize="0" autoFill="0" autoLine="0" autoPict="0" macro="[1]!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658" r:id="rId506" name="Button 634">
              <controlPr defaultSize="0" autoFill="0" autoLine="0" autoPict="0" macro="[1]!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659" r:id="rId507" name="Button 635">
              <controlPr defaultSize="0" autoFill="0" autoLine="0" autoPict="0" macro="[1]!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660" r:id="rId508" name="Button 636">
              <controlPr defaultSize="0" autoFill="0" autoLine="0" autoPict="0" macro="[1]!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661" r:id="rId509" name="Button 637">
              <controlPr defaultSize="0" autoFill="0" autoLine="0" autoPict="0" macro="[1]!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662" r:id="rId510" name="Button 638">
              <controlPr defaultSize="0" autoFill="0" autoLine="0" autoPict="0" macro="[1]!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663" r:id="rId511" name="Button 639">
              <controlPr defaultSize="0" autoFill="0" autoLine="0" autoPict="0" macro="[1]!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664" r:id="rId512" name="Button 640">
              <controlPr defaultSize="0" autoFill="0" autoLine="0" autoPict="0" macro="[1]!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665" r:id="rId513" name="Button 641">
              <controlPr defaultSize="0" autoFill="0" autoLine="0" autoPict="0" macro="[1]!Sheet1.InsertNewTableRow">
                <anchor moveWithCells="1" sizeWithCells="1">
                  <from>
                    <xdr:col>6</xdr:col>
                    <xdr:colOff>0</xdr:colOff>
                    <xdr:row>820</xdr:row>
                    <xdr:rowOff>0</xdr:rowOff>
                  </from>
                  <to>
                    <xdr:col>7</xdr:col>
                    <xdr:colOff>0</xdr:colOff>
                    <xdr:row>820</xdr:row>
                    <xdr:rowOff>171450</xdr:rowOff>
                  </to>
                </anchor>
              </controlPr>
            </control>
          </mc:Choice>
        </mc:AlternateContent>
        <mc:AlternateContent xmlns:mc="http://schemas.openxmlformats.org/markup-compatibility/2006">
          <mc:Choice Requires="x14">
            <control shapeId="1666" r:id="rId514" name="Button 642">
              <controlPr defaultSize="0" autoFill="0" autoLine="0" autoPict="0" macro="[1]!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667" r:id="rId515" name="Button 643">
              <controlPr defaultSize="0" autoFill="0" autoLine="0" autoPict="0" macro="[1]!Sheet1.deleteProcedure">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668" r:id="rId516" name="Button 644">
              <controlPr defaultSize="0" autoFill="0" autoLine="0" autoPict="0" macro="[1]!Sheet1.InsertNewTableRow">
                <anchor moveWithCells="1" sizeWithCells="1">
                  <from>
                    <xdr:col>6</xdr:col>
                    <xdr:colOff>0</xdr:colOff>
                    <xdr:row>831</xdr:row>
                    <xdr:rowOff>0</xdr:rowOff>
                  </from>
                  <to>
                    <xdr:col>7</xdr:col>
                    <xdr:colOff>0</xdr:colOff>
                    <xdr:row>831</xdr:row>
                    <xdr:rowOff>171450</xdr:rowOff>
                  </to>
                </anchor>
              </controlPr>
            </control>
          </mc:Choice>
        </mc:AlternateContent>
        <mc:AlternateContent xmlns:mc="http://schemas.openxmlformats.org/markup-compatibility/2006">
          <mc:Choice Requires="x14">
            <control shapeId="1669" r:id="rId517" name="Button 645">
              <controlPr defaultSize="0" autoFill="0" autoLine="0" autoPict="0" macro="[1]!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670" r:id="rId518" name="Button 646">
              <controlPr defaultSize="0" autoFill="0" autoLine="0" autoPict="0" macro="[1]!Sheet1.deleteProcedure">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671" r:id="rId519" name="Button 647">
              <controlPr defaultSize="0" autoFill="0" autoLine="0" autoPict="0" macro="[1]!Sheet1.InsertNewTableRow">
                <anchor moveWithCells="1" sizeWithCells="1">
                  <from>
                    <xdr:col>6</xdr:col>
                    <xdr:colOff>0</xdr:colOff>
                    <xdr:row>842</xdr:row>
                    <xdr:rowOff>0</xdr:rowOff>
                  </from>
                  <to>
                    <xdr:col>7</xdr:col>
                    <xdr:colOff>0</xdr:colOff>
                    <xdr:row>842</xdr:row>
                    <xdr:rowOff>171450</xdr:rowOff>
                  </to>
                </anchor>
              </controlPr>
            </control>
          </mc:Choice>
        </mc:AlternateContent>
        <mc:AlternateContent xmlns:mc="http://schemas.openxmlformats.org/markup-compatibility/2006">
          <mc:Choice Requires="x14">
            <control shapeId="1672" r:id="rId520" name="Button 648">
              <controlPr defaultSize="0" autoFill="0" autoLine="0" autoPict="0" macro="[1]!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673" r:id="rId521" name="Button 649">
              <controlPr defaultSize="0" autoFill="0" autoLine="0" autoPict="0" macro="[1]!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674" r:id="rId522" name="Button 650">
              <controlPr defaultSize="0" autoFill="0" autoLine="0" autoPict="0" macro="[1]!Sheet1.deleteProcedure">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675" r:id="rId523" name="Button 651">
              <controlPr defaultSize="0" autoFill="0" autoLine="0" autoPict="0" macro="[1]!Sheet1.InsertNewTableRow">
                <anchor moveWithCells="1" sizeWithCells="1">
                  <from>
                    <xdr:col>6</xdr:col>
                    <xdr:colOff>0</xdr:colOff>
                    <xdr:row>854</xdr:row>
                    <xdr:rowOff>0</xdr:rowOff>
                  </from>
                  <to>
                    <xdr:col>7</xdr:col>
                    <xdr:colOff>0</xdr:colOff>
                    <xdr:row>854</xdr:row>
                    <xdr:rowOff>171450</xdr:rowOff>
                  </to>
                </anchor>
              </controlPr>
            </control>
          </mc:Choice>
        </mc:AlternateContent>
        <mc:AlternateContent xmlns:mc="http://schemas.openxmlformats.org/markup-compatibility/2006">
          <mc:Choice Requires="x14">
            <control shapeId="1676" r:id="rId524" name="Button 652">
              <controlPr defaultSize="0" autoFill="0" autoLine="0" autoPict="0" macro="[1]!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677" r:id="rId525" name="Button 653">
              <controlPr defaultSize="0" autoFill="0" autoLine="0" autoPict="0" macro="[1]!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678" r:id="rId526" name="Button 654">
              <controlPr defaultSize="0" autoFill="0" autoLine="0" autoPict="0" macro="[1]!Sheet1.deleteProcedure">
                <anchor moveWithCells="1" sizeWithCells="1">
                  <from>
                    <xdr:col>6</xdr:col>
                    <xdr:colOff>0</xdr:colOff>
                    <xdr:row>859</xdr:row>
                    <xdr:rowOff>0</xdr:rowOff>
                  </from>
                  <to>
                    <xdr:col>7</xdr:col>
                    <xdr:colOff>0</xdr:colOff>
                    <xdr:row>860</xdr:row>
                    <xdr:rowOff>0</xdr:rowOff>
                  </to>
                </anchor>
              </controlPr>
            </control>
          </mc:Choice>
        </mc:AlternateContent>
        <mc:AlternateContent xmlns:mc="http://schemas.openxmlformats.org/markup-compatibility/2006">
          <mc:Choice Requires="x14">
            <control shapeId="1679" r:id="rId527" name="Button 655">
              <controlPr defaultSize="0" autoFill="0" autoLine="0" autoPict="0" macro="[1]!Sheet1.InsertNewTableRow">
                <anchor moveWithCells="1" sizeWithCells="1">
                  <from>
                    <xdr:col>6</xdr:col>
                    <xdr:colOff>0</xdr:colOff>
                    <xdr:row>866</xdr:row>
                    <xdr:rowOff>0</xdr:rowOff>
                  </from>
                  <to>
                    <xdr:col>7</xdr:col>
                    <xdr:colOff>0</xdr:colOff>
                    <xdr:row>866</xdr:row>
                    <xdr:rowOff>171450</xdr:rowOff>
                  </to>
                </anchor>
              </controlPr>
            </control>
          </mc:Choice>
        </mc:AlternateContent>
        <mc:AlternateContent xmlns:mc="http://schemas.openxmlformats.org/markup-compatibility/2006">
          <mc:Choice Requires="x14">
            <control shapeId="1680" r:id="rId528" name="Button 656">
              <controlPr defaultSize="0" autoFill="0" autoLine="0" autoPict="0" macro="[1]!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681" r:id="rId529" name="Button 657">
              <controlPr defaultSize="0" autoFill="0" autoLine="0" autoPict="0" macro="[1]!Sheet1.deleteProcedure">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682" r:id="rId530" name="Button 658">
              <controlPr defaultSize="0" autoFill="0" autoLine="0" autoPict="0" macro="[1]!Sheet1.InsertNewTableRow">
                <anchor moveWithCells="1" sizeWithCells="1">
                  <from>
                    <xdr:col>6</xdr:col>
                    <xdr:colOff>0</xdr:colOff>
                    <xdr:row>877</xdr:row>
                    <xdr:rowOff>0</xdr:rowOff>
                  </from>
                  <to>
                    <xdr:col>7</xdr:col>
                    <xdr:colOff>0</xdr:colOff>
                    <xdr:row>877</xdr:row>
                    <xdr:rowOff>171450</xdr:rowOff>
                  </to>
                </anchor>
              </controlPr>
            </control>
          </mc:Choice>
        </mc:AlternateContent>
        <mc:AlternateContent xmlns:mc="http://schemas.openxmlformats.org/markup-compatibility/2006">
          <mc:Choice Requires="x14">
            <control shapeId="1683" r:id="rId531" name="Button 659">
              <controlPr defaultSize="0" autoFill="0" autoLine="0" autoPict="0" macro="[1]!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684" r:id="rId532" name="Button 660">
              <controlPr defaultSize="0" autoFill="0" autoLine="0" autoPict="0" macro="[1]!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685" r:id="rId533" name="Button 661">
              <controlPr defaultSize="0" autoFill="0" autoLine="0" autoPict="0" macro="[1]!Sheet1.deleteProcedure">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686" r:id="rId534" name="Button 662">
              <controlPr defaultSize="0" autoFill="0" autoLine="0" autoPict="0" macro="[1]!Sheet1.InsertNewTableRow">
                <anchor moveWithCells="1" sizeWithCells="1">
                  <from>
                    <xdr:col>6</xdr:col>
                    <xdr:colOff>0</xdr:colOff>
                    <xdr:row>889</xdr:row>
                    <xdr:rowOff>0</xdr:rowOff>
                  </from>
                  <to>
                    <xdr:col>7</xdr:col>
                    <xdr:colOff>0</xdr:colOff>
                    <xdr:row>889</xdr:row>
                    <xdr:rowOff>171450</xdr:rowOff>
                  </to>
                </anchor>
              </controlPr>
            </control>
          </mc:Choice>
        </mc:AlternateContent>
        <mc:AlternateContent xmlns:mc="http://schemas.openxmlformats.org/markup-compatibility/2006">
          <mc:Choice Requires="x14">
            <control shapeId="1687" r:id="rId535" name="Button 663">
              <controlPr defaultSize="0" autoFill="0" autoLine="0" autoPict="0" macro="[1]!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688" r:id="rId536" name="Button 664">
              <controlPr defaultSize="0" autoFill="0" autoLine="0" autoPict="0" macro="[1]!Sheet1.deleteProcedure">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689" r:id="rId537" name="Button 665">
              <controlPr defaultSize="0" autoFill="0" autoLine="0" autoPict="0" macro="[1]!Sheet1.InsertNewTableRow">
                <anchor moveWithCells="1" sizeWithCells="1">
                  <from>
                    <xdr:col>6</xdr:col>
                    <xdr:colOff>0</xdr:colOff>
                    <xdr:row>900</xdr:row>
                    <xdr:rowOff>0</xdr:rowOff>
                  </from>
                  <to>
                    <xdr:col>7</xdr:col>
                    <xdr:colOff>0</xdr:colOff>
                    <xdr:row>900</xdr:row>
                    <xdr:rowOff>171450</xdr:rowOff>
                  </to>
                </anchor>
              </controlPr>
            </control>
          </mc:Choice>
        </mc:AlternateContent>
        <mc:AlternateContent xmlns:mc="http://schemas.openxmlformats.org/markup-compatibility/2006">
          <mc:Choice Requires="x14">
            <control shapeId="1690" r:id="rId538" name="Button 666">
              <controlPr defaultSize="0" autoFill="0" autoLine="0" autoPict="0" macro="[1]!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2708" r:id="rId539" name="Button 1684">
              <controlPr defaultSize="0" autoFill="0" autoLine="0" autoPict="0" macro="[1]!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2709" r:id="rId540" name="Button 1685">
              <controlPr defaultSize="0" autoFill="0" autoLine="0" autoPict="0" macro="[1]!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2710" r:id="rId541" name="Button 1686">
              <controlPr defaultSize="0" autoFill="0" autoLine="0" autoPict="0" macro="[1]!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2711" r:id="rId542" name="Button 1687">
              <controlPr defaultSize="0" autoFill="0" autoLine="0" autoPict="0" macro="[1]!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2712" r:id="rId543" name="Button 1688">
              <controlPr defaultSize="0" autoFill="0" autoLine="0" autoPict="0" macro="[1]!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2713" r:id="rId544" name="Button 1689">
              <controlPr defaultSize="0" autoFill="0" autoLine="0" autoPict="0" macro="[1]!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2714" r:id="rId545" name="Button 1690">
              <controlPr defaultSize="0" autoFill="0" autoLine="0" autoPict="0" macro="[1]!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2715" r:id="rId546" name="Button 1691">
              <controlPr defaultSize="0" autoFill="0" autoLine="0" autoPict="0" macro="[1]!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2716" r:id="rId547" name="Button 1692">
              <controlPr defaultSize="0" autoFill="0" autoLine="0" autoPict="0" macro="[1]!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2717" r:id="rId548" name="Button 1693">
              <controlPr defaultSize="0" autoFill="0" autoLine="0" autoPict="0" macro="[1]!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2718" r:id="rId549" name="Button 1694">
              <controlPr defaultSize="0" autoFill="0" autoLine="0" autoPict="0" macro="[1]!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2719" r:id="rId550" name="Button 1695">
              <controlPr defaultSize="0" autoFill="0" autoLine="0" autoPict="0" macro="[1]!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2720" r:id="rId551" name="Button 1696">
              <controlPr defaultSize="0" autoFill="0" autoLine="0" autoPict="0" macro="[1]!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2721" r:id="rId552" name="Button 1697">
              <controlPr defaultSize="0" autoFill="0" autoLine="0" autoPict="0" macro="[1]!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2722" r:id="rId553" name="Button 1698">
              <controlPr defaultSize="0" autoFill="0" autoLine="0" autoPict="0" macro="[1]!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2723" r:id="rId554" name="Button 1699">
              <controlPr defaultSize="0" autoFill="0" autoLine="0" autoPict="0" macro="[1]!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2724" r:id="rId555" name="Button 1700">
              <controlPr defaultSize="0" autoFill="0" autoLine="0" autoPict="0" macro="[1]!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2725" r:id="rId556" name="Button 1701">
              <controlPr defaultSize="0" autoFill="0" autoLine="0" autoPict="0" macro="[1]!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2726" r:id="rId557" name="Button 1702">
              <controlPr defaultSize="0" autoFill="0" autoLine="0" autoPict="0" macro="[1]!Sheet1.deleteRow">
                <anchor moveWithCells="1" sizeWithCells="1">
                  <from>
                    <xdr:col>6</xdr:col>
                    <xdr:colOff>0</xdr:colOff>
                    <xdr:row>86</xdr:row>
                    <xdr:rowOff>0</xdr:rowOff>
                  </from>
                  <to>
                    <xdr:col>7</xdr:col>
                    <xdr:colOff>0</xdr:colOff>
                    <xdr:row>86</xdr:row>
                    <xdr:rowOff>161925</xdr:rowOff>
                  </to>
                </anchor>
              </controlPr>
            </control>
          </mc:Choice>
        </mc:AlternateContent>
      </controls>
    </mc:Choice>
  </mc:AlternateContent>
  <tableParts count="40">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'C:\Users\pc\Desktop\LOS PROCESOS\[Plan-Anual-de-Compras-y-Contrataciones-PACC-2020-DGBA.xlsx]Informacion '!#REF!</xm:f>
          </x14:formula1>
          <xm:sqref>E410 E398 E387 C398 C387 C410 C135:E135 C294:E294 C633:E633 C644:E644 C541:E541 C587:E587 C554:E554 C530:E530 C504:E504 C519:E519 C489:E489 C478:E478 C467:E467 C456:E456 C445:E445 C348:E348 C434:E434 C422:E422 C89:E89 C37:E37 C359:E359 C376:E376 C315:E315 C16:E16 C328:E328 C669:E669 C280:E280 C50:E50 C263:E263 C247:E247 C214:E214 C181:E181 C656:E656 C70:E70 C680:E680 C692:E692 C704:E704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299"/>
  <sheetViews>
    <sheetView workbookViewId="0">
      <selection activeCell="D13" sqref="D13"/>
    </sheetView>
  </sheetViews>
  <sheetFormatPr baseColWidth="10" defaultColWidth="9.140625" defaultRowHeight="15" x14ac:dyDescent="0.25"/>
  <cols>
    <col min="2" max="2" width="58.85546875" customWidth="1"/>
  </cols>
  <sheetData>
    <row r="1" spans="1:2" x14ac:dyDescent="0.25">
      <c r="A1" s="48">
        <v>10101501</v>
      </c>
      <c r="B1" s="49" t="s">
        <v>302</v>
      </c>
    </row>
    <row r="2" spans="1:2" x14ac:dyDescent="0.25">
      <c r="A2" s="48">
        <v>10101502</v>
      </c>
      <c r="B2" s="49" t="s">
        <v>303</v>
      </c>
    </row>
    <row r="3" spans="1:2" x14ac:dyDescent="0.25">
      <c r="A3" s="48">
        <v>10101504</v>
      </c>
      <c r="B3" s="49" t="s">
        <v>304</v>
      </c>
    </row>
    <row r="4" spans="1:2" x14ac:dyDescent="0.25">
      <c r="A4" s="48">
        <v>10101505</v>
      </c>
      <c r="B4" s="49" t="s">
        <v>305</v>
      </c>
    </row>
    <row r="5" spans="1:2" x14ac:dyDescent="0.25">
      <c r="A5" s="48">
        <v>10101506</v>
      </c>
      <c r="B5" s="49" t="s">
        <v>306</v>
      </c>
    </row>
    <row r="6" spans="1:2" x14ac:dyDescent="0.25">
      <c r="A6" s="48">
        <v>10101507</v>
      </c>
      <c r="B6" s="49" t="s">
        <v>307</v>
      </c>
    </row>
    <row r="7" spans="1:2" x14ac:dyDescent="0.25">
      <c r="A7" s="48">
        <v>10101508</v>
      </c>
      <c r="B7" s="49" t="s">
        <v>308</v>
      </c>
    </row>
    <row r="8" spans="1:2" x14ac:dyDescent="0.25">
      <c r="A8" s="48">
        <v>10101509</v>
      </c>
      <c r="B8" s="49" t="s">
        <v>309</v>
      </c>
    </row>
    <row r="9" spans="1:2" x14ac:dyDescent="0.25">
      <c r="A9" s="48">
        <v>10101510</v>
      </c>
      <c r="B9" s="49" t="s">
        <v>310</v>
      </c>
    </row>
    <row r="10" spans="1:2" x14ac:dyDescent="0.25">
      <c r="A10" s="48">
        <v>10101511</v>
      </c>
      <c r="B10" s="49" t="s">
        <v>311</v>
      </c>
    </row>
    <row r="11" spans="1:2" x14ac:dyDescent="0.25">
      <c r="A11" s="48">
        <v>10101512</v>
      </c>
      <c r="B11" s="49" t="s">
        <v>312</v>
      </c>
    </row>
    <row r="12" spans="1:2" x14ac:dyDescent="0.25">
      <c r="A12" s="48">
        <v>10101513</v>
      </c>
      <c r="B12" s="49" t="s">
        <v>313</v>
      </c>
    </row>
    <row r="13" spans="1:2" x14ac:dyDescent="0.25">
      <c r="A13" s="48">
        <v>10101514</v>
      </c>
      <c r="B13" s="49" t="s">
        <v>314</v>
      </c>
    </row>
    <row r="14" spans="1:2" x14ac:dyDescent="0.25">
      <c r="A14" s="48">
        <v>10101515</v>
      </c>
      <c r="B14" s="49" t="s">
        <v>315</v>
      </c>
    </row>
    <row r="15" spans="1:2" x14ac:dyDescent="0.25">
      <c r="A15" s="48">
        <v>10101516</v>
      </c>
      <c r="B15" s="49" t="s">
        <v>316</v>
      </c>
    </row>
    <row r="16" spans="1:2" x14ac:dyDescent="0.25">
      <c r="A16" s="48">
        <v>10101517</v>
      </c>
      <c r="B16" s="49" t="s">
        <v>317</v>
      </c>
    </row>
    <row r="17" spans="1:2" x14ac:dyDescent="0.25">
      <c r="A17" s="48">
        <v>10101601</v>
      </c>
      <c r="B17" s="49" t="s">
        <v>318</v>
      </c>
    </row>
    <row r="18" spans="1:2" x14ac:dyDescent="0.25">
      <c r="A18" s="48">
        <v>10101602</v>
      </c>
      <c r="B18" s="49" t="s">
        <v>319</v>
      </c>
    </row>
    <row r="19" spans="1:2" x14ac:dyDescent="0.25">
      <c r="A19" s="48">
        <v>10101603</v>
      </c>
      <c r="B19" s="49" t="s">
        <v>320</v>
      </c>
    </row>
    <row r="20" spans="1:2" x14ac:dyDescent="0.25">
      <c r="A20" s="48">
        <v>10101604</v>
      </c>
      <c r="B20" s="49" t="s">
        <v>321</v>
      </c>
    </row>
    <row r="21" spans="1:2" x14ac:dyDescent="0.25">
      <c r="A21" s="48">
        <v>10101605</v>
      </c>
      <c r="B21" s="49" t="s">
        <v>322</v>
      </c>
    </row>
    <row r="22" spans="1:2" x14ac:dyDescent="0.25">
      <c r="A22" s="48">
        <v>10101701</v>
      </c>
      <c r="B22" s="49" t="s">
        <v>323</v>
      </c>
    </row>
    <row r="23" spans="1:2" x14ac:dyDescent="0.25">
      <c r="A23" s="48">
        <v>10101702</v>
      </c>
      <c r="B23" s="49" t="s">
        <v>324</v>
      </c>
    </row>
    <row r="24" spans="1:2" x14ac:dyDescent="0.25">
      <c r="A24" s="48">
        <v>10101703</v>
      </c>
      <c r="B24" s="49" t="s">
        <v>325</v>
      </c>
    </row>
    <row r="25" spans="1:2" x14ac:dyDescent="0.25">
      <c r="A25" s="48">
        <v>10101704</v>
      </c>
      <c r="B25" s="49" t="s">
        <v>326</v>
      </c>
    </row>
    <row r="26" spans="1:2" x14ac:dyDescent="0.25">
      <c r="A26" s="48">
        <v>10101705</v>
      </c>
      <c r="B26" s="49" t="s">
        <v>327</v>
      </c>
    </row>
    <row r="27" spans="1:2" x14ac:dyDescent="0.25">
      <c r="A27" s="48">
        <v>10101801</v>
      </c>
      <c r="B27" s="49" t="s">
        <v>328</v>
      </c>
    </row>
    <row r="28" spans="1:2" x14ac:dyDescent="0.25">
      <c r="A28" s="48">
        <v>10101802</v>
      </c>
      <c r="B28" s="49" t="s">
        <v>329</v>
      </c>
    </row>
    <row r="29" spans="1:2" x14ac:dyDescent="0.25">
      <c r="A29" s="48">
        <v>10101803</v>
      </c>
      <c r="B29" s="49" t="s">
        <v>330</v>
      </c>
    </row>
    <row r="30" spans="1:2" x14ac:dyDescent="0.25">
      <c r="A30" s="48">
        <v>10101804</v>
      </c>
      <c r="B30" s="49" t="s">
        <v>331</v>
      </c>
    </row>
    <row r="31" spans="1:2" x14ac:dyDescent="0.25">
      <c r="A31" s="48">
        <v>10101805</v>
      </c>
      <c r="B31" s="49" t="s">
        <v>332</v>
      </c>
    </row>
    <row r="32" spans="1:2" x14ac:dyDescent="0.25">
      <c r="A32" s="48">
        <v>10101806</v>
      </c>
      <c r="B32" s="49" t="s">
        <v>333</v>
      </c>
    </row>
    <row r="33" spans="1:2" x14ac:dyDescent="0.25">
      <c r="A33" s="48">
        <v>10101807</v>
      </c>
      <c r="B33" s="49" t="s">
        <v>334</v>
      </c>
    </row>
    <row r="34" spans="1:2" x14ac:dyDescent="0.25">
      <c r="A34" s="48">
        <v>10101808</v>
      </c>
      <c r="B34" s="49" t="s">
        <v>335</v>
      </c>
    </row>
    <row r="35" spans="1:2" x14ac:dyDescent="0.25">
      <c r="A35" s="48">
        <v>10101901</v>
      </c>
      <c r="B35" s="49" t="s">
        <v>336</v>
      </c>
    </row>
    <row r="36" spans="1:2" x14ac:dyDescent="0.25">
      <c r="A36" s="48">
        <v>10101902</v>
      </c>
      <c r="B36" s="49" t="s">
        <v>337</v>
      </c>
    </row>
    <row r="37" spans="1:2" x14ac:dyDescent="0.25">
      <c r="A37" s="48">
        <v>10101903</v>
      </c>
      <c r="B37" s="49" t="s">
        <v>338</v>
      </c>
    </row>
    <row r="38" spans="1:2" x14ac:dyDescent="0.25">
      <c r="A38" s="48">
        <v>10101904</v>
      </c>
      <c r="B38" s="49" t="s">
        <v>339</v>
      </c>
    </row>
    <row r="39" spans="1:2" x14ac:dyDescent="0.25">
      <c r="A39" s="48">
        <v>10102001</v>
      </c>
      <c r="B39" s="49" t="s">
        <v>340</v>
      </c>
    </row>
    <row r="40" spans="1:2" x14ac:dyDescent="0.25">
      <c r="A40" s="48">
        <v>10102002</v>
      </c>
      <c r="B40" s="49" t="s">
        <v>341</v>
      </c>
    </row>
    <row r="41" spans="1:2" x14ac:dyDescent="0.25">
      <c r="A41" s="48">
        <v>10111301</v>
      </c>
      <c r="B41" s="49" t="s">
        <v>342</v>
      </c>
    </row>
    <row r="42" spans="1:2" x14ac:dyDescent="0.25">
      <c r="A42" s="48">
        <v>10111302</v>
      </c>
      <c r="B42" s="49" t="s">
        <v>343</v>
      </c>
    </row>
    <row r="43" spans="1:2" x14ac:dyDescent="0.25">
      <c r="A43" s="48">
        <v>10111303</v>
      </c>
      <c r="B43" s="49" t="s">
        <v>344</v>
      </c>
    </row>
    <row r="44" spans="1:2" x14ac:dyDescent="0.25">
      <c r="A44" s="48">
        <v>10111304</v>
      </c>
      <c r="B44" s="49" t="s">
        <v>345</v>
      </c>
    </row>
    <row r="45" spans="1:2" x14ac:dyDescent="0.25">
      <c r="A45" s="48">
        <v>10111305</v>
      </c>
      <c r="B45" s="49" t="s">
        <v>346</v>
      </c>
    </row>
    <row r="46" spans="1:2" x14ac:dyDescent="0.25">
      <c r="A46" s="48">
        <v>10111306</v>
      </c>
      <c r="B46" s="49" t="s">
        <v>347</v>
      </c>
    </row>
    <row r="47" spans="1:2" x14ac:dyDescent="0.25">
      <c r="A47" s="48">
        <v>10111307</v>
      </c>
      <c r="B47" s="49" t="s">
        <v>348</v>
      </c>
    </row>
    <row r="48" spans="1:2" x14ac:dyDescent="0.25">
      <c r="A48" s="48">
        <v>10121501</v>
      </c>
      <c r="B48" s="49" t="s">
        <v>349</v>
      </c>
    </row>
    <row r="49" spans="1:2" x14ac:dyDescent="0.25">
      <c r="A49" s="48">
        <v>10121502</v>
      </c>
      <c r="B49" s="49" t="s">
        <v>350</v>
      </c>
    </row>
    <row r="50" spans="1:2" x14ac:dyDescent="0.25">
      <c r="A50" s="48">
        <v>10121503</v>
      </c>
      <c r="B50" s="49" t="s">
        <v>351</v>
      </c>
    </row>
    <row r="51" spans="1:2" x14ac:dyDescent="0.25">
      <c r="A51" s="48">
        <v>10121504</v>
      </c>
      <c r="B51" s="49" t="s">
        <v>352</v>
      </c>
    </row>
    <row r="52" spans="1:2" x14ac:dyDescent="0.25">
      <c r="A52" s="48">
        <v>10121505</v>
      </c>
      <c r="B52" s="49" t="s">
        <v>353</v>
      </c>
    </row>
    <row r="53" spans="1:2" x14ac:dyDescent="0.25">
      <c r="A53" s="48">
        <v>10121506</v>
      </c>
      <c r="B53" s="49" t="s">
        <v>354</v>
      </c>
    </row>
    <row r="54" spans="1:2" x14ac:dyDescent="0.25">
      <c r="A54" s="48">
        <v>10121601</v>
      </c>
      <c r="B54" s="49" t="s">
        <v>355</v>
      </c>
    </row>
    <row r="55" spans="1:2" x14ac:dyDescent="0.25">
      <c r="A55" s="48">
        <v>10121602</v>
      </c>
      <c r="B55" s="49" t="s">
        <v>356</v>
      </c>
    </row>
    <row r="56" spans="1:2" x14ac:dyDescent="0.25">
      <c r="A56" s="48">
        <v>10121603</v>
      </c>
      <c r="B56" s="49" t="s">
        <v>357</v>
      </c>
    </row>
    <row r="57" spans="1:2" x14ac:dyDescent="0.25">
      <c r="A57" s="48">
        <v>10121604</v>
      </c>
      <c r="B57" s="49" t="s">
        <v>358</v>
      </c>
    </row>
    <row r="58" spans="1:2" x14ac:dyDescent="0.25">
      <c r="A58" s="48">
        <v>10121701</v>
      </c>
      <c r="B58" s="49" t="s">
        <v>359</v>
      </c>
    </row>
    <row r="59" spans="1:2" x14ac:dyDescent="0.25">
      <c r="A59" s="48">
        <v>10121702</v>
      </c>
      <c r="B59" s="49" t="s">
        <v>360</v>
      </c>
    </row>
    <row r="60" spans="1:2" x14ac:dyDescent="0.25">
      <c r="A60" s="48">
        <v>10121703</v>
      </c>
      <c r="B60" s="49" t="s">
        <v>361</v>
      </c>
    </row>
    <row r="61" spans="1:2" x14ac:dyDescent="0.25">
      <c r="A61" s="48">
        <v>10121801</v>
      </c>
      <c r="B61" s="49" t="s">
        <v>362</v>
      </c>
    </row>
    <row r="62" spans="1:2" x14ac:dyDescent="0.25">
      <c r="A62" s="48">
        <v>10121802</v>
      </c>
      <c r="B62" s="49" t="s">
        <v>363</v>
      </c>
    </row>
    <row r="63" spans="1:2" x14ac:dyDescent="0.25">
      <c r="A63" s="48">
        <v>10121803</v>
      </c>
      <c r="B63" s="49" t="s">
        <v>364</v>
      </c>
    </row>
    <row r="64" spans="1:2" x14ac:dyDescent="0.25">
      <c r="A64" s="48">
        <v>10121804</v>
      </c>
      <c r="B64" s="49" t="s">
        <v>365</v>
      </c>
    </row>
    <row r="65" spans="1:2" x14ac:dyDescent="0.25">
      <c r="A65" s="48">
        <v>10121805</v>
      </c>
      <c r="B65" s="49" t="s">
        <v>366</v>
      </c>
    </row>
    <row r="66" spans="1:2" x14ac:dyDescent="0.25">
      <c r="A66" s="48">
        <v>10121806</v>
      </c>
      <c r="B66" s="49" t="s">
        <v>367</v>
      </c>
    </row>
    <row r="67" spans="1:2" x14ac:dyDescent="0.25">
      <c r="A67" s="48">
        <v>10121901</v>
      </c>
      <c r="B67" s="49" t="s">
        <v>368</v>
      </c>
    </row>
    <row r="68" spans="1:2" x14ac:dyDescent="0.25">
      <c r="A68" s="48">
        <v>10122001</v>
      </c>
      <c r="B68" s="49" t="s">
        <v>369</v>
      </c>
    </row>
    <row r="69" spans="1:2" x14ac:dyDescent="0.25">
      <c r="A69" s="48">
        <v>10122002</v>
      </c>
      <c r="B69" s="49" t="s">
        <v>370</v>
      </c>
    </row>
    <row r="70" spans="1:2" x14ac:dyDescent="0.25">
      <c r="A70" s="48">
        <v>10122003</v>
      </c>
      <c r="B70" s="49" t="s">
        <v>371</v>
      </c>
    </row>
    <row r="71" spans="1:2" x14ac:dyDescent="0.25">
      <c r="A71" s="48">
        <v>10122101</v>
      </c>
      <c r="B71" s="49" t="s">
        <v>372</v>
      </c>
    </row>
    <row r="72" spans="1:2" x14ac:dyDescent="0.25">
      <c r="A72" s="48">
        <v>10122102</v>
      </c>
      <c r="B72" s="49" t="s">
        <v>373</v>
      </c>
    </row>
    <row r="73" spans="1:2" x14ac:dyDescent="0.25">
      <c r="A73" s="48">
        <v>10122103</v>
      </c>
      <c r="B73" s="49" t="s">
        <v>374</v>
      </c>
    </row>
    <row r="74" spans="1:2" x14ac:dyDescent="0.25">
      <c r="A74" s="48">
        <v>10131506</v>
      </c>
      <c r="B74" s="49" t="s">
        <v>375</v>
      </c>
    </row>
    <row r="75" spans="1:2" x14ac:dyDescent="0.25">
      <c r="A75" s="48">
        <v>10131507</v>
      </c>
      <c r="B75" s="49" t="s">
        <v>376</v>
      </c>
    </row>
    <row r="76" spans="1:2" x14ac:dyDescent="0.25">
      <c r="A76" s="48">
        <v>10131508</v>
      </c>
      <c r="B76" s="49" t="s">
        <v>377</v>
      </c>
    </row>
    <row r="77" spans="1:2" x14ac:dyDescent="0.25">
      <c r="A77" s="48">
        <v>10131601</v>
      </c>
      <c r="B77" s="49" t="s">
        <v>378</v>
      </c>
    </row>
    <row r="78" spans="1:2" x14ac:dyDescent="0.25">
      <c r="A78" s="48">
        <v>10131602</v>
      </c>
      <c r="B78" s="49" t="s">
        <v>379</v>
      </c>
    </row>
    <row r="79" spans="1:2" x14ac:dyDescent="0.25">
      <c r="A79" s="48">
        <v>10131603</v>
      </c>
      <c r="B79" s="49" t="s">
        <v>380</v>
      </c>
    </row>
    <row r="80" spans="1:2" x14ac:dyDescent="0.25">
      <c r="A80" s="48">
        <v>10131604</v>
      </c>
      <c r="B80" s="49" t="s">
        <v>381</v>
      </c>
    </row>
    <row r="81" spans="1:2" x14ac:dyDescent="0.25">
      <c r="A81" s="48">
        <v>10131701</v>
      </c>
      <c r="B81" s="49" t="s">
        <v>382</v>
      </c>
    </row>
    <row r="82" spans="1:2" x14ac:dyDescent="0.25">
      <c r="A82" s="48">
        <v>10131702</v>
      </c>
      <c r="B82" s="49" t="s">
        <v>383</v>
      </c>
    </row>
    <row r="83" spans="1:2" x14ac:dyDescent="0.25">
      <c r="A83" s="48">
        <v>10141501</v>
      </c>
      <c r="B83" s="49" t="s">
        <v>384</v>
      </c>
    </row>
    <row r="84" spans="1:2" x14ac:dyDescent="0.25">
      <c r="A84" s="48">
        <v>10141502</v>
      </c>
      <c r="B84" s="49" t="s">
        <v>385</v>
      </c>
    </row>
    <row r="85" spans="1:2" x14ac:dyDescent="0.25">
      <c r="A85" s="48">
        <v>10141503</v>
      </c>
      <c r="B85" s="49" t="s">
        <v>386</v>
      </c>
    </row>
    <row r="86" spans="1:2" x14ac:dyDescent="0.25">
      <c r="A86" s="48">
        <v>10141504</v>
      </c>
      <c r="B86" s="49" t="s">
        <v>387</v>
      </c>
    </row>
    <row r="87" spans="1:2" x14ac:dyDescent="0.25">
      <c r="A87" s="48">
        <v>10141601</v>
      </c>
      <c r="B87" s="49" t="s">
        <v>388</v>
      </c>
    </row>
    <row r="88" spans="1:2" x14ac:dyDescent="0.25">
      <c r="A88" s="48">
        <v>10141602</v>
      </c>
      <c r="B88" s="49" t="s">
        <v>389</v>
      </c>
    </row>
    <row r="89" spans="1:2" x14ac:dyDescent="0.25">
      <c r="A89" s="48">
        <v>10141603</v>
      </c>
      <c r="B89" s="49" t="s">
        <v>390</v>
      </c>
    </row>
    <row r="90" spans="1:2" x14ac:dyDescent="0.25">
      <c r="A90" s="48">
        <v>10141604</v>
      </c>
      <c r="B90" s="49" t="s">
        <v>391</v>
      </c>
    </row>
    <row r="91" spans="1:2" x14ac:dyDescent="0.25">
      <c r="A91" s="48">
        <v>10141605</v>
      </c>
      <c r="B91" s="49" t="s">
        <v>392</v>
      </c>
    </row>
    <row r="92" spans="1:2" x14ac:dyDescent="0.25">
      <c r="A92" s="48">
        <v>10141606</v>
      </c>
      <c r="B92" s="49" t="s">
        <v>393</v>
      </c>
    </row>
    <row r="93" spans="1:2" x14ac:dyDescent="0.25">
      <c r="A93" s="48">
        <v>10141607</v>
      </c>
      <c r="B93" s="49" t="s">
        <v>394</v>
      </c>
    </row>
    <row r="94" spans="1:2" x14ac:dyDescent="0.25">
      <c r="A94" s="48">
        <v>10141608</v>
      </c>
      <c r="B94" s="49" t="s">
        <v>395</v>
      </c>
    </row>
    <row r="95" spans="1:2" x14ac:dyDescent="0.25">
      <c r="A95" s="48">
        <v>10141609</v>
      </c>
      <c r="B95" s="49" t="s">
        <v>396</v>
      </c>
    </row>
    <row r="96" spans="1:2" x14ac:dyDescent="0.25">
      <c r="A96" s="48">
        <v>10141610</v>
      </c>
      <c r="B96" s="49" t="s">
        <v>397</v>
      </c>
    </row>
    <row r="97" spans="1:2" x14ac:dyDescent="0.25">
      <c r="A97" s="48">
        <v>10141611</v>
      </c>
      <c r="B97" s="49" t="s">
        <v>398</v>
      </c>
    </row>
    <row r="98" spans="1:2" x14ac:dyDescent="0.25">
      <c r="A98" s="48">
        <v>10151501</v>
      </c>
      <c r="B98" s="49" t="s">
        <v>399</v>
      </c>
    </row>
    <row r="99" spans="1:2" x14ac:dyDescent="0.25">
      <c r="A99" s="48">
        <v>10151502</v>
      </c>
      <c r="B99" s="49" t="s">
        <v>400</v>
      </c>
    </row>
    <row r="100" spans="1:2" x14ac:dyDescent="0.25">
      <c r="A100" s="48">
        <v>10151503</v>
      </c>
      <c r="B100" s="49" t="s">
        <v>401</v>
      </c>
    </row>
    <row r="101" spans="1:2" x14ac:dyDescent="0.25">
      <c r="A101" s="48">
        <v>10151504</v>
      </c>
      <c r="B101" s="49" t="s">
        <v>402</v>
      </c>
    </row>
    <row r="102" spans="1:2" x14ac:dyDescent="0.25">
      <c r="A102" s="48">
        <v>10151505</v>
      </c>
      <c r="B102" s="49" t="s">
        <v>403</v>
      </c>
    </row>
    <row r="103" spans="1:2" x14ac:dyDescent="0.25">
      <c r="A103" s="48">
        <v>10151506</v>
      </c>
      <c r="B103" s="49" t="s">
        <v>404</v>
      </c>
    </row>
    <row r="104" spans="1:2" x14ac:dyDescent="0.25">
      <c r="A104" s="48">
        <v>10151507</v>
      </c>
      <c r="B104" s="49" t="s">
        <v>405</v>
      </c>
    </row>
    <row r="105" spans="1:2" x14ac:dyDescent="0.25">
      <c r="A105" s="48">
        <v>10151508</v>
      </c>
      <c r="B105" s="49" t="s">
        <v>406</v>
      </c>
    </row>
    <row r="106" spans="1:2" x14ac:dyDescent="0.25">
      <c r="A106" s="48">
        <v>10151509</v>
      </c>
      <c r="B106" s="49" t="s">
        <v>407</v>
      </c>
    </row>
    <row r="107" spans="1:2" x14ac:dyDescent="0.25">
      <c r="A107" s="48">
        <v>10151510</v>
      </c>
      <c r="B107" s="49" t="s">
        <v>408</v>
      </c>
    </row>
    <row r="108" spans="1:2" x14ac:dyDescent="0.25">
      <c r="A108" s="48">
        <v>10151511</v>
      </c>
      <c r="B108" s="49" t="s">
        <v>409</v>
      </c>
    </row>
    <row r="109" spans="1:2" x14ac:dyDescent="0.25">
      <c r="A109" s="48">
        <v>10151512</v>
      </c>
      <c r="B109" s="49" t="s">
        <v>410</v>
      </c>
    </row>
    <row r="110" spans="1:2" x14ac:dyDescent="0.25">
      <c r="A110" s="48">
        <v>10151513</v>
      </c>
      <c r="B110" s="49" t="s">
        <v>411</v>
      </c>
    </row>
    <row r="111" spans="1:2" x14ac:dyDescent="0.25">
      <c r="A111" s="48">
        <v>10151514</v>
      </c>
      <c r="B111" s="49" t="s">
        <v>412</v>
      </c>
    </row>
    <row r="112" spans="1:2" x14ac:dyDescent="0.25">
      <c r="A112" s="48">
        <v>10151515</v>
      </c>
      <c r="B112" s="49" t="s">
        <v>413</v>
      </c>
    </row>
    <row r="113" spans="1:2" x14ac:dyDescent="0.25">
      <c r="A113" s="48">
        <v>10151516</v>
      </c>
      <c r="B113" s="49" t="s">
        <v>414</v>
      </c>
    </row>
    <row r="114" spans="1:2" x14ac:dyDescent="0.25">
      <c r="A114" s="48">
        <v>10151517</v>
      </c>
      <c r="B114" s="49" t="s">
        <v>415</v>
      </c>
    </row>
    <row r="115" spans="1:2" x14ac:dyDescent="0.25">
      <c r="A115" s="48">
        <v>10151518</v>
      </c>
      <c r="B115" s="49" t="s">
        <v>416</v>
      </c>
    </row>
    <row r="116" spans="1:2" x14ac:dyDescent="0.25">
      <c r="A116" s="48">
        <v>10151519</v>
      </c>
      <c r="B116" s="49" t="s">
        <v>417</v>
      </c>
    </row>
    <row r="117" spans="1:2" x14ac:dyDescent="0.25">
      <c r="A117" s="48">
        <v>10151520</v>
      </c>
      <c r="B117" s="49" t="s">
        <v>418</v>
      </c>
    </row>
    <row r="118" spans="1:2" x14ac:dyDescent="0.25">
      <c r="A118" s="48">
        <v>10151521</v>
      </c>
      <c r="B118" s="49" t="s">
        <v>419</v>
      </c>
    </row>
    <row r="119" spans="1:2" x14ac:dyDescent="0.25">
      <c r="A119" s="48">
        <v>10151522</v>
      </c>
      <c r="B119" s="49" t="s">
        <v>420</v>
      </c>
    </row>
    <row r="120" spans="1:2" x14ac:dyDescent="0.25">
      <c r="A120" s="48">
        <v>10151523</v>
      </c>
      <c r="B120" s="49" t="s">
        <v>421</v>
      </c>
    </row>
    <row r="121" spans="1:2" x14ac:dyDescent="0.25">
      <c r="A121" s="48">
        <v>10151524</v>
      </c>
      <c r="B121" s="49" t="s">
        <v>422</v>
      </c>
    </row>
    <row r="122" spans="1:2" x14ac:dyDescent="0.25">
      <c r="A122" s="48">
        <v>10151525</v>
      </c>
      <c r="B122" s="49" t="s">
        <v>423</v>
      </c>
    </row>
    <row r="123" spans="1:2" x14ac:dyDescent="0.25">
      <c r="A123" s="48">
        <v>10151526</v>
      </c>
      <c r="B123" s="49" t="s">
        <v>424</v>
      </c>
    </row>
    <row r="124" spans="1:2" x14ac:dyDescent="0.25">
      <c r="A124" s="48">
        <v>10151527</v>
      </c>
      <c r="B124" s="49" t="s">
        <v>425</v>
      </c>
    </row>
    <row r="125" spans="1:2" x14ac:dyDescent="0.25">
      <c r="A125" s="48">
        <v>10151528</v>
      </c>
      <c r="B125" s="49" t="s">
        <v>426</v>
      </c>
    </row>
    <row r="126" spans="1:2" x14ac:dyDescent="0.25">
      <c r="A126" s="48">
        <v>10151529</v>
      </c>
      <c r="B126" s="49" t="s">
        <v>427</v>
      </c>
    </row>
    <row r="127" spans="1:2" x14ac:dyDescent="0.25">
      <c r="A127" s="48">
        <v>10151530</v>
      </c>
      <c r="B127" s="49" t="s">
        <v>428</v>
      </c>
    </row>
    <row r="128" spans="1:2" x14ac:dyDescent="0.25">
      <c r="A128" s="48">
        <v>10151531</v>
      </c>
      <c r="B128" s="49" t="s">
        <v>429</v>
      </c>
    </row>
    <row r="129" spans="1:2" x14ac:dyDescent="0.25">
      <c r="A129" s="48">
        <v>10151532</v>
      </c>
      <c r="B129" s="49" t="s">
        <v>430</v>
      </c>
    </row>
    <row r="130" spans="1:2" x14ac:dyDescent="0.25">
      <c r="A130" s="48">
        <v>10151533</v>
      </c>
      <c r="B130" s="49" t="s">
        <v>431</v>
      </c>
    </row>
    <row r="131" spans="1:2" x14ac:dyDescent="0.25">
      <c r="A131" s="48">
        <v>10151534</v>
      </c>
      <c r="B131" s="49" t="s">
        <v>432</v>
      </c>
    </row>
    <row r="132" spans="1:2" x14ac:dyDescent="0.25">
      <c r="A132" s="48">
        <v>10151535</v>
      </c>
      <c r="B132" s="49" t="s">
        <v>433</v>
      </c>
    </row>
    <row r="133" spans="1:2" x14ac:dyDescent="0.25">
      <c r="A133" s="48">
        <v>10151601</v>
      </c>
      <c r="B133" s="49" t="s">
        <v>434</v>
      </c>
    </row>
    <row r="134" spans="1:2" x14ac:dyDescent="0.25">
      <c r="A134" s="48">
        <v>10151602</v>
      </c>
      <c r="B134" s="49" t="s">
        <v>435</v>
      </c>
    </row>
    <row r="135" spans="1:2" x14ac:dyDescent="0.25">
      <c r="A135" s="48">
        <v>10151603</v>
      </c>
      <c r="B135" s="49" t="s">
        <v>436</v>
      </c>
    </row>
    <row r="136" spans="1:2" x14ac:dyDescent="0.25">
      <c r="A136" s="48">
        <v>10151604</v>
      </c>
      <c r="B136" s="49" t="s">
        <v>437</v>
      </c>
    </row>
    <row r="137" spans="1:2" x14ac:dyDescent="0.25">
      <c r="A137" s="48">
        <v>10151605</v>
      </c>
      <c r="B137" s="49" t="s">
        <v>438</v>
      </c>
    </row>
    <row r="138" spans="1:2" x14ac:dyDescent="0.25">
      <c r="A138" s="48">
        <v>10151606</v>
      </c>
      <c r="B138" s="49" t="s">
        <v>439</v>
      </c>
    </row>
    <row r="139" spans="1:2" x14ac:dyDescent="0.25">
      <c r="A139" s="48">
        <v>10151607</v>
      </c>
      <c r="B139" s="49" t="s">
        <v>440</v>
      </c>
    </row>
    <row r="140" spans="1:2" x14ac:dyDescent="0.25">
      <c r="A140" s="48">
        <v>10151608</v>
      </c>
      <c r="B140" s="49" t="s">
        <v>441</v>
      </c>
    </row>
    <row r="141" spans="1:2" x14ac:dyDescent="0.25">
      <c r="A141" s="48">
        <v>10151609</v>
      </c>
      <c r="B141" s="49" t="s">
        <v>442</v>
      </c>
    </row>
    <row r="142" spans="1:2" x14ac:dyDescent="0.25">
      <c r="A142" s="48">
        <v>10151610</v>
      </c>
      <c r="B142" s="49" t="s">
        <v>443</v>
      </c>
    </row>
    <row r="143" spans="1:2" x14ac:dyDescent="0.25">
      <c r="A143" s="48">
        <v>10151611</v>
      </c>
      <c r="B143" s="49" t="s">
        <v>444</v>
      </c>
    </row>
    <row r="144" spans="1:2" x14ac:dyDescent="0.25">
      <c r="A144" s="48">
        <v>10151701</v>
      </c>
      <c r="B144" s="49" t="s">
        <v>445</v>
      </c>
    </row>
    <row r="145" spans="1:2" x14ac:dyDescent="0.25">
      <c r="A145" s="48">
        <v>10151702</v>
      </c>
      <c r="B145" s="49" t="s">
        <v>446</v>
      </c>
    </row>
    <row r="146" spans="1:2" x14ac:dyDescent="0.25">
      <c r="A146" s="48">
        <v>10151703</v>
      </c>
      <c r="B146" s="49" t="s">
        <v>447</v>
      </c>
    </row>
    <row r="147" spans="1:2" x14ac:dyDescent="0.25">
      <c r="A147" s="48">
        <v>10151704</v>
      </c>
      <c r="B147" s="49" t="s">
        <v>448</v>
      </c>
    </row>
    <row r="148" spans="1:2" x14ac:dyDescent="0.25">
      <c r="A148" s="48">
        <v>10151705</v>
      </c>
      <c r="B148" s="49" t="s">
        <v>449</v>
      </c>
    </row>
    <row r="149" spans="1:2" x14ac:dyDescent="0.25">
      <c r="A149" s="48">
        <v>10151706</v>
      </c>
      <c r="B149" s="49" t="s">
        <v>450</v>
      </c>
    </row>
    <row r="150" spans="1:2" x14ac:dyDescent="0.25">
      <c r="A150" s="48">
        <v>10151801</v>
      </c>
      <c r="B150" s="49" t="s">
        <v>451</v>
      </c>
    </row>
    <row r="151" spans="1:2" x14ac:dyDescent="0.25">
      <c r="A151" s="48">
        <v>10151802</v>
      </c>
      <c r="B151" s="49" t="s">
        <v>452</v>
      </c>
    </row>
    <row r="152" spans="1:2" x14ac:dyDescent="0.25">
      <c r="A152" s="48">
        <v>10151803</v>
      </c>
      <c r="B152" s="49" t="s">
        <v>453</v>
      </c>
    </row>
    <row r="153" spans="1:2" x14ac:dyDescent="0.25">
      <c r="A153" s="48">
        <v>10151804</v>
      </c>
      <c r="B153" s="49" t="s">
        <v>454</v>
      </c>
    </row>
    <row r="154" spans="1:2" x14ac:dyDescent="0.25">
      <c r="A154" s="48">
        <v>10151805</v>
      </c>
      <c r="B154" s="49" t="s">
        <v>455</v>
      </c>
    </row>
    <row r="155" spans="1:2" x14ac:dyDescent="0.25">
      <c r="A155" s="48">
        <v>10151806</v>
      </c>
      <c r="B155" s="49" t="s">
        <v>456</v>
      </c>
    </row>
    <row r="156" spans="1:2" x14ac:dyDescent="0.25">
      <c r="A156" s="48">
        <v>10151807</v>
      </c>
      <c r="B156" s="49" t="s">
        <v>457</v>
      </c>
    </row>
    <row r="157" spans="1:2" x14ac:dyDescent="0.25">
      <c r="A157" s="48">
        <v>10151808</v>
      </c>
      <c r="B157" s="49" t="s">
        <v>458</v>
      </c>
    </row>
    <row r="158" spans="1:2" x14ac:dyDescent="0.25">
      <c r="A158" s="48">
        <v>10151809</v>
      </c>
      <c r="B158" s="49" t="s">
        <v>459</v>
      </c>
    </row>
    <row r="159" spans="1:2" x14ac:dyDescent="0.25">
      <c r="A159" s="48">
        <v>10151810</v>
      </c>
      <c r="B159" s="49" t="s">
        <v>460</v>
      </c>
    </row>
    <row r="160" spans="1:2" x14ac:dyDescent="0.25">
      <c r="A160" s="48">
        <v>10151811</v>
      </c>
      <c r="B160" s="49" t="s">
        <v>461</v>
      </c>
    </row>
    <row r="161" spans="1:2" x14ac:dyDescent="0.25">
      <c r="A161" s="48">
        <v>10151901</v>
      </c>
      <c r="B161" s="49" t="s">
        <v>462</v>
      </c>
    </row>
    <row r="162" spans="1:2" x14ac:dyDescent="0.25">
      <c r="A162" s="48">
        <v>10151902</v>
      </c>
      <c r="B162" s="49" t="s">
        <v>463</v>
      </c>
    </row>
    <row r="163" spans="1:2" x14ac:dyDescent="0.25">
      <c r="A163" s="48">
        <v>10151903</v>
      </c>
      <c r="B163" s="49" t="s">
        <v>464</v>
      </c>
    </row>
    <row r="164" spans="1:2" x14ac:dyDescent="0.25">
      <c r="A164" s="48">
        <v>10151904</v>
      </c>
      <c r="B164" s="49" t="s">
        <v>465</v>
      </c>
    </row>
    <row r="165" spans="1:2" x14ac:dyDescent="0.25">
      <c r="A165" s="48">
        <v>10151905</v>
      </c>
      <c r="B165" s="49" t="s">
        <v>466</v>
      </c>
    </row>
    <row r="166" spans="1:2" x14ac:dyDescent="0.25">
      <c r="A166" s="48">
        <v>10151906</v>
      </c>
      <c r="B166" s="49" t="s">
        <v>467</v>
      </c>
    </row>
    <row r="167" spans="1:2" x14ac:dyDescent="0.25">
      <c r="A167" s="48">
        <v>10151907</v>
      </c>
      <c r="B167" s="49" t="s">
        <v>468</v>
      </c>
    </row>
    <row r="168" spans="1:2" x14ac:dyDescent="0.25">
      <c r="A168" s="48">
        <v>10152001</v>
      </c>
      <c r="B168" s="49" t="s">
        <v>469</v>
      </c>
    </row>
    <row r="169" spans="1:2" x14ac:dyDescent="0.25">
      <c r="A169" s="48">
        <v>10152002</v>
      </c>
      <c r="B169" s="49" t="s">
        <v>470</v>
      </c>
    </row>
    <row r="170" spans="1:2" x14ac:dyDescent="0.25">
      <c r="A170" s="48">
        <v>10152003</v>
      </c>
      <c r="B170" s="49" t="s">
        <v>471</v>
      </c>
    </row>
    <row r="171" spans="1:2" x14ac:dyDescent="0.25">
      <c r="A171" s="48">
        <v>10152101</v>
      </c>
      <c r="B171" s="49" t="s">
        <v>472</v>
      </c>
    </row>
    <row r="172" spans="1:2" x14ac:dyDescent="0.25">
      <c r="A172" s="48">
        <v>10152102</v>
      </c>
      <c r="B172" s="49" t="s">
        <v>473</v>
      </c>
    </row>
    <row r="173" spans="1:2" x14ac:dyDescent="0.25">
      <c r="A173" s="48">
        <v>10152103</v>
      </c>
      <c r="B173" s="49" t="s">
        <v>474</v>
      </c>
    </row>
    <row r="174" spans="1:2" x14ac:dyDescent="0.25">
      <c r="A174" s="48">
        <v>10152104</v>
      </c>
      <c r="B174" s="49" t="s">
        <v>475</v>
      </c>
    </row>
    <row r="175" spans="1:2" x14ac:dyDescent="0.25">
      <c r="A175" s="48">
        <v>10152201</v>
      </c>
      <c r="B175" s="49" t="s">
        <v>476</v>
      </c>
    </row>
    <row r="176" spans="1:2" x14ac:dyDescent="0.25">
      <c r="A176" s="48">
        <v>10152202</v>
      </c>
      <c r="B176" s="49" t="s">
        <v>477</v>
      </c>
    </row>
    <row r="177" spans="1:2" x14ac:dyDescent="0.25">
      <c r="A177" s="48">
        <v>10161501</v>
      </c>
      <c r="B177" s="49" t="s">
        <v>478</v>
      </c>
    </row>
    <row r="178" spans="1:2" x14ac:dyDescent="0.25">
      <c r="A178" s="48">
        <v>10161502</v>
      </c>
      <c r="B178" s="49" t="s">
        <v>479</v>
      </c>
    </row>
    <row r="179" spans="1:2" x14ac:dyDescent="0.25">
      <c r="A179" s="48">
        <v>10161503</v>
      </c>
      <c r="B179" s="49" t="s">
        <v>480</v>
      </c>
    </row>
    <row r="180" spans="1:2" x14ac:dyDescent="0.25">
      <c r="A180" s="48">
        <v>10161504</v>
      </c>
      <c r="B180" s="49" t="s">
        <v>481</v>
      </c>
    </row>
    <row r="181" spans="1:2" x14ac:dyDescent="0.25">
      <c r="A181" s="48">
        <v>10161505</v>
      </c>
      <c r="B181" s="49" t="s">
        <v>482</v>
      </c>
    </row>
    <row r="182" spans="1:2" x14ac:dyDescent="0.25">
      <c r="A182" s="48">
        <v>10161506</v>
      </c>
      <c r="B182" s="49" t="s">
        <v>483</v>
      </c>
    </row>
    <row r="183" spans="1:2" x14ac:dyDescent="0.25">
      <c r="A183" s="48">
        <v>10161507</v>
      </c>
      <c r="B183" s="49" t="s">
        <v>484</v>
      </c>
    </row>
    <row r="184" spans="1:2" x14ac:dyDescent="0.25">
      <c r="A184" s="48">
        <v>10161508</v>
      </c>
      <c r="B184" s="49" t="s">
        <v>485</v>
      </c>
    </row>
    <row r="185" spans="1:2" x14ac:dyDescent="0.25">
      <c r="A185" s="48">
        <v>10161509</v>
      </c>
      <c r="B185" s="49" t="s">
        <v>486</v>
      </c>
    </row>
    <row r="186" spans="1:2" x14ac:dyDescent="0.25">
      <c r="A186" s="48">
        <v>10161510</v>
      </c>
      <c r="B186" s="49" t="s">
        <v>487</v>
      </c>
    </row>
    <row r="187" spans="1:2" x14ac:dyDescent="0.25">
      <c r="A187" s="48">
        <v>10161511</v>
      </c>
      <c r="B187" s="49" t="s">
        <v>488</v>
      </c>
    </row>
    <row r="188" spans="1:2" x14ac:dyDescent="0.25">
      <c r="A188" s="48">
        <v>10161512</v>
      </c>
      <c r="B188" s="49" t="s">
        <v>489</v>
      </c>
    </row>
    <row r="189" spans="1:2" x14ac:dyDescent="0.25">
      <c r="A189" s="48">
        <v>10161513</v>
      </c>
      <c r="B189" s="49" t="s">
        <v>490</v>
      </c>
    </row>
    <row r="190" spans="1:2" x14ac:dyDescent="0.25">
      <c r="A190" s="48">
        <v>10161601</v>
      </c>
      <c r="B190" s="49" t="s">
        <v>491</v>
      </c>
    </row>
    <row r="191" spans="1:2" x14ac:dyDescent="0.25">
      <c r="A191" s="48">
        <v>10161602</v>
      </c>
      <c r="B191" s="49" t="s">
        <v>492</v>
      </c>
    </row>
    <row r="192" spans="1:2" x14ac:dyDescent="0.25">
      <c r="A192" s="48">
        <v>10161603</v>
      </c>
      <c r="B192" s="49" t="s">
        <v>493</v>
      </c>
    </row>
    <row r="193" spans="1:2" x14ac:dyDescent="0.25">
      <c r="A193" s="48">
        <v>10161604</v>
      </c>
      <c r="B193" s="49" t="s">
        <v>494</v>
      </c>
    </row>
    <row r="194" spans="1:2" x14ac:dyDescent="0.25">
      <c r="A194" s="48">
        <v>10161605</v>
      </c>
      <c r="B194" s="49" t="s">
        <v>495</v>
      </c>
    </row>
    <row r="195" spans="1:2" x14ac:dyDescent="0.25">
      <c r="A195" s="48">
        <v>10161701</v>
      </c>
      <c r="B195" s="49" t="s">
        <v>496</v>
      </c>
    </row>
    <row r="196" spans="1:2" x14ac:dyDescent="0.25">
      <c r="A196" s="48">
        <v>10161702</v>
      </c>
      <c r="B196" s="49" t="s">
        <v>497</v>
      </c>
    </row>
    <row r="197" spans="1:2" x14ac:dyDescent="0.25">
      <c r="A197" s="48">
        <v>10161703</v>
      </c>
      <c r="B197" s="49" t="s">
        <v>498</v>
      </c>
    </row>
    <row r="198" spans="1:2" x14ac:dyDescent="0.25">
      <c r="A198" s="48">
        <v>10161704</v>
      </c>
      <c r="B198" s="49" t="s">
        <v>499</v>
      </c>
    </row>
    <row r="199" spans="1:2" x14ac:dyDescent="0.25">
      <c r="A199" s="48">
        <v>10161705</v>
      </c>
      <c r="B199" s="49" t="s">
        <v>500</v>
      </c>
    </row>
    <row r="200" spans="1:2" x14ac:dyDescent="0.25">
      <c r="A200" s="48">
        <v>10161707</v>
      </c>
      <c r="B200" s="49" t="s">
        <v>501</v>
      </c>
    </row>
    <row r="201" spans="1:2" x14ac:dyDescent="0.25">
      <c r="A201" s="48">
        <v>10161801</v>
      </c>
      <c r="B201" s="49" t="s">
        <v>502</v>
      </c>
    </row>
    <row r="202" spans="1:2" x14ac:dyDescent="0.25">
      <c r="A202" s="48">
        <v>10161802</v>
      </c>
      <c r="B202" s="49" t="s">
        <v>503</v>
      </c>
    </row>
    <row r="203" spans="1:2" x14ac:dyDescent="0.25">
      <c r="A203" s="48">
        <v>10161803</v>
      </c>
      <c r="B203" s="49" t="s">
        <v>504</v>
      </c>
    </row>
    <row r="204" spans="1:2" x14ac:dyDescent="0.25">
      <c r="A204" s="48">
        <v>10161804</v>
      </c>
      <c r="B204" s="49" t="s">
        <v>505</v>
      </c>
    </row>
    <row r="205" spans="1:2" x14ac:dyDescent="0.25">
      <c r="A205" s="48">
        <v>10161901</v>
      </c>
      <c r="B205" s="49" t="s">
        <v>506</v>
      </c>
    </row>
    <row r="206" spans="1:2" x14ac:dyDescent="0.25">
      <c r="A206" s="48">
        <v>10161902</v>
      </c>
      <c r="B206" s="49" t="s">
        <v>507</v>
      </c>
    </row>
    <row r="207" spans="1:2" x14ac:dyDescent="0.25">
      <c r="A207" s="48">
        <v>10161903</v>
      </c>
      <c r="B207" s="49" t="s">
        <v>508</v>
      </c>
    </row>
    <row r="208" spans="1:2" x14ac:dyDescent="0.25">
      <c r="A208" s="48">
        <v>10161904</v>
      </c>
      <c r="B208" s="49" t="s">
        <v>509</v>
      </c>
    </row>
    <row r="209" spans="1:2" x14ac:dyDescent="0.25">
      <c r="A209" s="48">
        <v>10161905</v>
      </c>
      <c r="B209" s="49" t="s">
        <v>510</v>
      </c>
    </row>
    <row r="210" spans="1:2" x14ac:dyDescent="0.25">
      <c r="A210" s="48">
        <v>10161906</v>
      </c>
      <c r="B210" s="49" t="s">
        <v>511</v>
      </c>
    </row>
    <row r="211" spans="1:2" x14ac:dyDescent="0.25">
      <c r="A211" s="48">
        <v>10161907</v>
      </c>
      <c r="B211" s="49" t="s">
        <v>512</v>
      </c>
    </row>
    <row r="212" spans="1:2" x14ac:dyDescent="0.25">
      <c r="A212" s="48">
        <v>10161908</v>
      </c>
      <c r="B212" s="49" t="s">
        <v>513</v>
      </c>
    </row>
    <row r="213" spans="1:2" x14ac:dyDescent="0.25">
      <c r="A213" s="48">
        <v>10171501</v>
      </c>
      <c r="B213" s="49" t="s">
        <v>514</v>
      </c>
    </row>
    <row r="214" spans="1:2" x14ac:dyDescent="0.25">
      <c r="A214" s="48">
        <v>10171502</v>
      </c>
      <c r="B214" s="49" t="s">
        <v>515</v>
      </c>
    </row>
    <row r="215" spans="1:2" x14ac:dyDescent="0.25">
      <c r="A215" s="48">
        <v>10171503</v>
      </c>
      <c r="B215" s="49" t="s">
        <v>516</v>
      </c>
    </row>
    <row r="216" spans="1:2" x14ac:dyDescent="0.25">
      <c r="A216" s="48">
        <v>10171504</v>
      </c>
      <c r="B216" s="49" t="s">
        <v>517</v>
      </c>
    </row>
    <row r="217" spans="1:2" x14ac:dyDescent="0.25">
      <c r="A217" s="48">
        <v>10171601</v>
      </c>
      <c r="B217" s="49" t="s">
        <v>518</v>
      </c>
    </row>
    <row r="218" spans="1:2" x14ac:dyDescent="0.25">
      <c r="A218" s="48">
        <v>10171602</v>
      </c>
      <c r="B218" s="49" t="s">
        <v>519</v>
      </c>
    </row>
    <row r="219" spans="1:2" x14ac:dyDescent="0.25">
      <c r="A219" s="48">
        <v>10171603</v>
      </c>
      <c r="B219" s="49" t="s">
        <v>520</v>
      </c>
    </row>
    <row r="220" spans="1:2" x14ac:dyDescent="0.25">
      <c r="A220" s="48">
        <v>10171604</v>
      </c>
      <c r="B220" s="49" t="s">
        <v>521</v>
      </c>
    </row>
    <row r="221" spans="1:2" x14ac:dyDescent="0.25">
      <c r="A221" s="48">
        <v>10171605</v>
      </c>
      <c r="B221" s="49" t="s">
        <v>522</v>
      </c>
    </row>
    <row r="222" spans="1:2" x14ac:dyDescent="0.25">
      <c r="A222" s="48">
        <v>10171701</v>
      </c>
      <c r="B222" s="49" t="s">
        <v>523</v>
      </c>
    </row>
    <row r="223" spans="1:2" x14ac:dyDescent="0.25">
      <c r="A223" s="48">
        <v>10171702</v>
      </c>
      <c r="B223" s="49" t="s">
        <v>524</v>
      </c>
    </row>
    <row r="224" spans="1:2" x14ac:dyDescent="0.25">
      <c r="A224" s="48">
        <v>10191506</v>
      </c>
      <c r="B224" s="49" t="s">
        <v>525</v>
      </c>
    </row>
    <row r="225" spans="1:2" x14ac:dyDescent="0.25">
      <c r="A225" s="48">
        <v>10191507</v>
      </c>
      <c r="B225" s="49" t="s">
        <v>526</v>
      </c>
    </row>
    <row r="226" spans="1:2" x14ac:dyDescent="0.25">
      <c r="A226" s="48">
        <v>10191508</v>
      </c>
      <c r="B226" s="49" t="s">
        <v>527</v>
      </c>
    </row>
    <row r="227" spans="1:2" x14ac:dyDescent="0.25">
      <c r="A227" s="48">
        <v>10191509</v>
      </c>
      <c r="B227" s="49" t="s">
        <v>528</v>
      </c>
    </row>
    <row r="228" spans="1:2" x14ac:dyDescent="0.25">
      <c r="A228" s="48">
        <v>10191701</v>
      </c>
      <c r="B228" s="49" t="s">
        <v>529</v>
      </c>
    </row>
    <row r="229" spans="1:2" x14ac:dyDescent="0.25">
      <c r="A229" s="48">
        <v>10191703</v>
      </c>
      <c r="B229" s="49" t="s">
        <v>530</v>
      </c>
    </row>
    <row r="230" spans="1:2" x14ac:dyDescent="0.25">
      <c r="A230" s="48">
        <v>10191704</v>
      </c>
      <c r="B230" s="49" t="s">
        <v>531</v>
      </c>
    </row>
    <row r="231" spans="1:2" x14ac:dyDescent="0.25">
      <c r="A231" s="48">
        <v>10191705</v>
      </c>
      <c r="B231" s="49" t="s">
        <v>532</v>
      </c>
    </row>
    <row r="232" spans="1:2" x14ac:dyDescent="0.25">
      <c r="A232" s="48">
        <v>10191706</v>
      </c>
      <c r="B232" s="49" t="s">
        <v>533</v>
      </c>
    </row>
    <row r="233" spans="1:2" x14ac:dyDescent="0.25">
      <c r="A233" s="48">
        <v>11101501</v>
      </c>
      <c r="B233" s="49" t="s">
        <v>534</v>
      </c>
    </row>
    <row r="234" spans="1:2" x14ac:dyDescent="0.25">
      <c r="A234" s="48">
        <v>11101502</v>
      </c>
      <c r="B234" s="49" t="s">
        <v>535</v>
      </c>
    </row>
    <row r="235" spans="1:2" x14ac:dyDescent="0.25">
      <c r="A235" s="48">
        <v>11101503</v>
      </c>
      <c r="B235" s="49" t="s">
        <v>536</v>
      </c>
    </row>
    <row r="236" spans="1:2" x14ac:dyDescent="0.25">
      <c r="A236" s="48">
        <v>11101504</v>
      </c>
      <c r="B236" s="49" t="s">
        <v>537</v>
      </c>
    </row>
    <row r="237" spans="1:2" x14ac:dyDescent="0.25">
      <c r="A237" s="48">
        <v>11101505</v>
      </c>
      <c r="B237" s="49" t="s">
        <v>538</v>
      </c>
    </row>
    <row r="238" spans="1:2" x14ac:dyDescent="0.25">
      <c r="A238" s="48">
        <v>11101506</v>
      </c>
      <c r="B238" s="49" t="s">
        <v>539</v>
      </c>
    </row>
    <row r="239" spans="1:2" x14ac:dyDescent="0.25">
      <c r="A239" s="48">
        <v>11101507</v>
      </c>
      <c r="B239" s="49" t="s">
        <v>540</v>
      </c>
    </row>
    <row r="240" spans="1:2" x14ac:dyDescent="0.25">
      <c r="A240" s="48">
        <v>11101508</v>
      </c>
      <c r="B240" s="49" t="s">
        <v>541</v>
      </c>
    </row>
    <row r="241" spans="1:2" x14ac:dyDescent="0.25">
      <c r="A241" s="48">
        <v>11101509</v>
      </c>
      <c r="B241" s="49" t="s">
        <v>542</v>
      </c>
    </row>
    <row r="242" spans="1:2" x14ac:dyDescent="0.25">
      <c r="A242" s="48">
        <v>11101510</v>
      </c>
      <c r="B242" s="49" t="s">
        <v>543</v>
      </c>
    </row>
    <row r="243" spans="1:2" x14ac:dyDescent="0.25">
      <c r="A243" s="48">
        <v>11101511</v>
      </c>
      <c r="B243" s="49" t="s">
        <v>544</v>
      </c>
    </row>
    <row r="244" spans="1:2" x14ac:dyDescent="0.25">
      <c r="A244" s="48">
        <v>11101512</v>
      </c>
      <c r="B244" s="49" t="s">
        <v>545</v>
      </c>
    </row>
    <row r="245" spans="1:2" x14ac:dyDescent="0.25">
      <c r="A245" s="48">
        <v>11101513</v>
      </c>
      <c r="B245" s="49" t="s">
        <v>546</v>
      </c>
    </row>
    <row r="246" spans="1:2" x14ac:dyDescent="0.25">
      <c r="A246" s="48">
        <v>11101514</v>
      </c>
      <c r="B246" s="49" t="s">
        <v>547</v>
      </c>
    </row>
    <row r="247" spans="1:2" x14ac:dyDescent="0.25">
      <c r="A247" s="48">
        <v>11101515</v>
      </c>
      <c r="B247" s="49" t="s">
        <v>548</v>
      </c>
    </row>
    <row r="248" spans="1:2" x14ac:dyDescent="0.25">
      <c r="A248" s="48">
        <v>11101516</v>
      </c>
      <c r="B248" s="49" t="s">
        <v>549</v>
      </c>
    </row>
    <row r="249" spans="1:2" x14ac:dyDescent="0.25">
      <c r="A249" s="48">
        <v>11101517</v>
      </c>
      <c r="B249" s="49" t="s">
        <v>550</v>
      </c>
    </row>
    <row r="250" spans="1:2" x14ac:dyDescent="0.25">
      <c r="A250" s="48">
        <v>11101518</v>
      </c>
      <c r="B250" s="49" t="s">
        <v>551</v>
      </c>
    </row>
    <row r="251" spans="1:2" x14ac:dyDescent="0.25">
      <c r="A251" s="48">
        <v>11101519</v>
      </c>
      <c r="B251" s="49" t="s">
        <v>552</v>
      </c>
    </row>
    <row r="252" spans="1:2" x14ac:dyDescent="0.25">
      <c r="A252" s="48">
        <v>11101520</v>
      </c>
      <c r="B252" s="49" t="s">
        <v>553</v>
      </c>
    </row>
    <row r="253" spans="1:2" x14ac:dyDescent="0.25">
      <c r="A253" s="48">
        <v>11101521</v>
      </c>
      <c r="B253" s="49" t="s">
        <v>554</v>
      </c>
    </row>
    <row r="254" spans="1:2" x14ac:dyDescent="0.25">
      <c r="A254" s="48">
        <v>11101522</v>
      </c>
      <c r="B254" s="49" t="s">
        <v>555</v>
      </c>
    </row>
    <row r="255" spans="1:2" x14ac:dyDescent="0.25">
      <c r="A255" s="48">
        <v>11101523</v>
      </c>
      <c r="B255" s="49" t="s">
        <v>556</v>
      </c>
    </row>
    <row r="256" spans="1:2" x14ac:dyDescent="0.25">
      <c r="A256" s="48">
        <v>11101524</v>
      </c>
      <c r="B256" s="49" t="s">
        <v>557</v>
      </c>
    </row>
    <row r="257" spans="1:2" x14ac:dyDescent="0.25">
      <c r="A257" s="48">
        <v>11101525</v>
      </c>
      <c r="B257" s="49" t="s">
        <v>558</v>
      </c>
    </row>
    <row r="258" spans="1:2" x14ac:dyDescent="0.25">
      <c r="A258" s="48">
        <v>11101526</v>
      </c>
      <c r="B258" s="49" t="s">
        <v>559</v>
      </c>
    </row>
    <row r="259" spans="1:2" x14ac:dyDescent="0.25">
      <c r="A259" s="48">
        <v>11101527</v>
      </c>
      <c r="B259" s="49" t="s">
        <v>560</v>
      </c>
    </row>
    <row r="260" spans="1:2" x14ac:dyDescent="0.25">
      <c r="A260" s="48">
        <v>11101601</v>
      </c>
      <c r="B260" s="49" t="s">
        <v>561</v>
      </c>
    </row>
    <row r="261" spans="1:2" x14ac:dyDescent="0.25">
      <c r="A261" s="48">
        <v>11101602</v>
      </c>
      <c r="B261" s="49" t="s">
        <v>562</v>
      </c>
    </row>
    <row r="262" spans="1:2" x14ac:dyDescent="0.25">
      <c r="A262" s="48">
        <v>11101603</v>
      </c>
      <c r="B262" s="49" t="s">
        <v>563</v>
      </c>
    </row>
    <row r="263" spans="1:2" x14ac:dyDescent="0.25">
      <c r="A263" s="48">
        <v>11101604</v>
      </c>
      <c r="B263" s="49" t="s">
        <v>564</v>
      </c>
    </row>
    <row r="264" spans="1:2" x14ac:dyDescent="0.25">
      <c r="A264" s="48">
        <v>11101605</v>
      </c>
      <c r="B264" s="49" t="s">
        <v>565</v>
      </c>
    </row>
    <row r="265" spans="1:2" x14ac:dyDescent="0.25">
      <c r="A265" s="48">
        <v>11101606</v>
      </c>
      <c r="B265" s="49" t="s">
        <v>566</v>
      </c>
    </row>
    <row r="266" spans="1:2" x14ac:dyDescent="0.25">
      <c r="A266" s="48">
        <v>11101607</v>
      </c>
      <c r="B266" s="49" t="s">
        <v>567</v>
      </c>
    </row>
    <row r="267" spans="1:2" x14ac:dyDescent="0.25">
      <c r="A267" s="48">
        <v>11101608</v>
      </c>
      <c r="B267" s="49" t="s">
        <v>568</v>
      </c>
    </row>
    <row r="268" spans="1:2" x14ac:dyDescent="0.25">
      <c r="A268" s="48">
        <v>11101609</v>
      </c>
      <c r="B268" s="49" t="s">
        <v>569</v>
      </c>
    </row>
    <row r="269" spans="1:2" x14ac:dyDescent="0.25">
      <c r="A269" s="48">
        <v>11101610</v>
      </c>
      <c r="B269" s="49" t="s">
        <v>570</v>
      </c>
    </row>
    <row r="270" spans="1:2" x14ac:dyDescent="0.25">
      <c r="A270" s="48">
        <v>11101611</v>
      </c>
      <c r="B270" s="49" t="s">
        <v>571</v>
      </c>
    </row>
    <row r="271" spans="1:2" x14ac:dyDescent="0.25">
      <c r="A271" s="48">
        <v>11101612</v>
      </c>
      <c r="B271" s="49" t="s">
        <v>572</v>
      </c>
    </row>
    <row r="272" spans="1:2" x14ac:dyDescent="0.25">
      <c r="A272" s="48">
        <v>11101613</v>
      </c>
      <c r="B272" s="49" t="s">
        <v>573</v>
      </c>
    </row>
    <row r="273" spans="1:2" x14ac:dyDescent="0.25">
      <c r="A273" s="48">
        <v>11101614</v>
      </c>
      <c r="B273" s="49" t="s">
        <v>574</v>
      </c>
    </row>
    <row r="274" spans="1:2" x14ac:dyDescent="0.25">
      <c r="A274" s="48">
        <v>11101615</v>
      </c>
      <c r="B274" s="49" t="s">
        <v>575</v>
      </c>
    </row>
    <row r="275" spans="1:2" x14ac:dyDescent="0.25">
      <c r="A275" s="48">
        <v>11101616</v>
      </c>
      <c r="B275" s="49" t="s">
        <v>576</v>
      </c>
    </row>
    <row r="276" spans="1:2" x14ac:dyDescent="0.25">
      <c r="A276" s="48">
        <v>11101617</v>
      </c>
      <c r="B276" s="49" t="s">
        <v>577</v>
      </c>
    </row>
    <row r="277" spans="1:2" x14ac:dyDescent="0.25">
      <c r="A277" s="48">
        <v>11101618</v>
      </c>
      <c r="B277" s="49" t="s">
        <v>578</v>
      </c>
    </row>
    <row r="278" spans="1:2" x14ac:dyDescent="0.25">
      <c r="A278" s="48">
        <v>11101619</v>
      </c>
      <c r="B278" s="49" t="s">
        <v>579</v>
      </c>
    </row>
    <row r="279" spans="1:2" x14ac:dyDescent="0.25">
      <c r="A279" s="48">
        <v>11101620</v>
      </c>
      <c r="B279" s="49" t="s">
        <v>580</v>
      </c>
    </row>
    <row r="280" spans="1:2" x14ac:dyDescent="0.25">
      <c r="A280" s="48">
        <v>11101621</v>
      </c>
      <c r="B280" s="49" t="s">
        <v>581</v>
      </c>
    </row>
    <row r="281" spans="1:2" x14ac:dyDescent="0.25">
      <c r="A281" s="48">
        <v>11101622</v>
      </c>
      <c r="B281" s="49" t="s">
        <v>582</v>
      </c>
    </row>
    <row r="282" spans="1:2" x14ac:dyDescent="0.25">
      <c r="A282" s="48">
        <v>11101623</v>
      </c>
      <c r="B282" s="49" t="s">
        <v>583</v>
      </c>
    </row>
    <row r="283" spans="1:2" x14ac:dyDescent="0.25">
      <c r="A283" s="48">
        <v>11101701</v>
      </c>
      <c r="B283" s="49" t="s">
        <v>584</v>
      </c>
    </row>
    <row r="284" spans="1:2" x14ac:dyDescent="0.25">
      <c r="A284" s="48">
        <v>11101702</v>
      </c>
      <c r="B284" s="49" t="s">
        <v>585</v>
      </c>
    </row>
    <row r="285" spans="1:2" x14ac:dyDescent="0.25">
      <c r="A285" s="48">
        <v>11101703</v>
      </c>
      <c r="B285" s="49" t="s">
        <v>586</v>
      </c>
    </row>
    <row r="286" spans="1:2" x14ac:dyDescent="0.25">
      <c r="A286" s="48">
        <v>11101704</v>
      </c>
      <c r="B286" s="49" t="s">
        <v>587</v>
      </c>
    </row>
    <row r="287" spans="1:2" x14ac:dyDescent="0.25">
      <c r="A287" s="48">
        <v>11101705</v>
      </c>
      <c r="B287" s="49" t="s">
        <v>588</v>
      </c>
    </row>
    <row r="288" spans="1:2" x14ac:dyDescent="0.25">
      <c r="A288" s="48">
        <v>11101706</v>
      </c>
      <c r="B288" s="49" t="s">
        <v>589</v>
      </c>
    </row>
    <row r="289" spans="1:2" x14ac:dyDescent="0.25">
      <c r="A289" s="48">
        <v>11101707</v>
      </c>
      <c r="B289" s="49" t="s">
        <v>590</v>
      </c>
    </row>
    <row r="290" spans="1:2" x14ac:dyDescent="0.25">
      <c r="A290" s="48">
        <v>11101708</v>
      </c>
      <c r="B290" s="49" t="s">
        <v>591</v>
      </c>
    </row>
    <row r="291" spans="1:2" x14ac:dyDescent="0.25">
      <c r="A291" s="48">
        <v>11101709</v>
      </c>
      <c r="B291" s="49" t="s">
        <v>592</v>
      </c>
    </row>
    <row r="292" spans="1:2" x14ac:dyDescent="0.25">
      <c r="A292" s="48">
        <v>11101710</v>
      </c>
      <c r="B292" s="49" t="s">
        <v>593</v>
      </c>
    </row>
    <row r="293" spans="1:2" x14ac:dyDescent="0.25">
      <c r="A293" s="48">
        <v>11101711</v>
      </c>
      <c r="B293" s="49" t="s">
        <v>594</v>
      </c>
    </row>
    <row r="294" spans="1:2" x14ac:dyDescent="0.25">
      <c r="A294" s="48">
        <v>11101712</v>
      </c>
      <c r="B294" s="49" t="s">
        <v>595</v>
      </c>
    </row>
    <row r="295" spans="1:2" x14ac:dyDescent="0.25">
      <c r="A295" s="48">
        <v>11101713</v>
      </c>
      <c r="B295" s="49" t="s">
        <v>596</v>
      </c>
    </row>
    <row r="296" spans="1:2" x14ac:dyDescent="0.25">
      <c r="A296" s="48">
        <v>11101714</v>
      </c>
      <c r="B296" s="49" t="s">
        <v>597</v>
      </c>
    </row>
    <row r="297" spans="1:2" x14ac:dyDescent="0.25">
      <c r="A297" s="48">
        <v>11101715</v>
      </c>
      <c r="B297" s="49" t="s">
        <v>598</v>
      </c>
    </row>
    <row r="298" spans="1:2" x14ac:dyDescent="0.25">
      <c r="A298" s="48">
        <v>11101716</v>
      </c>
      <c r="B298" s="49" t="s">
        <v>599</v>
      </c>
    </row>
    <row r="299" spans="1:2" x14ac:dyDescent="0.25">
      <c r="A299" s="48">
        <v>11101717</v>
      </c>
      <c r="B299" s="49" t="s">
        <v>600</v>
      </c>
    </row>
    <row r="300" spans="1:2" x14ac:dyDescent="0.25">
      <c r="A300" s="48">
        <v>11101718</v>
      </c>
      <c r="B300" s="49" t="s">
        <v>601</v>
      </c>
    </row>
    <row r="301" spans="1:2" x14ac:dyDescent="0.25">
      <c r="A301" s="48">
        <v>11101719</v>
      </c>
      <c r="B301" s="49" t="s">
        <v>602</v>
      </c>
    </row>
    <row r="302" spans="1:2" x14ac:dyDescent="0.25">
      <c r="A302" s="48">
        <v>11101801</v>
      </c>
      <c r="B302" s="49" t="s">
        <v>603</v>
      </c>
    </row>
    <row r="303" spans="1:2" x14ac:dyDescent="0.25">
      <c r="A303" s="48">
        <v>11101802</v>
      </c>
      <c r="B303" s="49" t="s">
        <v>604</v>
      </c>
    </row>
    <row r="304" spans="1:2" x14ac:dyDescent="0.25">
      <c r="A304" s="48">
        <v>11101803</v>
      </c>
      <c r="B304" s="49" t="s">
        <v>605</v>
      </c>
    </row>
    <row r="305" spans="1:2" x14ac:dyDescent="0.25">
      <c r="A305" s="48">
        <v>11111501</v>
      </c>
      <c r="B305" s="49" t="s">
        <v>606</v>
      </c>
    </row>
    <row r="306" spans="1:2" x14ac:dyDescent="0.25">
      <c r="A306" s="48">
        <v>11111502</v>
      </c>
      <c r="B306" s="49" t="s">
        <v>607</v>
      </c>
    </row>
    <row r="307" spans="1:2" x14ac:dyDescent="0.25">
      <c r="A307" s="48">
        <v>11111503</v>
      </c>
      <c r="B307" s="49" t="s">
        <v>608</v>
      </c>
    </row>
    <row r="308" spans="1:2" x14ac:dyDescent="0.25">
      <c r="A308" s="48">
        <v>11111601</v>
      </c>
      <c r="B308" s="49" t="s">
        <v>609</v>
      </c>
    </row>
    <row r="309" spans="1:2" x14ac:dyDescent="0.25">
      <c r="A309" s="48">
        <v>11111602</v>
      </c>
      <c r="B309" s="49" t="s">
        <v>610</v>
      </c>
    </row>
    <row r="310" spans="1:2" x14ac:dyDescent="0.25">
      <c r="A310" s="48">
        <v>11111603</v>
      </c>
      <c r="B310" s="49" t="s">
        <v>611</v>
      </c>
    </row>
    <row r="311" spans="1:2" x14ac:dyDescent="0.25">
      <c r="A311" s="48">
        <v>11111604</v>
      </c>
      <c r="B311" s="49" t="s">
        <v>612</v>
      </c>
    </row>
    <row r="312" spans="1:2" x14ac:dyDescent="0.25">
      <c r="A312" s="48">
        <v>11111605</v>
      </c>
      <c r="B312" s="49" t="s">
        <v>613</v>
      </c>
    </row>
    <row r="313" spans="1:2" x14ac:dyDescent="0.25">
      <c r="A313" s="48">
        <v>11111606</v>
      </c>
      <c r="B313" s="49" t="s">
        <v>614</v>
      </c>
    </row>
    <row r="314" spans="1:2" x14ac:dyDescent="0.25">
      <c r="A314" s="48">
        <v>11111607</v>
      </c>
      <c r="B314" s="49" t="s">
        <v>615</v>
      </c>
    </row>
    <row r="315" spans="1:2" x14ac:dyDescent="0.25">
      <c r="A315" s="48">
        <v>11111608</v>
      </c>
      <c r="B315" s="49" t="s">
        <v>616</v>
      </c>
    </row>
    <row r="316" spans="1:2" x14ac:dyDescent="0.25">
      <c r="A316" s="48">
        <v>11111609</v>
      </c>
      <c r="B316" s="49" t="s">
        <v>617</v>
      </c>
    </row>
    <row r="317" spans="1:2" x14ac:dyDescent="0.25">
      <c r="A317" s="48">
        <v>11111610</v>
      </c>
      <c r="B317" s="49" t="s">
        <v>618</v>
      </c>
    </row>
    <row r="318" spans="1:2" x14ac:dyDescent="0.25">
      <c r="A318" s="48">
        <v>11111611</v>
      </c>
      <c r="B318" s="49" t="s">
        <v>619</v>
      </c>
    </row>
    <row r="319" spans="1:2" x14ac:dyDescent="0.25">
      <c r="A319" s="48">
        <v>11111701</v>
      </c>
      <c r="B319" s="49" t="s">
        <v>620</v>
      </c>
    </row>
    <row r="320" spans="1:2" x14ac:dyDescent="0.25">
      <c r="A320" s="48">
        <v>11111801</v>
      </c>
      <c r="B320" s="49" t="s">
        <v>621</v>
      </c>
    </row>
    <row r="321" spans="1:2" x14ac:dyDescent="0.25">
      <c r="A321" s="48">
        <v>11111802</v>
      </c>
      <c r="B321" s="49" t="s">
        <v>622</v>
      </c>
    </row>
    <row r="322" spans="1:2" x14ac:dyDescent="0.25">
      <c r="A322" s="48">
        <v>11111803</v>
      </c>
      <c r="B322" s="49" t="s">
        <v>623</v>
      </c>
    </row>
    <row r="323" spans="1:2" x14ac:dyDescent="0.25">
      <c r="A323" s="48">
        <v>11111804</v>
      </c>
      <c r="B323" s="49" t="s">
        <v>624</v>
      </c>
    </row>
    <row r="324" spans="1:2" x14ac:dyDescent="0.25">
      <c r="A324" s="48">
        <v>11111805</v>
      </c>
      <c r="B324" s="49" t="s">
        <v>625</v>
      </c>
    </row>
    <row r="325" spans="1:2" x14ac:dyDescent="0.25">
      <c r="A325" s="48">
        <v>11111806</v>
      </c>
      <c r="B325" s="49" t="s">
        <v>626</v>
      </c>
    </row>
    <row r="326" spans="1:2" x14ac:dyDescent="0.25">
      <c r="A326" s="48">
        <v>11111807</v>
      </c>
      <c r="B326" s="49" t="s">
        <v>627</v>
      </c>
    </row>
    <row r="327" spans="1:2" x14ac:dyDescent="0.25">
      <c r="A327" s="48">
        <v>11111808</v>
      </c>
      <c r="B327" s="49" t="s">
        <v>628</v>
      </c>
    </row>
    <row r="328" spans="1:2" x14ac:dyDescent="0.25">
      <c r="A328" s="48">
        <v>11111809</v>
      </c>
      <c r="B328" s="49" t="s">
        <v>629</v>
      </c>
    </row>
    <row r="329" spans="1:2" x14ac:dyDescent="0.25">
      <c r="A329" s="48">
        <v>11111810</v>
      </c>
      <c r="B329" s="49" t="s">
        <v>630</v>
      </c>
    </row>
    <row r="330" spans="1:2" x14ac:dyDescent="0.25">
      <c r="A330" s="48">
        <v>11121502</v>
      </c>
      <c r="B330" s="49" t="s">
        <v>631</v>
      </c>
    </row>
    <row r="331" spans="1:2" x14ac:dyDescent="0.25">
      <c r="A331" s="48">
        <v>11121503</v>
      </c>
      <c r="B331" s="49" t="s">
        <v>632</v>
      </c>
    </row>
    <row r="332" spans="1:2" x14ac:dyDescent="0.25">
      <c r="A332" s="48">
        <v>11121603</v>
      </c>
      <c r="B332" s="49" t="s">
        <v>633</v>
      </c>
    </row>
    <row r="333" spans="1:2" x14ac:dyDescent="0.25">
      <c r="A333" s="48">
        <v>11121604</v>
      </c>
      <c r="B333" s="49" t="s">
        <v>634</v>
      </c>
    </row>
    <row r="334" spans="1:2" x14ac:dyDescent="0.25">
      <c r="A334" s="48">
        <v>11121605</v>
      </c>
      <c r="B334" s="49" t="s">
        <v>635</v>
      </c>
    </row>
    <row r="335" spans="1:2" x14ac:dyDescent="0.25">
      <c r="A335" s="48">
        <v>11121606</v>
      </c>
      <c r="B335" s="49" t="s">
        <v>636</v>
      </c>
    </row>
    <row r="336" spans="1:2" x14ac:dyDescent="0.25">
      <c r="A336" s="48">
        <v>11121607</v>
      </c>
      <c r="B336" s="49" t="s">
        <v>637</v>
      </c>
    </row>
    <row r="337" spans="1:2" x14ac:dyDescent="0.25">
      <c r="A337" s="48">
        <v>11121608</v>
      </c>
      <c r="B337" s="49" t="s">
        <v>638</v>
      </c>
    </row>
    <row r="338" spans="1:2" x14ac:dyDescent="0.25">
      <c r="A338" s="48">
        <v>11121609</v>
      </c>
      <c r="B338" s="49" t="s">
        <v>639</v>
      </c>
    </row>
    <row r="339" spans="1:2" x14ac:dyDescent="0.25">
      <c r="A339" s="48">
        <v>11121610</v>
      </c>
      <c r="B339" s="49" t="s">
        <v>640</v>
      </c>
    </row>
    <row r="340" spans="1:2" x14ac:dyDescent="0.25">
      <c r="A340" s="48">
        <v>11121611</v>
      </c>
      <c r="B340" s="49" t="s">
        <v>641</v>
      </c>
    </row>
    <row r="341" spans="1:2" x14ac:dyDescent="0.25">
      <c r="A341" s="48">
        <v>11121612</v>
      </c>
      <c r="B341" s="49" t="s">
        <v>642</v>
      </c>
    </row>
    <row r="342" spans="1:2" x14ac:dyDescent="0.25">
      <c r="A342" s="48">
        <v>11121701</v>
      </c>
      <c r="B342" s="49" t="s">
        <v>643</v>
      </c>
    </row>
    <row r="343" spans="1:2" x14ac:dyDescent="0.25">
      <c r="A343" s="48">
        <v>11121702</v>
      </c>
      <c r="B343" s="49" t="s">
        <v>644</v>
      </c>
    </row>
    <row r="344" spans="1:2" x14ac:dyDescent="0.25">
      <c r="A344" s="48">
        <v>11121703</v>
      </c>
      <c r="B344" s="49" t="s">
        <v>645</v>
      </c>
    </row>
    <row r="345" spans="1:2" x14ac:dyDescent="0.25">
      <c r="A345" s="48">
        <v>11121705</v>
      </c>
      <c r="B345" s="49" t="s">
        <v>646</v>
      </c>
    </row>
    <row r="346" spans="1:2" x14ac:dyDescent="0.25">
      <c r="A346" s="48">
        <v>11121706</v>
      </c>
      <c r="B346" s="49" t="s">
        <v>647</v>
      </c>
    </row>
    <row r="347" spans="1:2" x14ac:dyDescent="0.25">
      <c r="A347" s="48">
        <v>11121707</v>
      </c>
      <c r="B347" s="49" t="s">
        <v>648</v>
      </c>
    </row>
    <row r="348" spans="1:2" x14ac:dyDescent="0.25">
      <c r="A348" s="48">
        <v>11121708</v>
      </c>
      <c r="B348" s="49" t="s">
        <v>649</v>
      </c>
    </row>
    <row r="349" spans="1:2" x14ac:dyDescent="0.25">
      <c r="A349" s="48">
        <v>11121709</v>
      </c>
      <c r="B349" s="49" t="s">
        <v>650</v>
      </c>
    </row>
    <row r="350" spans="1:2" x14ac:dyDescent="0.25">
      <c r="A350" s="48">
        <v>11121710</v>
      </c>
      <c r="B350" s="49" t="s">
        <v>651</v>
      </c>
    </row>
    <row r="351" spans="1:2" x14ac:dyDescent="0.25">
      <c r="A351" s="48">
        <v>11121801</v>
      </c>
      <c r="B351" s="49" t="s">
        <v>652</v>
      </c>
    </row>
    <row r="352" spans="1:2" x14ac:dyDescent="0.25">
      <c r="A352" s="48">
        <v>11121802</v>
      </c>
      <c r="B352" s="49" t="s">
        <v>653</v>
      </c>
    </row>
    <row r="353" spans="1:2" x14ac:dyDescent="0.25">
      <c r="A353" s="48">
        <v>11121803</v>
      </c>
      <c r="B353" s="49" t="s">
        <v>654</v>
      </c>
    </row>
    <row r="354" spans="1:2" x14ac:dyDescent="0.25">
      <c r="A354" s="48">
        <v>11121804</v>
      </c>
      <c r="B354" s="49" t="s">
        <v>655</v>
      </c>
    </row>
    <row r="355" spans="1:2" x14ac:dyDescent="0.25">
      <c r="A355" s="48">
        <v>11121805</v>
      </c>
      <c r="B355" s="49" t="s">
        <v>656</v>
      </c>
    </row>
    <row r="356" spans="1:2" x14ac:dyDescent="0.25">
      <c r="A356" s="48">
        <v>11121806</v>
      </c>
      <c r="B356" s="49" t="s">
        <v>657</v>
      </c>
    </row>
    <row r="357" spans="1:2" x14ac:dyDescent="0.25">
      <c r="A357" s="48">
        <v>11121807</v>
      </c>
      <c r="B357" s="49" t="s">
        <v>658</v>
      </c>
    </row>
    <row r="358" spans="1:2" x14ac:dyDescent="0.25">
      <c r="A358" s="48">
        <v>11121808</v>
      </c>
      <c r="B358" s="49" t="s">
        <v>659</v>
      </c>
    </row>
    <row r="359" spans="1:2" x14ac:dyDescent="0.25">
      <c r="A359" s="48">
        <v>11121809</v>
      </c>
      <c r="B359" s="49" t="s">
        <v>660</v>
      </c>
    </row>
    <row r="360" spans="1:2" x14ac:dyDescent="0.25">
      <c r="A360" s="48">
        <v>11121810</v>
      </c>
      <c r="B360" s="49" t="s">
        <v>661</v>
      </c>
    </row>
    <row r="361" spans="1:2" x14ac:dyDescent="0.25">
      <c r="A361" s="48">
        <v>11121901</v>
      </c>
      <c r="B361" s="49" t="s">
        <v>662</v>
      </c>
    </row>
    <row r="362" spans="1:2" x14ac:dyDescent="0.25">
      <c r="A362" s="48">
        <v>11131501</v>
      </c>
      <c r="B362" s="49" t="s">
        <v>663</v>
      </c>
    </row>
    <row r="363" spans="1:2" x14ac:dyDescent="0.25">
      <c r="A363" s="48">
        <v>11131502</v>
      </c>
      <c r="B363" s="49" t="s">
        <v>664</v>
      </c>
    </row>
    <row r="364" spans="1:2" x14ac:dyDescent="0.25">
      <c r="A364" s="48">
        <v>11131503</v>
      </c>
      <c r="B364" s="49" t="s">
        <v>665</v>
      </c>
    </row>
    <row r="365" spans="1:2" x14ac:dyDescent="0.25">
      <c r="A365" s="48">
        <v>11131504</v>
      </c>
      <c r="B365" s="49" t="s">
        <v>666</v>
      </c>
    </row>
    <row r="366" spans="1:2" x14ac:dyDescent="0.25">
      <c r="A366" s="48">
        <v>11131505</v>
      </c>
      <c r="B366" s="49" t="s">
        <v>667</v>
      </c>
    </row>
    <row r="367" spans="1:2" x14ac:dyDescent="0.25">
      <c r="A367" s="48">
        <v>11131506</v>
      </c>
      <c r="B367" s="49" t="s">
        <v>668</v>
      </c>
    </row>
    <row r="368" spans="1:2" x14ac:dyDescent="0.25">
      <c r="A368" s="48">
        <v>11131507</v>
      </c>
      <c r="B368" s="49" t="s">
        <v>669</v>
      </c>
    </row>
    <row r="369" spans="1:2" x14ac:dyDescent="0.25">
      <c r="A369" s="48">
        <v>11131508</v>
      </c>
      <c r="B369" s="49" t="s">
        <v>670</v>
      </c>
    </row>
    <row r="370" spans="1:2" x14ac:dyDescent="0.25">
      <c r="A370" s="48">
        <v>11131601</v>
      </c>
      <c r="B370" s="49" t="s">
        <v>671</v>
      </c>
    </row>
    <row r="371" spans="1:2" x14ac:dyDescent="0.25">
      <c r="A371" s="48">
        <v>11131602</v>
      </c>
      <c r="B371" s="49" t="s">
        <v>672</v>
      </c>
    </row>
    <row r="372" spans="1:2" x14ac:dyDescent="0.25">
      <c r="A372" s="48">
        <v>11131603</v>
      </c>
      <c r="B372" s="49" t="s">
        <v>673</v>
      </c>
    </row>
    <row r="373" spans="1:2" x14ac:dyDescent="0.25">
      <c r="A373" s="48">
        <v>11131604</v>
      </c>
      <c r="B373" s="49" t="s">
        <v>674</v>
      </c>
    </row>
    <row r="374" spans="1:2" x14ac:dyDescent="0.25">
      <c r="A374" s="48">
        <v>11131605</v>
      </c>
      <c r="B374" s="49" t="s">
        <v>675</v>
      </c>
    </row>
    <row r="375" spans="1:2" x14ac:dyDescent="0.25">
      <c r="A375" s="48">
        <v>11131606</v>
      </c>
      <c r="B375" s="49" t="s">
        <v>676</v>
      </c>
    </row>
    <row r="376" spans="1:2" x14ac:dyDescent="0.25">
      <c r="A376" s="48">
        <v>11131607</v>
      </c>
      <c r="B376" s="49" t="s">
        <v>677</v>
      </c>
    </row>
    <row r="377" spans="1:2" x14ac:dyDescent="0.25">
      <c r="A377" s="48">
        <v>11131608</v>
      </c>
      <c r="B377" s="49" t="s">
        <v>678</v>
      </c>
    </row>
    <row r="378" spans="1:2" x14ac:dyDescent="0.25">
      <c r="A378" s="48">
        <v>11141601</v>
      </c>
      <c r="B378" s="49" t="s">
        <v>679</v>
      </c>
    </row>
    <row r="379" spans="1:2" x14ac:dyDescent="0.25">
      <c r="A379" s="48">
        <v>11141602</v>
      </c>
      <c r="B379" s="49" t="s">
        <v>680</v>
      </c>
    </row>
    <row r="380" spans="1:2" x14ac:dyDescent="0.25">
      <c r="A380" s="48">
        <v>11141603</v>
      </c>
      <c r="B380" s="49" t="s">
        <v>681</v>
      </c>
    </row>
    <row r="381" spans="1:2" x14ac:dyDescent="0.25">
      <c r="A381" s="48">
        <v>11141604</v>
      </c>
      <c r="B381" s="49" t="s">
        <v>682</v>
      </c>
    </row>
    <row r="382" spans="1:2" x14ac:dyDescent="0.25">
      <c r="A382" s="48">
        <v>11141605</v>
      </c>
      <c r="B382" s="49" t="s">
        <v>683</v>
      </c>
    </row>
    <row r="383" spans="1:2" x14ac:dyDescent="0.25">
      <c r="A383" s="48">
        <v>11141606</v>
      </c>
      <c r="B383" s="49" t="s">
        <v>684</v>
      </c>
    </row>
    <row r="384" spans="1:2" x14ac:dyDescent="0.25">
      <c r="A384" s="48">
        <v>11141607</v>
      </c>
      <c r="B384" s="49" t="s">
        <v>685</v>
      </c>
    </row>
    <row r="385" spans="1:2" x14ac:dyDescent="0.25">
      <c r="A385" s="48">
        <v>11141608</v>
      </c>
      <c r="B385" s="49" t="s">
        <v>686</v>
      </c>
    </row>
    <row r="386" spans="1:2" x14ac:dyDescent="0.25">
      <c r="A386" s="48">
        <v>11141609</v>
      </c>
      <c r="B386" s="49" t="s">
        <v>687</v>
      </c>
    </row>
    <row r="387" spans="1:2" x14ac:dyDescent="0.25">
      <c r="A387" s="48">
        <v>11141610</v>
      </c>
      <c r="B387" s="49" t="s">
        <v>688</v>
      </c>
    </row>
    <row r="388" spans="1:2" x14ac:dyDescent="0.25">
      <c r="A388" s="48">
        <v>11141701</v>
      </c>
      <c r="B388" s="49" t="s">
        <v>689</v>
      </c>
    </row>
    <row r="389" spans="1:2" x14ac:dyDescent="0.25">
      <c r="A389" s="48">
        <v>11141702</v>
      </c>
      <c r="B389" s="49" t="s">
        <v>690</v>
      </c>
    </row>
    <row r="390" spans="1:2" x14ac:dyDescent="0.25">
      <c r="A390" s="48">
        <v>11151501</v>
      </c>
      <c r="B390" s="49" t="s">
        <v>691</v>
      </c>
    </row>
    <row r="391" spans="1:2" x14ac:dyDescent="0.25">
      <c r="A391" s="48">
        <v>11151502</v>
      </c>
      <c r="B391" s="49" t="s">
        <v>692</v>
      </c>
    </row>
    <row r="392" spans="1:2" x14ac:dyDescent="0.25">
      <c r="A392" s="48">
        <v>11151503</v>
      </c>
      <c r="B392" s="49" t="s">
        <v>693</v>
      </c>
    </row>
    <row r="393" spans="1:2" x14ac:dyDescent="0.25">
      <c r="A393" s="48">
        <v>11151504</v>
      </c>
      <c r="B393" s="49" t="s">
        <v>694</v>
      </c>
    </row>
    <row r="394" spans="1:2" x14ac:dyDescent="0.25">
      <c r="A394" s="48">
        <v>11151505</v>
      </c>
      <c r="B394" s="49" t="s">
        <v>695</v>
      </c>
    </row>
    <row r="395" spans="1:2" x14ac:dyDescent="0.25">
      <c r="A395" s="48">
        <v>11151506</v>
      </c>
      <c r="B395" s="49" t="s">
        <v>696</v>
      </c>
    </row>
    <row r="396" spans="1:2" x14ac:dyDescent="0.25">
      <c r="A396" s="48">
        <v>11151507</v>
      </c>
      <c r="B396" s="49" t="s">
        <v>697</v>
      </c>
    </row>
    <row r="397" spans="1:2" x14ac:dyDescent="0.25">
      <c r="A397" s="48">
        <v>11151508</v>
      </c>
      <c r="B397" s="49" t="s">
        <v>698</v>
      </c>
    </row>
    <row r="398" spans="1:2" x14ac:dyDescent="0.25">
      <c r="A398" s="48">
        <v>11151509</v>
      </c>
      <c r="B398" s="49" t="s">
        <v>699</v>
      </c>
    </row>
    <row r="399" spans="1:2" x14ac:dyDescent="0.25">
      <c r="A399" s="48">
        <v>11151510</v>
      </c>
      <c r="B399" s="49" t="s">
        <v>700</v>
      </c>
    </row>
    <row r="400" spans="1:2" x14ac:dyDescent="0.25">
      <c r="A400" s="48">
        <v>11151511</v>
      </c>
      <c r="B400" s="49" t="s">
        <v>701</v>
      </c>
    </row>
    <row r="401" spans="1:2" x14ac:dyDescent="0.25">
      <c r="A401" s="48">
        <v>11151512</v>
      </c>
      <c r="B401" s="49" t="s">
        <v>702</v>
      </c>
    </row>
    <row r="402" spans="1:2" x14ac:dyDescent="0.25">
      <c r="A402" s="48">
        <v>11151513</v>
      </c>
      <c r="B402" s="49" t="s">
        <v>703</v>
      </c>
    </row>
    <row r="403" spans="1:2" x14ac:dyDescent="0.25">
      <c r="A403" s="48">
        <v>11151514</v>
      </c>
      <c r="B403" s="49" t="s">
        <v>704</v>
      </c>
    </row>
    <row r="404" spans="1:2" x14ac:dyDescent="0.25">
      <c r="A404" s="48">
        <v>11151515</v>
      </c>
      <c r="B404" s="49" t="s">
        <v>705</v>
      </c>
    </row>
    <row r="405" spans="1:2" x14ac:dyDescent="0.25">
      <c r="A405" s="48">
        <v>11151601</v>
      </c>
      <c r="B405" s="49" t="s">
        <v>706</v>
      </c>
    </row>
    <row r="406" spans="1:2" x14ac:dyDescent="0.25">
      <c r="A406" s="48">
        <v>11151602</v>
      </c>
      <c r="B406" s="49" t="s">
        <v>707</v>
      </c>
    </row>
    <row r="407" spans="1:2" x14ac:dyDescent="0.25">
      <c r="A407" s="48">
        <v>11151603</v>
      </c>
      <c r="B407" s="49" t="s">
        <v>708</v>
      </c>
    </row>
    <row r="408" spans="1:2" x14ac:dyDescent="0.25">
      <c r="A408" s="48">
        <v>11151604</v>
      </c>
      <c r="B408" s="49" t="s">
        <v>709</v>
      </c>
    </row>
    <row r="409" spans="1:2" x14ac:dyDescent="0.25">
      <c r="A409" s="48">
        <v>11151605</v>
      </c>
      <c r="B409" s="49" t="s">
        <v>710</v>
      </c>
    </row>
    <row r="410" spans="1:2" x14ac:dyDescent="0.25">
      <c r="A410" s="48">
        <v>11151606</v>
      </c>
      <c r="B410" s="49" t="s">
        <v>711</v>
      </c>
    </row>
    <row r="411" spans="1:2" x14ac:dyDescent="0.25">
      <c r="A411" s="48">
        <v>11151607</v>
      </c>
      <c r="B411" s="49" t="s">
        <v>712</v>
      </c>
    </row>
    <row r="412" spans="1:2" x14ac:dyDescent="0.25">
      <c r="A412" s="48">
        <v>11151608</v>
      </c>
      <c r="B412" s="49" t="s">
        <v>713</v>
      </c>
    </row>
    <row r="413" spans="1:2" x14ac:dyDescent="0.25">
      <c r="A413" s="48">
        <v>11151609</v>
      </c>
      <c r="B413" s="49" t="s">
        <v>714</v>
      </c>
    </row>
    <row r="414" spans="1:2" x14ac:dyDescent="0.25">
      <c r="A414" s="48">
        <v>11151610</v>
      </c>
      <c r="B414" s="49" t="s">
        <v>715</v>
      </c>
    </row>
    <row r="415" spans="1:2" x14ac:dyDescent="0.25">
      <c r="A415" s="48">
        <v>11151611</v>
      </c>
      <c r="B415" s="49" t="s">
        <v>716</v>
      </c>
    </row>
    <row r="416" spans="1:2" x14ac:dyDescent="0.25">
      <c r="A416" s="48">
        <v>11151612</v>
      </c>
      <c r="B416" s="49" t="s">
        <v>717</v>
      </c>
    </row>
    <row r="417" spans="1:2" x14ac:dyDescent="0.25">
      <c r="A417" s="48">
        <v>11151701</v>
      </c>
      <c r="B417" s="49" t="s">
        <v>718</v>
      </c>
    </row>
    <row r="418" spans="1:2" x14ac:dyDescent="0.25">
      <c r="A418" s="48">
        <v>11151702</v>
      </c>
      <c r="B418" s="49" t="s">
        <v>719</v>
      </c>
    </row>
    <row r="419" spans="1:2" x14ac:dyDescent="0.25">
      <c r="A419" s="48">
        <v>11151703</v>
      </c>
      <c r="B419" s="49" t="s">
        <v>720</v>
      </c>
    </row>
    <row r="420" spans="1:2" x14ac:dyDescent="0.25">
      <c r="A420" s="48">
        <v>11151704</v>
      </c>
      <c r="B420" s="49" t="s">
        <v>721</v>
      </c>
    </row>
    <row r="421" spans="1:2" x14ac:dyDescent="0.25">
      <c r="A421" s="48">
        <v>11151705</v>
      </c>
      <c r="B421" s="49" t="s">
        <v>722</v>
      </c>
    </row>
    <row r="422" spans="1:2" x14ac:dyDescent="0.25">
      <c r="A422" s="48">
        <v>11151706</v>
      </c>
      <c r="B422" s="49" t="s">
        <v>723</v>
      </c>
    </row>
    <row r="423" spans="1:2" x14ac:dyDescent="0.25">
      <c r="A423" s="48">
        <v>11151708</v>
      </c>
      <c r="B423" s="49" t="s">
        <v>724</v>
      </c>
    </row>
    <row r="424" spans="1:2" x14ac:dyDescent="0.25">
      <c r="A424" s="48">
        <v>11151709</v>
      </c>
      <c r="B424" s="49" t="s">
        <v>725</v>
      </c>
    </row>
    <row r="425" spans="1:2" x14ac:dyDescent="0.25">
      <c r="A425" s="48">
        <v>11151710</v>
      </c>
      <c r="B425" s="49" t="s">
        <v>726</v>
      </c>
    </row>
    <row r="426" spans="1:2" x14ac:dyDescent="0.25">
      <c r="A426" s="48">
        <v>11151711</v>
      </c>
      <c r="B426" s="49" t="s">
        <v>727</v>
      </c>
    </row>
    <row r="427" spans="1:2" x14ac:dyDescent="0.25">
      <c r="A427" s="48">
        <v>11151712</v>
      </c>
      <c r="B427" s="49" t="s">
        <v>728</v>
      </c>
    </row>
    <row r="428" spans="1:2" x14ac:dyDescent="0.25">
      <c r="A428" s="48">
        <v>11151713</v>
      </c>
      <c r="B428" s="49" t="s">
        <v>729</v>
      </c>
    </row>
    <row r="429" spans="1:2" x14ac:dyDescent="0.25">
      <c r="A429" s="48">
        <v>11151714</v>
      </c>
      <c r="B429" s="49" t="s">
        <v>730</v>
      </c>
    </row>
    <row r="430" spans="1:2" x14ac:dyDescent="0.25">
      <c r="A430" s="48">
        <v>11151715</v>
      </c>
      <c r="B430" s="49" t="s">
        <v>731</v>
      </c>
    </row>
    <row r="431" spans="1:2" x14ac:dyDescent="0.25">
      <c r="A431" s="48">
        <v>11161501</v>
      </c>
      <c r="B431" s="49" t="s">
        <v>732</v>
      </c>
    </row>
    <row r="432" spans="1:2" x14ac:dyDescent="0.25">
      <c r="A432" s="48">
        <v>11161502</v>
      </c>
      <c r="B432" s="49" t="s">
        <v>733</v>
      </c>
    </row>
    <row r="433" spans="1:2" x14ac:dyDescent="0.25">
      <c r="A433" s="48">
        <v>11161503</v>
      </c>
      <c r="B433" s="49" t="s">
        <v>734</v>
      </c>
    </row>
    <row r="434" spans="1:2" x14ac:dyDescent="0.25">
      <c r="A434" s="48">
        <v>11161504</v>
      </c>
      <c r="B434" s="49" t="s">
        <v>735</v>
      </c>
    </row>
    <row r="435" spans="1:2" x14ac:dyDescent="0.25">
      <c r="A435" s="48">
        <v>11161601</v>
      </c>
      <c r="B435" s="49" t="s">
        <v>736</v>
      </c>
    </row>
    <row r="436" spans="1:2" x14ac:dyDescent="0.25">
      <c r="A436" s="48">
        <v>11161602</v>
      </c>
      <c r="B436" s="49" t="s">
        <v>737</v>
      </c>
    </row>
    <row r="437" spans="1:2" x14ac:dyDescent="0.25">
      <c r="A437" s="48">
        <v>11161603</v>
      </c>
      <c r="B437" s="49" t="s">
        <v>738</v>
      </c>
    </row>
    <row r="438" spans="1:2" x14ac:dyDescent="0.25">
      <c r="A438" s="48">
        <v>11161604</v>
      </c>
      <c r="B438" s="49" t="s">
        <v>739</v>
      </c>
    </row>
    <row r="439" spans="1:2" x14ac:dyDescent="0.25">
      <c r="A439" s="48">
        <v>11161701</v>
      </c>
      <c r="B439" s="49" t="s">
        <v>740</v>
      </c>
    </row>
    <row r="440" spans="1:2" x14ac:dyDescent="0.25">
      <c r="A440" s="48">
        <v>11161702</v>
      </c>
      <c r="B440" s="49" t="s">
        <v>741</v>
      </c>
    </row>
    <row r="441" spans="1:2" x14ac:dyDescent="0.25">
      <c r="A441" s="48">
        <v>11161703</v>
      </c>
      <c r="B441" s="49" t="s">
        <v>742</v>
      </c>
    </row>
    <row r="442" spans="1:2" x14ac:dyDescent="0.25">
      <c r="A442" s="48">
        <v>11161704</v>
      </c>
      <c r="B442" s="49" t="s">
        <v>743</v>
      </c>
    </row>
    <row r="443" spans="1:2" x14ac:dyDescent="0.25">
      <c r="A443" s="48">
        <v>11161705</v>
      </c>
      <c r="B443" s="49" t="s">
        <v>744</v>
      </c>
    </row>
    <row r="444" spans="1:2" x14ac:dyDescent="0.25">
      <c r="A444" s="48">
        <v>11161801</v>
      </c>
      <c r="B444" s="49" t="s">
        <v>745</v>
      </c>
    </row>
    <row r="445" spans="1:2" x14ac:dyDescent="0.25">
      <c r="A445" s="48">
        <v>11161802</v>
      </c>
      <c r="B445" s="49" t="s">
        <v>746</v>
      </c>
    </row>
    <row r="446" spans="1:2" x14ac:dyDescent="0.25">
      <c r="A446" s="48">
        <v>11161803</v>
      </c>
      <c r="B446" s="49" t="s">
        <v>747</v>
      </c>
    </row>
    <row r="447" spans="1:2" x14ac:dyDescent="0.25">
      <c r="A447" s="48">
        <v>11161804</v>
      </c>
      <c r="B447" s="49" t="s">
        <v>748</v>
      </c>
    </row>
    <row r="448" spans="1:2" x14ac:dyDescent="0.25">
      <c r="A448" s="48">
        <v>11161805</v>
      </c>
      <c r="B448" s="49" t="s">
        <v>749</v>
      </c>
    </row>
    <row r="449" spans="1:2" x14ac:dyDescent="0.25">
      <c r="A449" s="48">
        <v>11162001</v>
      </c>
      <c r="B449" s="49" t="s">
        <v>750</v>
      </c>
    </row>
    <row r="450" spans="1:2" x14ac:dyDescent="0.25">
      <c r="A450" s="48">
        <v>11162002</v>
      </c>
      <c r="B450" s="49" t="s">
        <v>751</v>
      </c>
    </row>
    <row r="451" spans="1:2" x14ac:dyDescent="0.25">
      <c r="A451" s="48">
        <v>11162003</v>
      </c>
      <c r="B451" s="49" t="s">
        <v>752</v>
      </c>
    </row>
    <row r="452" spans="1:2" x14ac:dyDescent="0.25">
      <c r="A452" s="48">
        <v>11162101</v>
      </c>
      <c r="B452" s="49" t="s">
        <v>753</v>
      </c>
    </row>
    <row r="453" spans="1:2" x14ac:dyDescent="0.25">
      <c r="A453" s="48">
        <v>11162102</v>
      </c>
      <c r="B453" s="49" t="s">
        <v>754</v>
      </c>
    </row>
    <row r="454" spans="1:2" x14ac:dyDescent="0.25">
      <c r="A454" s="48">
        <v>11162104</v>
      </c>
      <c r="B454" s="49" t="s">
        <v>755</v>
      </c>
    </row>
    <row r="455" spans="1:2" x14ac:dyDescent="0.25">
      <c r="A455" s="48">
        <v>11162105</v>
      </c>
      <c r="B455" s="49" t="s">
        <v>756</v>
      </c>
    </row>
    <row r="456" spans="1:2" x14ac:dyDescent="0.25">
      <c r="A456" s="48">
        <v>11162107</v>
      </c>
      <c r="B456" s="49" t="s">
        <v>757</v>
      </c>
    </row>
    <row r="457" spans="1:2" x14ac:dyDescent="0.25">
      <c r="A457" s="48">
        <v>11162108</v>
      </c>
      <c r="B457" s="49" t="s">
        <v>758</v>
      </c>
    </row>
    <row r="458" spans="1:2" x14ac:dyDescent="0.25">
      <c r="A458" s="48">
        <v>11162109</v>
      </c>
      <c r="B458" s="49" t="s">
        <v>759</v>
      </c>
    </row>
    <row r="459" spans="1:2" x14ac:dyDescent="0.25">
      <c r="A459" s="48">
        <v>11162110</v>
      </c>
      <c r="B459" s="49" t="s">
        <v>760</v>
      </c>
    </row>
    <row r="460" spans="1:2" x14ac:dyDescent="0.25">
      <c r="A460" s="48">
        <v>11162111</v>
      </c>
      <c r="B460" s="49" t="s">
        <v>761</v>
      </c>
    </row>
    <row r="461" spans="1:2" x14ac:dyDescent="0.25">
      <c r="A461" s="48">
        <v>11162112</v>
      </c>
      <c r="B461" s="49" t="s">
        <v>762</v>
      </c>
    </row>
    <row r="462" spans="1:2" x14ac:dyDescent="0.25">
      <c r="A462" s="48">
        <v>11162113</v>
      </c>
      <c r="B462" s="49" t="s">
        <v>763</v>
      </c>
    </row>
    <row r="463" spans="1:2" x14ac:dyDescent="0.25">
      <c r="A463" s="48">
        <v>11162114</v>
      </c>
      <c r="B463" s="49" t="s">
        <v>764</v>
      </c>
    </row>
    <row r="464" spans="1:2" x14ac:dyDescent="0.25">
      <c r="A464" s="48">
        <v>11162115</v>
      </c>
      <c r="B464" s="49" t="s">
        <v>765</v>
      </c>
    </row>
    <row r="465" spans="1:2" x14ac:dyDescent="0.25">
      <c r="A465" s="48">
        <v>11162116</v>
      </c>
      <c r="B465" s="49" t="s">
        <v>766</v>
      </c>
    </row>
    <row r="466" spans="1:2" x14ac:dyDescent="0.25">
      <c r="A466" s="48">
        <v>11162117</v>
      </c>
      <c r="B466" s="49" t="s">
        <v>767</v>
      </c>
    </row>
    <row r="467" spans="1:2" x14ac:dyDescent="0.25">
      <c r="A467" s="48">
        <v>11162118</v>
      </c>
      <c r="B467" s="49" t="s">
        <v>768</v>
      </c>
    </row>
    <row r="468" spans="1:2" x14ac:dyDescent="0.25">
      <c r="A468" s="48">
        <v>11162119</v>
      </c>
      <c r="B468" s="49" t="s">
        <v>769</v>
      </c>
    </row>
    <row r="469" spans="1:2" x14ac:dyDescent="0.25">
      <c r="A469" s="48">
        <v>11162120</v>
      </c>
      <c r="B469" s="49" t="s">
        <v>770</v>
      </c>
    </row>
    <row r="470" spans="1:2" x14ac:dyDescent="0.25">
      <c r="A470" s="48">
        <v>11162121</v>
      </c>
      <c r="B470" s="49" t="s">
        <v>771</v>
      </c>
    </row>
    <row r="471" spans="1:2" x14ac:dyDescent="0.25">
      <c r="A471" s="48">
        <v>11162122</v>
      </c>
      <c r="B471" s="49" t="s">
        <v>772</v>
      </c>
    </row>
    <row r="472" spans="1:2" x14ac:dyDescent="0.25">
      <c r="A472" s="48">
        <v>11162123</v>
      </c>
      <c r="B472" s="49" t="s">
        <v>773</v>
      </c>
    </row>
    <row r="473" spans="1:2" x14ac:dyDescent="0.25">
      <c r="A473" s="48">
        <v>11162124</v>
      </c>
      <c r="B473" s="49" t="s">
        <v>774</v>
      </c>
    </row>
    <row r="474" spans="1:2" x14ac:dyDescent="0.25">
      <c r="A474" s="48">
        <v>11162125</v>
      </c>
      <c r="B474" s="49" t="s">
        <v>775</v>
      </c>
    </row>
    <row r="475" spans="1:2" x14ac:dyDescent="0.25">
      <c r="A475" s="48">
        <v>11162126</v>
      </c>
      <c r="B475" s="49" t="s">
        <v>776</v>
      </c>
    </row>
    <row r="476" spans="1:2" x14ac:dyDescent="0.25">
      <c r="A476" s="48">
        <v>11162127</v>
      </c>
      <c r="B476" s="49" t="s">
        <v>777</v>
      </c>
    </row>
    <row r="477" spans="1:2" x14ac:dyDescent="0.25">
      <c r="A477" s="48">
        <v>11162128</v>
      </c>
      <c r="B477" s="49" t="s">
        <v>778</v>
      </c>
    </row>
    <row r="478" spans="1:2" x14ac:dyDescent="0.25">
      <c r="A478" s="48">
        <v>11162129</v>
      </c>
      <c r="B478" s="49" t="s">
        <v>779</v>
      </c>
    </row>
    <row r="479" spans="1:2" x14ac:dyDescent="0.25">
      <c r="A479" s="48">
        <v>11162130</v>
      </c>
      <c r="B479" s="49" t="s">
        <v>780</v>
      </c>
    </row>
    <row r="480" spans="1:2" x14ac:dyDescent="0.25">
      <c r="A480" s="48">
        <v>11162131</v>
      </c>
      <c r="B480" s="49" t="s">
        <v>781</v>
      </c>
    </row>
    <row r="481" spans="1:2" x14ac:dyDescent="0.25">
      <c r="A481" s="48">
        <v>11162201</v>
      </c>
      <c r="B481" s="49" t="s">
        <v>782</v>
      </c>
    </row>
    <row r="482" spans="1:2" x14ac:dyDescent="0.25">
      <c r="A482" s="48">
        <v>11162202</v>
      </c>
      <c r="B482" s="49" t="s">
        <v>783</v>
      </c>
    </row>
    <row r="483" spans="1:2" x14ac:dyDescent="0.25">
      <c r="A483" s="48">
        <v>11162301</v>
      </c>
      <c r="B483" s="49" t="s">
        <v>784</v>
      </c>
    </row>
    <row r="484" spans="1:2" x14ac:dyDescent="0.25">
      <c r="A484" s="48">
        <v>11162302</v>
      </c>
      <c r="B484" s="49" t="s">
        <v>785</v>
      </c>
    </row>
    <row r="485" spans="1:2" x14ac:dyDescent="0.25">
      <c r="A485" s="48">
        <v>11162303</v>
      </c>
      <c r="B485" s="49" t="s">
        <v>786</v>
      </c>
    </row>
    <row r="486" spans="1:2" x14ac:dyDescent="0.25">
      <c r="A486" s="48">
        <v>11162304</v>
      </c>
      <c r="B486" s="49" t="s">
        <v>787</v>
      </c>
    </row>
    <row r="487" spans="1:2" x14ac:dyDescent="0.25">
      <c r="A487" s="48">
        <v>11162305</v>
      </c>
      <c r="B487" s="49" t="s">
        <v>788</v>
      </c>
    </row>
    <row r="488" spans="1:2" x14ac:dyDescent="0.25">
      <c r="A488" s="48">
        <v>11162306</v>
      </c>
      <c r="B488" s="49" t="s">
        <v>789</v>
      </c>
    </row>
    <row r="489" spans="1:2" x14ac:dyDescent="0.25">
      <c r="A489" s="48">
        <v>11162307</v>
      </c>
      <c r="B489" s="49" t="s">
        <v>790</v>
      </c>
    </row>
    <row r="490" spans="1:2" x14ac:dyDescent="0.25">
      <c r="A490" s="48">
        <v>11162308</v>
      </c>
      <c r="B490" s="49" t="s">
        <v>791</v>
      </c>
    </row>
    <row r="491" spans="1:2" x14ac:dyDescent="0.25">
      <c r="A491" s="48">
        <v>11162309</v>
      </c>
      <c r="B491" s="49" t="s">
        <v>792</v>
      </c>
    </row>
    <row r="492" spans="1:2" x14ac:dyDescent="0.25">
      <c r="A492" s="48">
        <v>11162310</v>
      </c>
      <c r="B492" s="49" t="s">
        <v>793</v>
      </c>
    </row>
    <row r="493" spans="1:2" x14ac:dyDescent="0.25">
      <c r="A493" s="48">
        <v>11162311</v>
      </c>
      <c r="B493" s="49" t="s">
        <v>794</v>
      </c>
    </row>
    <row r="494" spans="1:2" x14ac:dyDescent="0.25">
      <c r="A494" s="48">
        <v>11171501</v>
      </c>
      <c r="B494" s="49" t="s">
        <v>795</v>
      </c>
    </row>
    <row r="495" spans="1:2" x14ac:dyDescent="0.25">
      <c r="A495" s="48">
        <v>11171601</v>
      </c>
      <c r="B495" s="49" t="s">
        <v>796</v>
      </c>
    </row>
    <row r="496" spans="1:2" x14ac:dyDescent="0.25">
      <c r="A496" s="48">
        <v>11171602</v>
      </c>
      <c r="B496" s="49" t="s">
        <v>797</v>
      </c>
    </row>
    <row r="497" spans="1:2" x14ac:dyDescent="0.25">
      <c r="A497" s="48">
        <v>11171603</v>
      </c>
      <c r="B497" s="49" t="s">
        <v>798</v>
      </c>
    </row>
    <row r="498" spans="1:2" x14ac:dyDescent="0.25">
      <c r="A498" s="48">
        <v>11171701</v>
      </c>
      <c r="B498" s="49" t="s">
        <v>799</v>
      </c>
    </row>
    <row r="499" spans="1:2" x14ac:dyDescent="0.25">
      <c r="A499" s="48">
        <v>11171702</v>
      </c>
      <c r="B499" s="49" t="s">
        <v>800</v>
      </c>
    </row>
    <row r="500" spans="1:2" x14ac:dyDescent="0.25">
      <c r="A500" s="48">
        <v>11171801</v>
      </c>
      <c r="B500" s="49" t="s">
        <v>801</v>
      </c>
    </row>
    <row r="501" spans="1:2" x14ac:dyDescent="0.25">
      <c r="A501" s="48">
        <v>11171901</v>
      </c>
      <c r="B501" s="49" t="s">
        <v>802</v>
      </c>
    </row>
    <row r="502" spans="1:2" x14ac:dyDescent="0.25">
      <c r="A502" s="48">
        <v>11172001</v>
      </c>
      <c r="B502" s="49" t="s">
        <v>803</v>
      </c>
    </row>
    <row r="503" spans="1:2" x14ac:dyDescent="0.25">
      <c r="A503" s="48">
        <v>11172101</v>
      </c>
      <c r="B503" s="49" t="s">
        <v>804</v>
      </c>
    </row>
    <row r="504" spans="1:2" x14ac:dyDescent="0.25">
      <c r="A504" s="48">
        <v>11181501</v>
      </c>
      <c r="B504" s="49" t="s">
        <v>805</v>
      </c>
    </row>
    <row r="505" spans="1:2" x14ac:dyDescent="0.25">
      <c r="A505" s="48">
        <v>11191501</v>
      </c>
      <c r="B505" s="49" t="s">
        <v>806</v>
      </c>
    </row>
    <row r="506" spans="1:2" x14ac:dyDescent="0.25">
      <c r="A506" s="48">
        <v>11191502</v>
      </c>
      <c r="B506" s="49" t="s">
        <v>807</v>
      </c>
    </row>
    <row r="507" spans="1:2" x14ac:dyDescent="0.25">
      <c r="A507" s="48">
        <v>11191503</v>
      </c>
      <c r="B507" s="49" t="s">
        <v>808</v>
      </c>
    </row>
    <row r="508" spans="1:2" x14ac:dyDescent="0.25">
      <c r="A508" s="48">
        <v>11191504</v>
      </c>
      <c r="B508" s="49" t="s">
        <v>809</v>
      </c>
    </row>
    <row r="509" spans="1:2" x14ac:dyDescent="0.25">
      <c r="A509" s="48">
        <v>11191505</v>
      </c>
      <c r="B509" s="49" t="s">
        <v>810</v>
      </c>
    </row>
    <row r="510" spans="1:2" x14ac:dyDescent="0.25">
      <c r="A510" s="48">
        <v>11191601</v>
      </c>
      <c r="B510" s="49" t="s">
        <v>811</v>
      </c>
    </row>
    <row r="511" spans="1:2" x14ac:dyDescent="0.25">
      <c r="A511" s="48">
        <v>11191602</v>
      </c>
      <c r="B511" s="49" t="s">
        <v>812</v>
      </c>
    </row>
    <row r="512" spans="1:2" x14ac:dyDescent="0.25">
      <c r="A512" s="48">
        <v>11191603</v>
      </c>
      <c r="B512" s="49" t="s">
        <v>813</v>
      </c>
    </row>
    <row r="513" spans="1:2" x14ac:dyDescent="0.25">
      <c r="A513" s="48">
        <v>11191604</v>
      </c>
      <c r="B513" s="49" t="s">
        <v>814</v>
      </c>
    </row>
    <row r="514" spans="1:2" x14ac:dyDescent="0.25">
      <c r="A514" s="48">
        <v>11191605</v>
      </c>
      <c r="B514" s="49" t="s">
        <v>815</v>
      </c>
    </row>
    <row r="515" spans="1:2" x14ac:dyDescent="0.25">
      <c r="A515" s="48">
        <v>11191606</v>
      </c>
      <c r="B515" s="49" t="s">
        <v>816</v>
      </c>
    </row>
    <row r="516" spans="1:2" x14ac:dyDescent="0.25">
      <c r="A516" s="48">
        <v>11191701</v>
      </c>
      <c r="B516" s="49" t="s">
        <v>817</v>
      </c>
    </row>
    <row r="517" spans="1:2" x14ac:dyDescent="0.25">
      <c r="A517" s="48">
        <v>11191702</v>
      </c>
      <c r="B517" s="49" t="s">
        <v>818</v>
      </c>
    </row>
    <row r="518" spans="1:2" x14ac:dyDescent="0.25">
      <c r="A518" s="48">
        <v>12131501</v>
      </c>
      <c r="B518" s="49" t="s">
        <v>819</v>
      </c>
    </row>
    <row r="519" spans="1:2" x14ac:dyDescent="0.25">
      <c r="A519" s="48">
        <v>12131502</v>
      </c>
      <c r="B519" s="49" t="s">
        <v>820</v>
      </c>
    </row>
    <row r="520" spans="1:2" x14ac:dyDescent="0.25">
      <c r="A520" s="48">
        <v>12131503</v>
      </c>
      <c r="B520" s="49" t="s">
        <v>821</v>
      </c>
    </row>
    <row r="521" spans="1:2" x14ac:dyDescent="0.25">
      <c r="A521" s="48">
        <v>12131504</v>
      </c>
      <c r="B521" s="49" t="s">
        <v>822</v>
      </c>
    </row>
    <row r="522" spans="1:2" x14ac:dyDescent="0.25">
      <c r="A522" s="48">
        <v>12131505</v>
      </c>
      <c r="B522" s="49" t="s">
        <v>823</v>
      </c>
    </row>
    <row r="523" spans="1:2" x14ac:dyDescent="0.25">
      <c r="A523" s="48">
        <v>12131506</v>
      </c>
      <c r="B523" s="49" t="s">
        <v>824</v>
      </c>
    </row>
    <row r="524" spans="1:2" x14ac:dyDescent="0.25">
      <c r="A524" s="48">
        <v>12131507</v>
      </c>
      <c r="B524" s="49" t="s">
        <v>825</v>
      </c>
    </row>
    <row r="525" spans="1:2" x14ac:dyDescent="0.25">
      <c r="A525" s="48">
        <v>12131508</v>
      </c>
      <c r="B525" s="49" t="s">
        <v>826</v>
      </c>
    </row>
    <row r="526" spans="1:2" x14ac:dyDescent="0.25">
      <c r="A526" s="48">
        <v>12131601</v>
      </c>
      <c r="B526" s="49" t="s">
        <v>827</v>
      </c>
    </row>
    <row r="527" spans="1:2" x14ac:dyDescent="0.25">
      <c r="A527" s="48">
        <v>12131602</v>
      </c>
      <c r="B527" s="49" t="s">
        <v>828</v>
      </c>
    </row>
    <row r="528" spans="1:2" x14ac:dyDescent="0.25">
      <c r="A528" s="48">
        <v>12131603</v>
      </c>
      <c r="B528" s="49" t="s">
        <v>829</v>
      </c>
    </row>
    <row r="529" spans="1:2" x14ac:dyDescent="0.25">
      <c r="A529" s="48">
        <v>12131604</v>
      </c>
      <c r="B529" s="49" t="s">
        <v>830</v>
      </c>
    </row>
    <row r="530" spans="1:2" x14ac:dyDescent="0.25">
      <c r="A530" s="48">
        <v>12131605</v>
      </c>
      <c r="B530" s="49" t="s">
        <v>831</v>
      </c>
    </row>
    <row r="531" spans="1:2" x14ac:dyDescent="0.25">
      <c r="A531" s="48">
        <v>12131701</v>
      </c>
      <c r="B531" s="49" t="s">
        <v>832</v>
      </c>
    </row>
    <row r="532" spans="1:2" x14ac:dyDescent="0.25">
      <c r="A532" s="48">
        <v>12131702</v>
      </c>
      <c r="B532" s="49" t="s">
        <v>833</v>
      </c>
    </row>
    <row r="533" spans="1:2" x14ac:dyDescent="0.25">
      <c r="A533" s="48">
        <v>12131703</v>
      </c>
      <c r="B533" s="49" t="s">
        <v>834</v>
      </c>
    </row>
    <row r="534" spans="1:2" x14ac:dyDescent="0.25">
      <c r="A534" s="48">
        <v>12131704</v>
      </c>
      <c r="B534" s="49" t="s">
        <v>835</v>
      </c>
    </row>
    <row r="535" spans="1:2" x14ac:dyDescent="0.25">
      <c r="A535" s="48">
        <v>12131705</v>
      </c>
      <c r="B535" s="49" t="s">
        <v>836</v>
      </c>
    </row>
    <row r="536" spans="1:2" x14ac:dyDescent="0.25">
      <c r="A536" s="48">
        <v>12131706</v>
      </c>
      <c r="B536" s="49" t="s">
        <v>837</v>
      </c>
    </row>
    <row r="537" spans="1:2" x14ac:dyDescent="0.25">
      <c r="A537" s="48">
        <v>12131707</v>
      </c>
      <c r="B537" s="49" t="s">
        <v>838</v>
      </c>
    </row>
    <row r="538" spans="1:2" x14ac:dyDescent="0.25">
      <c r="A538" s="48">
        <v>12131708</v>
      </c>
      <c r="B538" s="49" t="s">
        <v>839</v>
      </c>
    </row>
    <row r="539" spans="1:2" x14ac:dyDescent="0.25">
      <c r="A539" s="48">
        <v>12131801</v>
      </c>
      <c r="B539" s="49" t="s">
        <v>840</v>
      </c>
    </row>
    <row r="540" spans="1:2" x14ac:dyDescent="0.25">
      <c r="A540" s="48">
        <v>12131802</v>
      </c>
      <c r="B540" s="49" t="s">
        <v>841</v>
      </c>
    </row>
    <row r="541" spans="1:2" x14ac:dyDescent="0.25">
      <c r="A541" s="48">
        <v>12131803</v>
      </c>
      <c r="B541" s="49" t="s">
        <v>842</v>
      </c>
    </row>
    <row r="542" spans="1:2" x14ac:dyDescent="0.25">
      <c r="A542" s="48">
        <v>12131804</v>
      </c>
      <c r="B542" s="49" t="s">
        <v>843</v>
      </c>
    </row>
    <row r="543" spans="1:2" x14ac:dyDescent="0.25">
      <c r="A543" s="48">
        <v>12131805</v>
      </c>
      <c r="B543" s="49" t="s">
        <v>844</v>
      </c>
    </row>
    <row r="544" spans="1:2" x14ac:dyDescent="0.25">
      <c r="A544" s="48">
        <v>12131806</v>
      </c>
      <c r="B544" s="49" t="s">
        <v>845</v>
      </c>
    </row>
    <row r="545" spans="1:2" x14ac:dyDescent="0.25">
      <c r="A545" s="48">
        <v>12141501</v>
      </c>
      <c r="B545" s="49" t="s">
        <v>846</v>
      </c>
    </row>
    <row r="546" spans="1:2" x14ac:dyDescent="0.25">
      <c r="A546" s="48">
        <v>12141502</v>
      </c>
      <c r="B546" s="49" t="s">
        <v>847</v>
      </c>
    </row>
    <row r="547" spans="1:2" x14ac:dyDescent="0.25">
      <c r="A547" s="48">
        <v>12141503</v>
      </c>
      <c r="B547" s="49" t="s">
        <v>848</v>
      </c>
    </row>
    <row r="548" spans="1:2" x14ac:dyDescent="0.25">
      <c r="A548" s="48">
        <v>12141504</v>
      </c>
      <c r="B548" s="49" t="s">
        <v>849</v>
      </c>
    </row>
    <row r="549" spans="1:2" x14ac:dyDescent="0.25">
      <c r="A549" s="48">
        <v>12141505</v>
      </c>
      <c r="B549" s="49" t="s">
        <v>850</v>
      </c>
    </row>
    <row r="550" spans="1:2" x14ac:dyDescent="0.25">
      <c r="A550" s="48">
        <v>12141506</v>
      </c>
      <c r="B550" s="49" t="s">
        <v>851</v>
      </c>
    </row>
    <row r="551" spans="1:2" x14ac:dyDescent="0.25">
      <c r="A551" s="48">
        <v>12141601</v>
      </c>
      <c r="B551" s="49" t="s">
        <v>852</v>
      </c>
    </row>
    <row r="552" spans="1:2" x14ac:dyDescent="0.25">
      <c r="A552" s="48">
        <v>12141602</v>
      </c>
      <c r="B552" s="49" t="s">
        <v>853</v>
      </c>
    </row>
    <row r="553" spans="1:2" x14ac:dyDescent="0.25">
      <c r="A553" s="48">
        <v>12141603</v>
      </c>
      <c r="B553" s="49" t="s">
        <v>854</v>
      </c>
    </row>
    <row r="554" spans="1:2" x14ac:dyDescent="0.25">
      <c r="A554" s="48">
        <v>12141604</v>
      </c>
      <c r="B554" s="49" t="s">
        <v>855</v>
      </c>
    </row>
    <row r="555" spans="1:2" x14ac:dyDescent="0.25">
      <c r="A555" s="48">
        <v>12141605</v>
      </c>
      <c r="B555" s="49" t="s">
        <v>856</v>
      </c>
    </row>
    <row r="556" spans="1:2" x14ac:dyDescent="0.25">
      <c r="A556" s="48">
        <v>12141606</v>
      </c>
      <c r="B556" s="49" t="s">
        <v>857</v>
      </c>
    </row>
    <row r="557" spans="1:2" x14ac:dyDescent="0.25">
      <c r="A557" s="48">
        <v>12141607</v>
      </c>
      <c r="B557" s="49" t="s">
        <v>858</v>
      </c>
    </row>
    <row r="558" spans="1:2" x14ac:dyDescent="0.25">
      <c r="A558" s="48">
        <v>12141608</v>
      </c>
      <c r="B558" s="49" t="s">
        <v>859</v>
      </c>
    </row>
    <row r="559" spans="1:2" x14ac:dyDescent="0.25">
      <c r="A559" s="48">
        <v>12141609</v>
      </c>
      <c r="B559" s="49" t="s">
        <v>860</v>
      </c>
    </row>
    <row r="560" spans="1:2" x14ac:dyDescent="0.25">
      <c r="A560" s="48">
        <v>12141610</v>
      </c>
      <c r="B560" s="49" t="s">
        <v>861</v>
      </c>
    </row>
    <row r="561" spans="1:2" x14ac:dyDescent="0.25">
      <c r="A561" s="48">
        <v>12141611</v>
      </c>
      <c r="B561" s="49" t="s">
        <v>862</v>
      </c>
    </row>
    <row r="562" spans="1:2" x14ac:dyDescent="0.25">
      <c r="A562" s="48">
        <v>12141612</v>
      </c>
      <c r="B562" s="49" t="s">
        <v>863</v>
      </c>
    </row>
    <row r="563" spans="1:2" x14ac:dyDescent="0.25">
      <c r="A563" s="48">
        <v>12141613</v>
      </c>
      <c r="B563" s="49" t="s">
        <v>864</v>
      </c>
    </row>
    <row r="564" spans="1:2" x14ac:dyDescent="0.25">
      <c r="A564" s="48">
        <v>12141614</v>
      </c>
      <c r="B564" s="49" t="s">
        <v>865</v>
      </c>
    </row>
    <row r="565" spans="1:2" x14ac:dyDescent="0.25">
      <c r="A565" s="48">
        <v>12141615</v>
      </c>
      <c r="B565" s="49" t="s">
        <v>866</v>
      </c>
    </row>
    <row r="566" spans="1:2" x14ac:dyDescent="0.25">
      <c r="A566" s="48">
        <v>12141616</v>
      </c>
      <c r="B566" s="49" t="s">
        <v>867</v>
      </c>
    </row>
    <row r="567" spans="1:2" x14ac:dyDescent="0.25">
      <c r="A567" s="48">
        <v>12141617</v>
      </c>
      <c r="B567" s="49" t="s">
        <v>868</v>
      </c>
    </row>
    <row r="568" spans="1:2" x14ac:dyDescent="0.25">
      <c r="A568" s="48">
        <v>12141701</v>
      </c>
      <c r="B568" s="49" t="s">
        <v>869</v>
      </c>
    </row>
    <row r="569" spans="1:2" x14ac:dyDescent="0.25">
      <c r="A569" s="48">
        <v>12141702</v>
      </c>
      <c r="B569" s="49" t="s">
        <v>870</v>
      </c>
    </row>
    <row r="570" spans="1:2" x14ac:dyDescent="0.25">
      <c r="A570" s="48">
        <v>12141703</v>
      </c>
      <c r="B570" s="49" t="s">
        <v>871</v>
      </c>
    </row>
    <row r="571" spans="1:2" x14ac:dyDescent="0.25">
      <c r="A571" s="48">
        <v>12141704</v>
      </c>
      <c r="B571" s="49" t="s">
        <v>872</v>
      </c>
    </row>
    <row r="572" spans="1:2" x14ac:dyDescent="0.25">
      <c r="A572" s="48">
        <v>12141705</v>
      </c>
      <c r="B572" s="49" t="s">
        <v>873</v>
      </c>
    </row>
    <row r="573" spans="1:2" x14ac:dyDescent="0.25">
      <c r="A573" s="48">
        <v>12141706</v>
      </c>
      <c r="B573" s="49" t="s">
        <v>874</v>
      </c>
    </row>
    <row r="574" spans="1:2" x14ac:dyDescent="0.25">
      <c r="A574" s="48">
        <v>12141707</v>
      </c>
      <c r="B574" s="49" t="s">
        <v>875</v>
      </c>
    </row>
    <row r="575" spans="1:2" x14ac:dyDescent="0.25">
      <c r="A575" s="48">
        <v>12141708</v>
      </c>
      <c r="B575" s="49" t="s">
        <v>876</v>
      </c>
    </row>
    <row r="576" spans="1:2" x14ac:dyDescent="0.25">
      <c r="A576" s="48">
        <v>12141709</v>
      </c>
      <c r="B576" s="49" t="s">
        <v>877</v>
      </c>
    </row>
    <row r="577" spans="1:2" x14ac:dyDescent="0.25">
      <c r="A577" s="48">
        <v>12141710</v>
      </c>
      <c r="B577" s="49" t="s">
        <v>878</v>
      </c>
    </row>
    <row r="578" spans="1:2" x14ac:dyDescent="0.25">
      <c r="A578" s="48">
        <v>12141711</v>
      </c>
      <c r="B578" s="49" t="s">
        <v>879</v>
      </c>
    </row>
    <row r="579" spans="1:2" x14ac:dyDescent="0.25">
      <c r="A579" s="48">
        <v>12141712</v>
      </c>
      <c r="B579" s="49" t="s">
        <v>880</v>
      </c>
    </row>
    <row r="580" spans="1:2" x14ac:dyDescent="0.25">
      <c r="A580" s="48">
        <v>12141713</v>
      </c>
      <c r="B580" s="49" t="s">
        <v>881</v>
      </c>
    </row>
    <row r="581" spans="1:2" x14ac:dyDescent="0.25">
      <c r="A581" s="48">
        <v>12141714</v>
      </c>
      <c r="B581" s="49" t="s">
        <v>882</v>
      </c>
    </row>
    <row r="582" spans="1:2" x14ac:dyDescent="0.25">
      <c r="A582" s="48">
        <v>12141715</v>
      </c>
      <c r="B582" s="49" t="s">
        <v>883</v>
      </c>
    </row>
    <row r="583" spans="1:2" x14ac:dyDescent="0.25">
      <c r="A583" s="48">
        <v>12141716</v>
      </c>
      <c r="B583" s="49" t="s">
        <v>884</v>
      </c>
    </row>
    <row r="584" spans="1:2" x14ac:dyDescent="0.25">
      <c r="A584" s="48">
        <v>12141717</v>
      </c>
      <c r="B584" s="49" t="s">
        <v>885</v>
      </c>
    </row>
    <row r="585" spans="1:2" x14ac:dyDescent="0.25">
      <c r="A585" s="48">
        <v>12141718</v>
      </c>
      <c r="B585" s="49" t="s">
        <v>886</v>
      </c>
    </row>
    <row r="586" spans="1:2" x14ac:dyDescent="0.25">
      <c r="A586" s="48">
        <v>12141719</v>
      </c>
      <c r="B586" s="49" t="s">
        <v>887</v>
      </c>
    </row>
    <row r="587" spans="1:2" x14ac:dyDescent="0.25">
      <c r="A587" s="48">
        <v>12141720</v>
      </c>
      <c r="B587" s="49" t="s">
        <v>888</v>
      </c>
    </row>
    <row r="588" spans="1:2" x14ac:dyDescent="0.25">
      <c r="A588" s="48">
        <v>12141721</v>
      </c>
      <c r="B588" s="49" t="s">
        <v>889</v>
      </c>
    </row>
    <row r="589" spans="1:2" x14ac:dyDescent="0.25">
      <c r="A589" s="48">
        <v>12141722</v>
      </c>
      <c r="B589" s="49" t="s">
        <v>890</v>
      </c>
    </row>
    <row r="590" spans="1:2" x14ac:dyDescent="0.25">
      <c r="A590" s="48">
        <v>12141723</v>
      </c>
      <c r="B590" s="49" t="s">
        <v>891</v>
      </c>
    </row>
    <row r="591" spans="1:2" x14ac:dyDescent="0.25">
      <c r="A591" s="48">
        <v>12141724</v>
      </c>
      <c r="B591" s="49" t="s">
        <v>892</v>
      </c>
    </row>
    <row r="592" spans="1:2" x14ac:dyDescent="0.25">
      <c r="A592" s="48">
        <v>12141725</v>
      </c>
      <c r="B592" s="49" t="s">
        <v>893</v>
      </c>
    </row>
    <row r="593" spans="1:2" x14ac:dyDescent="0.25">
      <c r="A593" s="48">
        <v>12141726</v>
      </c>
      <c r="B593" s="49" t="s">
        <v>894</v>
      </c>
    </row>
    <row r="594" spans="1:2" x14ac:dyDescent="0.25">
      <c r="A594" s="48">
        <v>12141727</v>
      </c>
      <c r="B594" s="49" t="s">
        <v>895</v>
      </c>
    </row>
    <row r="595" spans="1:2" x14ac:dyDescent="0.25">
      <c r="A595" s="48">
        <v>12141728</v>
      </c>
      <c r="B595" s="49" t="s">
        <v>896</v>
      </c>
    </row>
    <row r="596" spans="1:2" x14ac:dyDescent="0.25">
      <c r="A596" s="48">
        <v>12141729</v>
      </c>
      <c r="B596" s="49" t="s">
        <v>897</v>
      </c>
    </row>
    <row r="597" spans="1:2" x14ac:dyDescent="0.25">
      <c r="A597" s="48">
        <v>12141730</v>
      </c>
      <c r="B597" s="49" t="s">
        <v>898</v>
      </c>
    </row>
    <row r="598" spans="1:2" x14ac:dyDescent="0.25">
      <c r="A598" s="48">
        <v>12141731</v>
      </c>
      <c r="B598" s="49" t="s">
        <v>899</v>
      </c>
    </row>
    <row r="599" spans="1:2" x14ac:dyDescent="0.25">
      <c r="A599" s="48">
        <v>12141732</v>
      </c>
      <c r="B599" s="49" t="s">
        <v>900</v>
      </c>
    </row>
    <row r="600" spans="1:2" x14ac:dyDescent="0.25">
      <c r="A600" s="48">
        <v>12141733</v>
      </c>
      <c r="B600" s="49" t="s">
        <v>901</v>
      </c>
    </row>
    <row r="601" spans="1:2" x14ac:dyDescent="0.25">
      <c r="A601" s="48">
        <v>12141734</v>
      </c>
      <c r="B601" s="49" t="s">
        <v>902</v>
      </c>
    </row>
    <row r="602" spans="1:2" x14ac:dyDescent="0.25">
      <c r="A602" s="48">
        <v>12141735</v>
      </c>
      <c r="B602" s="49" t="s">
        <v>903</v>
      </c>
    </row>
    <row r="603" spans="1:2" x14ac:dyDescent="0.25">
      <c r="A603" s="48">
        <v>12141736</v>
      </c>
      <c r="B603" s="49" t="s">
        <v>904</v>
      </c>
    </row>
    <row r="604" spans="1:2" x14ac:dyDescent="0.25">
      <c r="A604" s="48">
        <v>12141737</v>
      </c>
      <c r="B604" s="49" t="s">
        <v>905</v>
      </c>
    </row>
    <row r="605" spans="1:2" x14ac:dyDescent="0.25">
      <c r="A605" s="48">
        <v>12141738</v>
      </c>
      <c r="B605" s="49" t="s">
        <v>906</v>
      </c>
    </row>
    <row r="606" spans="1:2" x14ac:dyDescent="0.25">
      <c r="A606" s="48">
        <v>12141739</v>
      </c>
      <c r="B606" s="49" t="s">
        <v>907</v>
      </c>
    </row>
    <row r="607" spans="1:2" x14ac:dyDescent="0.25">
      <c r="A607" s="48">
        <v>12141740</v>
      </c>
      <c r="B607" s="49" t="s">
        <v>908</v>
      </c>
    </row>
    <row r="608" spans="1:2" x14ac:dyDescent="0.25">
      <c r="A608" s="48">
        <v>12141741</v>
      </c>
      <c r="B608" s="49" t="s">
        <v>909</v>
      </c>
    </row>
    <row r="609" spans="1:2" x14ac:dyDescent="0.25">
      <c r="A609" s="48">
        <v>12141742</v>
      </c>
      <c r="B609" s="49" t="s">
        <v>910</v>
      </c>
    </row>
    <row r="610" spans="1:2" x14ac:dyDescent="0.25">
      <c r="A610" s="48">
        <v>12141743</v>
      </c>
      <c r="B610" s="49" t="s">
        <v>911</v>
      </c>
    </row>
    <row r="611" spans="1:2" x14ac:dyDescent="0.25">
      <c r="A611" s="48">
        <v>12141744</v>
      </c>
      <c r="B611" s="49" t="s">
        <v>912</v>
      </c>
    </row>
    <row r="612" spans="1:2" x14ac:dyDescent="0.25">
      <c r="A612" s="48">
        <v>12141745</v>
      </c>
      <c r="B612" s="49" t="s">
        <v>913</v>
      </c>
    </row>
    <row r="613" spans="1:2" x14ac:dyDescent="0.25">
      <c r="A613" s="48">
        <v>12141746</v>
      </c>
      <c r="B613" s="49" t="s">
        <v>914</v>
      </c>
    </row>
    <row r="614" spans="1:2" x14ac:dyDescent="0.25">
      <c r="A614" s="48">
        <v>12141747</v>
      </c>
      <c r="B614" s="49" t="s">
        <v>915</v>
      </c>
    </row>
    <row r="615" spans="1:2" x14ac:dyDescent="0.25">
      <c r="A615" s="48">
        <v>12141748</v>
      </c>
      <c r="B615" s="49" t="s">
        <v>916</v>
      </c>
    </row>
    <row r="616" spans="1:2" x14ac:dyDescent="0.25">
      <c r="A616" s="48">
        <v>12141749</v>
      </c>
      <c r="B616" s="49" t="s">
        <v>917</v>
      </c>
    </row>
    <row r="617" spans="1:2" x14ac:dyDescent="0.25">
      <c r="A617" s="48">
        <v>12141750</v>
      </c>
      <c r="B617" s="49" t="s">
        <v>918</v>
      </c>
    </row>
    <row r="618" spans="1:2" x14ac:dyDescent="0.25">
      <c r="A618" s="48">
        <v>12141751</v>
      </c>
      <c r="B618" s="49" t="s">
        <v>919</v>
      </c>
    </row>
    <row r="619" spans="1:2" x14ac:dyDescent="0.25">
      <c r="A619" s="48">
        <v>12141752</v>
      </c>
      <c r="B619" s="49" t="s">
        <v>920</v>
      </c>
    </row>
    <row r="620" spans="1:2" x14ac:dyDescent="0.25">
      <c r="A620" s="48">
        <v>12141753</v>
      </c>
      <c r="B620" s="49" t="s">
        <v>921</v>
      </c>
    </row>
    <row r="621" spans="1:2" x14ac:dyDescent="0.25">
      <c r="A621" s="48">
        <v>12141754</v>
      </c>
      <c r="B621" s="49" t="s">
        <v>922</v>
      </c>
    </row>
    <row r="622" spans="1:2" x14ac:dyDescent="0.25">
      <c r="A622" s="48">
        <v>12141755</v>
      </c>
      <c r="B622" s="49" t="s">
        <v>923</v>
      </c>
    </row>
    <row r="623" spans="1:2" x14ac:dyDescent="0.25">
      <c r="A623" s="48">
        <v>12141756</v>
      </c>
      <c r="B623" s="49" t="s">
        <v>924</v>
      </c>
    </row>
    <row r="624" spans="1:2" x14ac:dyDescent="0.25">
      <c r="A624" s="48">
        <v>12141757</v>
      </c>
      <c r="B624" s="49" t="s">
        <v>925</v>
      </c>
    </row>
    <row r="625" spans="1:2" x14ac:dyDescent="0.25">
      <c r="A625" s="48">
        <v>12141758</v>
      </c>
      <c r="B625" s="49" t="s">
        <v>926</v>
      </c>
    </row>
    <row r="626" spans="1:2" x14ac:dyDescent="0.25">
      <c r="A626" s="48">
        <v>12141759</v>
      </c>
      <c r="B626" s="49" t="s">
        <v>927</v>
      </c>
    </row>
    <row r="627" spans="1:2" x14ac:dyDescent="0.25">
      <c r="A627" s="48">
        <v>12141760</v>
      </c>
      <c r="B627" s="49" t="s">
        <v>928</v>
      </c>
    </row>
    <row r="628" spans="1:2" x14ac:dyDescent="0.25">
      <c r="A628" s="48">
        <v>12141801</v>
      </c>
      <c r="B628" s="49" t="s">
        <v>929</v>
      </c>
    </row>
    <row r="629" spans="1:2" x14ac:dyDescent="0.25">
      <c r="A629" s="48">
        <v>12141802</v>
      </c>
      <c r="B629" s="49" t="s">
        <v>930</v>
      </c>
    </row>
    <row r="630" spans="1:2" x14ac:dyDescent="0.25">
      <c r="A630" s="48">
        <v>12141803</v>
      </c>
      <c r="B630" s="49" t="s">
        <v>931</v>
      </c>
    </row>
    <row r="631" spans="1:2" x14ac:dyDescent="0.25">
      <c r="A631" s="48">
        <v>12141804</v>
      </c>
      <c r="B631" s="49" t="s">
        <v>932</v>
      </c>
    </row>
    <row r="632" spans="1:2" x14ac:dyDescent="0.25">
      <c r="A632" s="48">
        <v>12141805</v>
      </c>
      <c r="B632" s="49" t="s">
        <v>933</v>
      </c>
    </row>
    <row r="633" spans="1:2" x14ac:dyDescent="0.25">
      <c r="A633" s="48">
        <v>12141806</v>
      </c>
      <c r="B633" s="49" t="s">
        <v>934</v>
      </c>
    </row>
    <row r="634" spans="1:2" x14ac:dyDescent="0.25">
      <c r="A634" s="48">
        <v>12141901</v>
      </c>
      <c r="B634" s="49" t="s">
        <v>935</v>
      </c>
    </row>
    <row r="635" spans="1:2" x14ac:dyDescent="0.25">
      <c r="A635" s="48">
        <v>12141902</v>
      </c>
      <c r="B635" s="49" t="s">
        <v>936</v>
      </c>
    </row>
    <row r="636" spans="1:2" x14ac:dyDescent="0.25">
      <c r="A636" s="48">
        <v>12141903</v>
      </c>
      <c r="B636" s="49" t="s">
        <v>937</v>
      </c>
    </row>
    <row r="637" spans="1:2" x14ac:dyDescent="0.25">
      <c r="A637" s="48">
        <v>12141904</v>
      </c>
      <c r="B637" s="49" t="s">
        <v>938</v>
      </c>
    </row>
    <row r="638" spans="1:2" x14ac:dyDescent="0.25">
      <c r="A638" s="48">
        <v>12141905</v>
      </c>
      <c r="B638" s="49" t="s">
        <v>939</v>
      </c>
    </row>
    <row r="639" spans="1:2" x14ac:dyDescent="0.25">
      <c r="A639" s="48">
        <v>12141906</v>
      </c>
      <c r="B639" s="49" t="s">
        <v>940</v>
      </c>
    </row>
    <row r="640" spans="1:2" x14ac:dyDescent="0.25">
      <c r="A640" s="48">
        <v>12141907</v>
      </c>
      <c r="B640" s="49" t="s">
        <v>941</v>
      </c>
    </row>
    <row r="641" spans="1:2" x14ac:dyDescent="0.25">
      <c r="A641" s="48">
        <v>12141908</v>
      </c>
      <c r="B641" s="49" t="s">
        <v>942</v>
      </c>
    </row>
    <row r="642" spans="1:2" x14ac:dyDescent="0.25">
      <c r="A642" s="48">
        <v>12141909</v>
      </c>
      <c r="B642" s="49" t="s">
        <v>943</v>
      </c>
    </row>
    <row r="643" spans="1:2" x14ac:dyDescent="0.25">
      <c r="A643" s="48">
        <v>12141910</v>
      </c>
      <c r="B643" s="49" t="s">
        <v>944</v>
      </c>
    </row>
    <row r="644" spans="1:2" x14ac:dyDescent="0.25">
      <c r="A644" s="48">
        <v>12141911</v>
      </c>
      <c r="B644" s="49" t="s">
        <v>945</v>
      </c>
    </row>
    <row r="645" spans="1:2" x14ac:dyDescent="0.25">
      <c r="A645" s="48">
        <v>12141912</v>
      </c>
      <c r="B645" s="49" t="s">
        <v>946</v>
      </c>
    </row>
    <row r="646" spans="1:2" x14ac:dyDescent="0.25">
      <c r="A646" s="48">
        <v>12141913</v>
      </c>
      <c r="B646" s="49" t="s">
        <v>947</v>
      </c>
    </row>
    <row r="647" spans="1:2" x14ac:dyDescent="0.25">
      <c r="A647" s="48">
        <v>12141914</v>
      </c>
      <c r="B647" s="49" t="s">
        <v>948</v>
      </c>
    </row>
    <row r="648" spans="1:2" x14ac:dyDescent="0.25">
      <c r="A648" s="48">
        <v>12141915</v>
      </c>
      <c r="B648" s="49" t="s">
        <v>949</v>
      </c>
    </row>
    <row r="649" spans="1:2" x14ac:dyDescent="0.25">
      <c r="A649" s="48">
        <v>12141916</v>
      </c>
      <c r="B649" s="49" t="s">
        <v>950</v>
      </c>
    </row>
    <row r="650" spans="1:2" x14ac:dyDescent="0.25">
      <c r="A650" s="48">
        <v>12142001</v>
      </c>
      <c r="B650" s="49" t="s">
        <v>951</v>
      </c>
    </row>
    <row r="651" spans="1:2" x14ac:dyDescent="0.25">
      <c r="A651" s="48">
        <v>12142002</v>
      </c>
      <c r="B651" s="49" t="s">
        <v>952</v>
      </c>
    </row>
    <row r="652" spans="1:2" x14ac:dyDescent="0.25">
      <c r="A652" s="48">
        <v>12142003</v>
      </c>
      <c r="B652" s="49" t="s">
        <v>953</v>
      </c>
    </row>
    <row r="653" spans="1:2" x14ac:dyDescent="0.25">
      <c r="A653" s="48">
        <v>12142004</v>
      </c>
      <c r="B653" s="49" t="s">
        <v>954</v>
      </c>
    </row>
    <row r="654" spans="1:2" x14ac:dyDescent="0.25">
      <c r="A654" s="48">
        <v>12142005</v>
      </c>
      <c r="B654" s="49" t="s">
        <v>955</v>
      </c>
    </row>
    <row r="655" spans="1:2" x14ac:dyDescent="0.25">
      <c r="A655" s="48">
        <v>12142006</v>
      </c>
      <c r="B655" s="49" t="s">
        <v>956</v>
      </c>
    </row>
    <row r="656" spans="1:2" x14ac:dyDescent="0.25">
      <c r="A656" s="48">
        <v>12142101</v>
      </c>
      <c r="B656" s="49" t="s">
        <v>957</v>
      </c>
    </row>
    <row r="657" spans="1:2" x14ac:dyDescent="0.25">
      <c r="A657" s="48">
        <v>12142102</v>
      </c>
      <c r="B657" s="49" t="s">
        <v>958</v>
      </c>
    </row>
    <row r="658" spans="1:2" x14ac:dyDescent="0.25">
      <c r="A658" s="48">
        <v>12142103</v>
      </c>
      <c r="B658" s="49" t="s">
        <v>959</v>
      </c>
    </row>
    <row r="659" spans="1:2" x14ac:dyDescent="0.25">
      <c r="A659" s="48">
        <v>12142104</v>
      </c>
      <c r="B659" s="49" t="s">
        <v>960</v>
      </c>
    </row>
    <row r="660" spans="1:2" x14ac:dyDescent="0.25">
      <c r="A660" s="48">
        <v>12142105</v>
      </c>
      <c r="B660" s="49" t="s">
        <v>961</v>
      </c>
    </row>
    <row r="661" spans="1:2" x14ac:dyDescent="0.25">
      <c r="A661" s="48">
        <v>12142106</v>
      </c>
      <c r="B661" s="49" t="s">
        <v>962</v>
      </c>
    </row>
    <row r="662" spans="1:2" x14ac:dyDescent="0.25">
      <c r="A662" s="48">
        <v>12142201</v>
      </c>
      <c r="B662" s="49" t="s">
        <v>963</v>
      </c>
    </row>
    <row r="663" spans="1:2" x14ac:dyDescent="0.25">
      <c r="A663" s="48">
        <v>12142202</v>
      </c>
      <c r="B663" s="49" t="s">
        <v>964</v>
      </c>
    </row>
    <row r="664" spans="1:2" x14ac:dyDescent="0.25">
      <c r="A664" s="48">
        <v>12142203</v>
      </c>
      <c r="B664" s="49" t="s">
        <v>965</v>
      </c>
    </row>
    <row r="665" spans="1:2" x14ac:dyDescent="0.25">
      <c r="A665" s="48">
        <v>12142204</v>
      </c>
      <c r="B665" s="49" t="s">
        <v>966</v>
      </c>
    </row>
    <row r="666" spans="1:2" x14ac:dyDescent="0.25">
      <c r="A666" s="48">
        <v>12142205</v>
      </c>
      <c r="B666" s="49" t="s">
        <v>967</v>
      </c>
    </row>
    <row r="667" spans="1:2" x14ac:dyDescent="0.25">
      <c r="A667" s="48">
        <v>12142206</v>
      </c>
      <c r="B667" s="49" t="s">
        <v>968</v>
      </c>
    </row>
    <row r="668" spans="1:2" x14ac:dyDescent="0.25">
      <c r="A668" s="48">
        <v>12142207</v>
      </c>
      <c r="B668" s="49" t="s">
        <v>969</v>
      </c>
    </row>
    <row r="669" spans="1:2" x14ac:dyDescent="0.25">
      <c r="A669" s="48">
        <v>12142208</v>
      </c>
      <c r="B669" s="49" t="s">
        <v>970</v>
      </c>
    </row>
    <row r="670" spans="1:2" x14ac:dyDescent="0.25">
      <c r="A670" s="48">
        <v>12161501</v>
      </c>
      <c r="B670" s="49" t="s">
        <v>971</v>
      </c>
    </row>
    <row r="671" spans="1:2" x14ac:dyDescent="0.25">
      <c r="A671" s="48">
        <v>12161502</v>
      </c>
      <c r="B671" s="49" t="s">
        <v>972</v>
      </c>
    </row>
    <row r="672" spans="1:2" x14ac:dyDescent="0.25">
      <c r="A672" s="48">
        <v>12161503</v>
      </c>
      <c r="B672" s="49" t="s">
        <v>973</v>
      </c>
    </row>
    <row r="673" spans="1:2" x14ac:dyDescent="0.25">
      <c r="A673" s="48">
        <v>12161504</v>
      </c>
      <c r="B673" s="49" t="s">
        <v>974</v>
      </c>
    </row>
    <row r="674" spans="1:2" x14ac:dyDescent="0.25">
      <c r="A674" s="48">
        <v>12161505</v>
      </c>
      <c r="B674" s="49" t="s">
        <v>975</v>
      </c>
    </row>
    <row r="675" spans="1:2" x14ac:dyDescent="0.25">
      <c r="A675" s="48">
        <v>12161506</v>
      </c>
      <c r="B675" s="49" t="s">
        <v>976</v>
      </c>
    </row>
    <row r="676" spans="1:2" x14ac:dyDescent="0.25">
      <c r="A676" s="48">
        <v>12161507</v>
      </c>
      <c r="B676" s="49" t="s">
        <v>977</v>
      </c>
    </row>
    <row r="677" spans="1:2" x14ac:dyDescent="0.25">
      <c r="A677" s="48">
        <v>12161601</v>
      </c>
      <c r="B677" s="49" t="s">
        <v>978</v>
      </c>
    </row>
    <row r="678" spans="1:2" x14ac:dyDescent="0.25">
      <c r="A678" s="48">
        <v>12161602</v>
      </c>
      <c r="B678" s="49" t="s">
        <v>979</v>
      </c>
    </row>
    <row r="679" spans="1:2" x14ac:dyDescent="0.25">
      <c r="A679" s="48">
        <v>12161603</v>
      </c>
      <c r="B679" s="49" t="s">
        <v>980</v>
      </c>
    </row>
    <row r="680" spans="1:2" x14ac:dyDescent="0.25">
      <c r="A680" s="48">
        <v>12161604</v>
      </c>
      <c r="B680" s="49" t="s">
        <v>981</v>
      </c>
    </row>
    <row r="681" spans="1:2" x14ac:dyDescent="0.25">
      <c r="A681" s="48">
        <v>12161701</v>
      </c>
      <c r="B681" s="49" t="s">
        <v>982</v>
      </c>
    </row>
    <row r="682" spans="1:2" x14ac:dyDescent="0.25">
      <c r="A682" s="48">
        <v>12161702</v>
      </c>
      <c r="B682" s="49" t="s">
        <v>983</v>
      </c>
    </row>
    <row r="683" spans="1:2" x14ac:dyDescent="0.25">
      <c r="A683" s="48">
        <v>12161703</v>
      </c>
      <c r="B683" s="49" t="s">
        <v>984</v>
      </c>
    </row>
    <row r="684" spans="1:2" x14ac:dyDescent="0.25">
      <c r="A684" s="48">
        <v>12161704</v>
      </c>
      <c r="B684" s="49" t="s">
        <v>985</v>
      </c>
    </row>
    <row r="685" spans="1:2" x14ac:dyDescent="0.25">
      <c r="A685" s="48">
        <v>12161705</v>
      </c>
      <c r="B685" s="49" t="s">
        <v>986</v>
      </c>
    </row>
    <row r="686" spans="1:2" x14ac:dyDescent="0.25">
      <c r="A686" s="48">
        <v>12161706</v>
      </c>
      <c r="B686" s="49" t="s">
        <v>987</v>
      </c>
    </row>
    <row r="687" spans="1:2" x14ac:dyDescent="0.25">
      <c r="A687" s="48">
        <v>12161801</v>
      </c>
      <c r="B687" s="49" t="s">
        <v>988</v>
      </c>
    </row>
    <row r="688" spans="1:2" x14ac:dyDescent="0.25">
      <c r="A688" s="48">
        <v>12161802</v>
      </c>
      <c r="B688" s="49" t="s">
        <v>989</v>
      </c>
    </row>
    <row r="689" spans="1:2" x14ac:dyDescent="0.25">
      <c r="A689" s="48">
        <v>12161803</v>
      </c>
      <c r="B689" s="49" t="s">
        <v>990</v>
      </c>
    </row>
    <row r="690" spans="1:2" x14ac:dyDescent="0.25">
      <c r="A690" s="48">
        <v>12161804</v>
      </c>
      <c r="B690" s="49" t="s">
        <v>991</v>
      </c>
    </row>
    <row r="691" spans="1:2" x14ac:dyDescent="0.25">
      <c r="A691" s="48">
        <v>12161805</v>
      </c>
      <c r="B691" s="49" t="s">
        <v>992</v>
      </c>
    </row>
    <row r="692" spans="1:2" x14ac:dyDescent="0.25">
      <c r="A692" s="48">
        <v>12161806</v>
      </c>
      <c r="B692" s="49" t="s">
        <v>993</v>
      </c>
    </row>
    <row r="693" spans="1:2" x14ac:dyDescent="0.25">
      <c r="A693" s="48">
        <v>12161807</v>
      </c>
      <c r="B693" s="49" t="s">
        <v>994</v>
      </c>
    </row>
    <row r="694" spans="1:2" x14ac:dyDescent="0.25">
      <c r="A694" s="48">
        <v>12161808</v>
      </c>
      <c r="B694" s="49" t="s">
        <v>995</v>
      </c>
    </row>
    <row r="695" spans="1:2" x14ac:dyDescent="0.25">
      <c r="A695" s="48">
        <v>12161901</v>
      </c>
      <c r="B695" s="49" t="s">
        <v>996</v>
      </c>
    </row>
    <row r="696" spans="1:2" x14ac:dyDescent="0.25">
      <c r="A696" s="48">
        <v>12161902</v>
      </c>
      <c r="B696" s="49" t="s">
        <v>997</v>
      </c>
    </row>
    <row r="697" spans="1:2" x14ac:dyDescent="0.25">
      <c r="A697" s="48">
        <v>12161903</v>
      </c>
      <c r="B697" s="49" t="s">
        <v>998</v>
      </c>
    </row>
    <row r="698" spans="1:2" x14ac:dyDescent="0.25">
      <c r="A698" s="48">
        <v>12161904</v>
      </c>
      <c r="B698" s="49" t="s">
        <v>999</v>
      </c>
    </row>
    <row r="699" spans="1:2" x14ac:dyDescent="0.25">
      <c r="A699" s="48">
        <v>12161905</v>
      </c>
      <c r="B699" s="49" t="s">
        <v>1000</v>
      </c>
    </row>
    <row r="700" spans="1:2" x14ac:dyDescent="0.25">
      <c r="A700" s="48">
        <v>12161906</v>
      </c>
      <c r="B700" s="49" t="s">
        <v>1001</v>
      </c>
    </row>
    <row r="701" spans="1:2" x14ac:dyDescent="0.25">
      <c r="A701" s="48">
        <v>12161907</v>
      </c>
      <c r="B701" s="49" t="s">
        <v>1002</v>
      </c>
    </row>
    <row r="702" spans="1:2" x14ac:dyDescent="0.25">
      <c r="A702" s="48">
        <v>12162002</v>
      </c>
      <c r="B702" s="49" t="s">
        <v>1003</v>
      </c>
    </row>
    <row r="703" spans="1:2" x14ac:dyDescent="0.25">
      <c r="A703" s="48">
        <v>12162003</v>
      </c>
      <c r="B703" s="49" t="s">
        <v>1004</v>
      </c>
    </row>
    <row r="704" spans="1:2" x14ac:dyDescent="0.25">
      <c r="A704" s="48">
        <v>12162004</v>
      </c>
      <c r="B704" s="49" t="s">
        <v>1005</v>
      </c>
    </row>
    <row r="705" spans="1:2" x14ac:dyDescent="0.25">
      <c r="A705" s="48">
        <v>12162005</v>
      </c>
      <c r="B705" s="49" t="s">
        <v>1006</v>
      </c>
    </row>
    <row r="706" spans="1:2" x14ac:dyDescent="0.25">
      <c r="A706" s="48">
        <v>12162101</v>
      </c>
      <c r="B706" s="49" t="s">
        <v>1007</v>
      </c>
    </row>
    <row r="707" spans="1:2" x14ac:dyDescent="0.25">
      <c r="A707" s="48">
        <v>12162201</v>
      </c>
      <c r="B707" s="49" t="s">
        <v>1008</v>
      </c>
    </row>
    <row r="708" spans="1:2" x14ac:dyDescent="0.25">
      <c r="A708" s="48">
        <v>12162202</v>
      </c>
      <c r="B708" s="49" t="s">
        <v>1009</v>
      </c>
    </row>
    <row r="709" spans="1:2" x14ac:dyDescent="0.25">
      <c r="A709" s="48">
        <v>12162203</v>
      </c>
      <c r="B709" s="49" t="s">
        <v>1010</v>
      </c>
    </row>
    <row r="710" spans="1:2" x14ac:dyDescent="0.25">
      <c r="A710" s="48">
        <v>12162204</v>
      </c>
      <c r="B710" s="49" t="s">
        <v>1011</v>
      </c>
    </row>
    <row r="711" spans="1:2" x14ac:dyDescent="0.25">
      <c r="A711" s="48">
        <v>12162205</v>
      </c>
      <c r="B711" s="49" t="s">
        <v>1012</v>
      </c>
    </row>
    <row r="712" spans="1:2" x14ac:dyDescent="0.25">
      <c r="A712" s="48">
        <v>12162206</v>
      </c>
      <c r="B712" s="49" t="s">
        <v>1013</v>
      </c>
    </row>
    <row r="713" spans="1:2" x14ac:dyDescent="0.25">
      <c r="A713" s="48">
        <v>12162207</v>
      </c>
      <c r="B713" s="49" t="s">
        <v>1014</v>
      </c>
    </row>
    <row r="714" spans="1:2" x14ac:dyDescent="0.25">
      <c r="A714" s="48">
        <v>12162208</v>
      </c>
      <c r="B714" s="49" t="s">
        <v>1015</v>
      </c>
    </row>
    <row r="715" spans="1:2" x14ac:dyDescent="0.25">
      <c r="A715" s="48">
        <v>12162209</v>
      </c>
      <c r="B715" s="49" t="s">
        <v>1016</v>
      </c>
    </row>
    <row r="716" spans="1:2" x14ac:dyDescent="0.25">
      <c r="A716" s="48">
        <v>12162210</v>
      </c>
      <c r="B716" s="49" t="s">
        <v>1017</v>
      </c>
    </row>
    <row r="717" spans="1:2" x14ac:dyDescent="0.25">
      <c r="A717" s="48">
        <v>12162211</v>
      </c>
      <c r="B717" s="49" t="s">
        <v>1018</v>
      </c>
    </row>
    <row r="718" spans="1:2" x14ac:dyDescent="0.25">
      <c r="A718" s="48">
        <v>12162212</v>
      </c>
      <c r="B718" s="49" t="s">
        <v>1019</v>
      </c>
    </row>
    <row r="719" spans="1:2" x14ac:dyDescent="0.25">
      <c r="A719" s="48">
        <v>12162301</v>
      </c>
      <c r="B719" s="49" t="s">
        <v>1020</v>
      </c>
    </row>
    <row r="720" spans="1:2" x14ac:dyDescent="0.25">
      <c r="A720" s="48">
        <v>12162302</v>
      </c>
      <c r="B720" s="49" t="s">
        <v>1021</v>
      </c>
    </row>
    <row r="721" spans="1:2" x14ac:dyDescent="0.25">
      <c r="A721" s="48">
        <v>12162303</v>
      </c>
      <c r="B721" s="49" t="s">
        <v>1022</v>
      </c>
    </row>
    <row r="722" spans="1:2" x14ac:dyDescent="0.25">
      <c r="A722" s="48">
        <v>12162401</v>
      </c>
      <c r="B722" s="49" t="s">
        <v>1023</v>
      </c>
    </row>
    <row r="723" spans="1:2" x14ac:dyDescent="0.25">
      <c r="A723" s="48">
        <v>12162402</v>
      </c>
      <c r="B723" s="49" t="s">
        <v>1024</v>
      </c>
    </row>
    <row r="724" spans="1:2" x14ac:dyDescent="0.25">
      <c r="A724" s="48">
        <v>12162501</v>
      </c>
      <c r="B724" s="49" t="s">
        <v>1025</v>
      </c>
    </row>
    <row r="725" spans="1:2" x14ac:dyDescent="0.25">
      <c r="A725" s="48">
        <v>12162502</v>
      </c>
      <c r="B725" s="49" t="s">
        <v>1026</v>
      </c>
    </row>
    <row r="726" spans="1:2" x14ac:dyDescent="0.25">
      <c r="A726" s="48">
        <v>12162503</v>
      </c>
      <c r="B726" s="49" t="s">
        <v>1027</v>
      </c>
    </row>
    <row r="727" spans="1:2" x14ac:dyDescent="0.25">
      <c r="A727" s="48">
        <v>12162601</v>
      </c>
      <c r="B727" s="49" t="s">
        <v>1028</v>
      </c>
    </row>
    <row r="728" spans="1:2" x14ac:dyDescent="0.25">
      <c r="A728" s="48">
        <v>12162602</v>
      </c>
      <c r="B728" s="49" t="s">
        <v>1029</v>
      </c>
    </row>
    <row r="729" spans="1:2" x14ac:dyDescent="0.25">
      <c r="A729" s="48">
        <v>12162701</v>
      </c>
      <c r="B729" s="49" t="s">
        <v>1030</v>
      </c>
    </row>
    <row r="730" spans="1:2" x14ac:dyDescent="0.25">
      <c r="A730" s="48">
        <v>12162702</v>
      </c>
      <c r="B730" s="49" t="s">
        <v>1031</v>
      </c>
    </row>
    <row r="731" spans="1:2" x14ac:dyDescent="0.25">
      <c r="A731" s="48">
        <v>12162801</v>
      </c>
      <c r="B731" s="49" t="s">
        <v>1032</v>
      </c>
    </row>
    <row r="732" spans="1:2" x14ac:dyDescent="0.25">
      <c r="A732" s="48">
        <v>12162802</v>
      </c>
      <c r="B732" s="49" t="s">
        <v>1033</v>
      </c>
    </row>
    <row r="733" spans="1:2" x14ac:dyDescent="0.25">
      <c r="A733" s="48">
        <v>12162901</v>
      </c>
      <c r="B733" s="49" t="s">
        <v>1034</v>
      </c>
    </row>
    <row r="734" spans="1:2" x14ac:dyDescent="0.25">
      <c r="A734" s="48">
        <v>12162902</v>
      </c>
      <c r="B734" s="49" t="s">
        <v>1035</v>
      </c>
    </row>
    <row r="735" spans="1:2" x14ac:dyDescent="0.25">
      <c r="A735" s="48">
        <v>12162903</v>
      </c>
      <c r="B735" s="49" t="s">
        <v>1036</v>
      </c>
    </row>
    <row r="736" spans="1:2" x14ac:dyDescent="0.25">
      <c r="A736" s="48">
        <v>12163001</v>
      </c>
      <c r="B736" s="49" t="s">
        <v>1037</v>
      </c>
    </row>
    <row r="737" spans="1:2" x14ac:dyDescent="0.25">
      <c r="A737" s="48">
        <v>12163101</v>
      </c>
      <c r="B737" s="49" t="s">
        <v>1038</v>
      </c>
    </row>
    <row r="738" spans="1:2" x14ac:dyDescent="0.25">
      <c r="A738" s="48">
        <v>12163201</v>
      </c>
      <c r="B738" s="49" t="s">
        <v>1039</v>
      </c>
    </row>
    <row r="739" spans="1:2" x14ac:dyDescent="0.25">
      <c r="A739" s="48">
        <v>12163301</v>
      </c>
      <c r="B739" s="49" t="s">
        <v>1040</v>
      </c>
    </row>
    <row r="740" spans="1:2" x14ac:dyDescent="0.25">
      <c r="A740" s="48">
        <v>12163401</v>
      </c>
      <c r="B740" s="49" t="s">
        <v>1041</v>
      </c>
    </row>
    <row r="741" spans="1:2" x14ac:dyDescent="0.25">
      <c r="A741" s="48">
        <v>12163501</v>
      </c>
      <c r="B741" s="49" t="s">
        <v>1042</v>
      </c>
    </row>
    <row r="742" spans="1:2" x14ac:dyDescent="0.25">
      <c r="A742" s="48">
        <v>12163601</v>
      </c>
      <c r="B742" s="49" t="s">
        <v>1043</v>
      </c>
    </row>
    <row r="743" spans="1:2" x14ac:dyDescent="0.25">
      <c r="A743" s="48">
        <v>12163602</v>
      </c>
      <c r="B743" s="49" t="s">
        <v>1044</v>
      </c>
    </row>
    <row r="744" spans="1:2" x14ac:dyDescent="0.25">
      <c r="A744" s="48">
        <v>12163701</v>
      </c>
      <c r="B744" s="49" t="s">
        <v>1045</v>
      </c>
    </row>
    <row r="745" spans="1:2" x14ac:dyDescent="0.25">
      <c r="A745" s="48">
        <v>12163801</v>
      </c>
      <c r="B745" s="49" t="s">
        <v>1046</v>
      </c>
    </row>
    <row r="746" spans="1:2" x14ac:dyDescent="0.25">
      <c r="A746" s="48">
        <v>12163802</v>
      </c>
      <c r="B746" s="49" t="s">
        <v>1047</v>
      </c>
    </row>
    <row r="747" spans="1:2" x14ac:dyDescent="0.25">
      <c r="A747" s="48">
        <v>12163901</v>
      </c>
      <c r="B747" s="49" t="s">
        <v>1048</v>
      </c>
    </row>
    <row r="748" spans="1:2" x14ac:dyDescent="0.25">
      <c r="A748" s="48">
        <v>12163902</v>
      </c>
      <c r="B748" s="49" t="s">
        <v>1049</v>
      </c>
    </row>
    <row r="749" spans="1:2" x14ac:dyDescent="0.25">
      <c r="A749" s="48">
        <v>12164001</v>
      </c>
      <c r="B749" s="49" t="s">
        <v>1050</v>
      </c>
    </row>
    <row r="750" spans="1:2" x14ac:dyDescent="0.25">
      <c r="A750" s="48">
        <v>12164101</v>
      </c>
      <c r="B750" s="49" t="s">
        <v>1051</v>
      </c>
    </row>
    <row r="751" spans="1:2" x14ac:dyDescent="0.25">
      <c r="A751" s="48">
        <v>12164102</v>
      </c>
      <c r="B751" s="49" t="s">
        <v>1052</v>
      </c>
    </row>
    <row r="752" spans="1:2" x14ac:dyDescent="0.25">
      <c r="A752" s="48">
        <v>12164201</v>
      </c>
      <c r="B752" s="49" t="s">
        <v>1053</v>
      </c>
    </row>
    <row r="753" spans="1:2" x14ac:dyDescent="0.25">
      <c r="A753" s="48">
        <v>12164301</v>
      </c>
      <c r="B753" s="49" t="s">
        <v>1054</v>
      </c>
    </row>
    <row r="754" spans="1:2" x14ac:dyDescent="0.25">
      <c r="A754" s="48">
        <v>12164401</v>
      </c>
      <c r="B754" s="49" t="s">
        <v>1055</v>
      </c>
    </row>
    <row r="755" spans="1:2" x14ac:dyDescent="0.25">
      <c r="A755" s="48">
        <v>12164501</v>
      </c>
      <c r="B755" s="49" t="s">
        <v>1056</v>
      </c>
    </row>
    <row r="756" spans="1:2" x14ac:dyDescent="0.25">
      <c r="A756" s="48">
        <v>12164502</v>
      </c>
      <c r="B756" s="49" t="s">
        <v>1057</v>
      </c>
    </row>
    <row r="757" spans="1:2" x14ac:dyDescent="0.25">
      <c r="A757" s="48">
        <v>12164503</v>
      </c>
      <c r="B757" s="49" t="s">
        <v>1058</v>
      </c>
    </row>
    <row r="758" spans="1:2" x14ac:dyDescent="0.25">
      <c r="A758" s="48">
        <v>12164504</v>
      </c>
      <c r="B758" s="49" t="s">
        <v>1059</v>
      </c>
    </row>
    <row r="759" spans="1:2" x14ac:dyDescent="0.25">
      <c r="A759" s="48">
        <v>12171501</v>
      </c>
      <c r="B759" s="49" t="s">
        <v>1060</v>
      </c>
    </row>
    <row r="760" spans="1:2" x14ac:dyDescent="0.25">
      <c r="A760" s="48">
        <v>12171502</v>
      </c>
      <c r="B760" s="49" t="s">
        <v>1061</v>
      </c>
    </row>
    <row r="761" spans="1:2" x14ac:dyDescent="0.25">
      <c r="A761" s="48">
        <v>12171503</v>
      </c>
      <c r="B761" s="49" t="s">
        <v>1062</v>
      </c>
    </row>
    <row r="762" spans="1:2" x14ac:dyDescent="0.25">
      <c r="A762" s="48">
        <v>12171504</v>
      </c>
      <c r="B762" s="49" t="s">
        <v>1063</v>
      </c>
    </row>
    <row r="763" spans="1:2" x14ac:dyDescent="0.25">
      <c r="A763" s="48">
        <v>12171505</v>
      </c>
      <c r="B763" s="49" t="s">
        <v>1064</v>
      </c>
    </row>
    <row r="764" spans="1:2" x14ac:dyDescent="0.25">
      <c r="A764" s="48">
        <v>12171506</v>
      </c>
      <c r="B764" s="49" t="s">
        <v>1065</v>
      </c>
    </row>
    <row r="765" spans="1:2" x14ac:dyDescent="0.25">
      <c r="A765" s="48">
        <v>12171602</v>
      </c>
      <c r="B765" s="49" t="s">
        <v>1066</v>
      </c>
    </row>
    <row r="766" spans="1:2" x14ac:dyDescent="0.25">
      <c r="A766" s="48">
        <v>12171603</v>
      </c>
      <c r="B766" s="49" t="s">
        <v>1067</v>
      </c>
    </row>
    <row r="767" spans="1:2" x14ac:dyDescent="0.25">
      <c r="A767" s="48">
        <v>12171604</v>
      </c>
      <c r="B767" s="49" t="s">
        <v>1068</v>
      </c>
    </row>
    <row r="768" spans="1:2" x14ac:dyDescent="0.25">
      <c r="A768" s="48">
        <v>12171605</v>
      </c>
      <c r="B768" s="49" t="s">
        <v>1069</v>
      </c>
    </row>
    <row r="769" spans="1:2" x14ac:dyDescent="0.25">
      <c r="A769" s="48">
        <v>12171701</v>
      </c>
      <c r="B769" s="49" t="s">
        <v>1070</v>
      </c>
    </row>
    <row r="770" spans="1:2" x14ac:dyDescent="0.25">
      <c r="A770" s="48">
        <v>12171702</v>
      </c>
      <c r="B770" s="49" t="s">
        <v>1071</v>
      </c>
    </row>
    <row r="771" spans="1:2" x14ac:dyDescent="0.25">
      <c r="A771" s="48">
        <v>12171703</v>
      </c>
      <c r="B771" s="49" t="s">
        <v>1072</v>
      </c>
    </row>
    <row r="772" spans="1:2" x14ac:dyDescent="0.25">
      <c r="A772" s="48">
        <v>12181501</v>
      </c>
      <c r="B772" s="49" t="s">
        <v>1073</v>
      </c>
    </row>
    <row r="773" spans="1:2" x14ac:dyDescent="0.25">
      <c r="A773" s="48">
        <v>12181502</v>
      </c>
      <c r="B773" s="49" t="s">
        <v>1074</v>
      </c>
    </row>
    <row r="774" spans="1:2" x14ac:dyDescent="0.25">
      <c r="A774" s="48">
        <v>12181503</v>
      </c>
      <c r="B774" s="49" t="s">
        <v>1075</v>
      </c>
    </row>
    <row r="775" spans="1:2" x14ac:dyDescent="0.25">
      <c r="A775" s="48">
        <v>12181504</v>
      </c>
      <c r="B775" s="49" t="s">
        <v>1076</v>
      </c>
    </row>
    <row r="776" spans="1:2" x14ac:dyDescent="0.25">
      <c r="A776" s="48">
        <v>12181601</v>
      </c>
      <c r="B776" s="49" t="s">
        <v>1077</v>
      </c>
    </row>
    <row r="777" spans="1:2" x14ac:dyDescent="0.25">
      <c r="A777" s="48">
        <v>12181602</v>
      </c>
      <c r="B777" s="49" t="s">
        <v>1078</v>
      </c>
    </row>
    <row r="778" spans="1:2" x14ac:dyDescent="0.25">
      <c r="A778" s="48">
        <v>12191501</v>
      </c>
      <c r="B778" s="49" t="s">
        <v>1079</v>
      </c>
    </row>
    <row r="779" spans="1:2" x14ac:dyDescent="0.25">
      <c r="A779" s="48">
        <v>12191502</v>
      </c>
      <c r="B779" s="49" t="s">
        <v>1080</v>
      </c>
    </row>
    <row r="780" spans="1:2" x14ac:dyDescent="0.25">
      <c r="A780" s="48">
        <v>12191503</v>
      </c>
      <c r="B780" s="49" t="s">
        <v>1081</v>
      </c>
    </row>
    <row r="781" spans="1:2" x14ac:dyDescent="0.25">
      <c r="A781" s="48">
        <v>12191504</v>
      </c>
      <c r="B781" s="49" t="s">
        <v>1082</v>
      </c>
    </row>
    <row r="782" spans="1:2" x14ac:dyDescent="0.25">
      <c r="A782" s="48">
        <v>12191601</v>
      </c>
      <c r="B782" s="49" t="s">
        <v>1083</v>
      </c>
    </row>
    <row r="783" spans="1:2" x14ac:dyDescent="0.25">
      <c r="A783" s="48">
        <v>12191602</v>
      </c>
      <c r="B783" s="49" t="s">
        <v>1084</v>
      </c>
    </row>
    <row r="784" spans="1:2" x14ac:dyDescent="0.25">
      <c r="A784" s="48">
        <v>12352001</v>
      </c>
      <c r="B784" s="49" t="s">
        <v>1085</v>
      </c>
    </row>
    <row r="785" spans="1:2" x14ac:dyDescent="0.25">
      <c r="A785" s="48">
        <v>12352002</v>
      </c>
      <c r="B785" s="49" t="s">
        <v>1086</v>
      </c>
    </row>
    <row r="786" spans="1:2" x14ac:dyDescent="0.25">
      <c r="A786" s="48">
        <v>12352003</v>
      </c>
      <c r="B786" s="49" t="s">
        <v>1087</v>
      </c>
    </row>
    <row r="787" spans="1:2" x14ac:dyDescent="0.25">
      <c r="A787" s="48">
        <v>12352005</v>
      </c>
      <c r="B787" s="49" t="s">
        <v>1088</v>
      </c>
    </row>
    <row r="788" spans="1:2" x14ac:dyDescent="0.25">
      <c r="A788" s="48">
        <v>12352101</v>
      </c>
      <c r="B788" s="49" t="s">
        <v>1089</v>
      </c>
    </row>
    <row r="789" spans="1:2" x14ac:dyDescent="0.25">
      <c r="A789" s="48">
        <v>12352102</v>
      </c>
      <c r="B789" s="49" t="s">
        <v>1090</v>
      </c>
    </row>
    <row r="790" spans="1:2" x14ac:dyDescent="0.25">
      <c r="A790" s="48">
        <v>12352103</v>
      </c>
      <c r="B790" s="49" t="s">
        <v>1091</v>
      </c>
    </row>
    <row r="791" spans="1:2" x14ac:dyDescent="0.25">
      <c r="A791" s="48">
        <v>12352104</v>
      </c>
      <c r="B791" s="49" t="s">
        <v>1092</v>
      </c>
    </row>
    <row r="792" spans="1:2" x14ac:dyDescent="0.25">
      <c r="A792" s="48">
        <v>12352105</v>
      </c>
      <c r="B792" s="49" t="s">
        <v>1093</v>
      </c>
    </row>
    <row r="793" spans="1:2" x14ac:dyDescent="0.25">
      <c r="A793" s="48">
        <v>12352106</v>
      </c>
      <c r="B793" s="49" t="s">
        <v>1094</v>
      </c>
    </row>
    <row r="794" spans="1:2" x14ac:dyDescent="0.25">
      <c r="A794" s="48">
        <v>12352107</v>
      </c>
      <c r="B794" s="49" t="s">
        <v>1095</v>
      </c>
    </row>
    <row r="795" spans="1:2" x14ac:dyDescent="0.25">
      <c r="A795" s="48">
        <v>12352108</v>
      </c>
      <c r="B795" s="49" t="s">
        <v>1096</v>
      </c>
    </row>
    <row r="796" spans="1:2" x14ac:dyDescent="0.25">
      <c r="A796" s="48">
        <v>12352111</v>
      </c>
      <c r="B796" s="49" t="s">
        <v>1097</v>
      </c>
    </row>
    <row r="797" spans="1:2" x14ac:dyDescent="0.25">
      <c r="A797" s="48">
        <v>12352112</v>
      </c>
      <c r="B797" s="49" t="s">
        <v>1096</v>
      </c>
    </row>
    <row r="798" spans="1:2" x14ac:dyDescent="0.25">
      <c r="A798" s="48">
        <v>12352113</v>
      </c>
      <c r="B798" s="49" t="s">
        <v>1098</v>
      </c>
    </row>
    <row r="799" spans="1:2" x14ac:dyDescent="0.25">
      <c r="A799" s="48">
        <v>12352114</v>
      </c>
      <c r="B799" s="49" t="s">
        <v>1099</v>
      </c>
    </row>
    <row r="800" spans="1:2" x14ac:dyDescent="0.25">
      <c r="A800" s="48">
        <v>12352115</v>
      </c>
      <c r="B800" s="49" t="s">
        <v>1100</v>
      </c>
    </row>
    <row r="801" spans="1:2" x14ac:dyDescent="0.25">
      <c r="A801" s="48">
        <v>12352116</v>
      </c>
      <c r="B801" s="49" t="s">
        <v>1101</v>
      </c>
    </row>
    <row r="802" spans="1:2" x14ac:dyDescent="0.25">
      <c r="A802" s="48">
        <v>12352117</v>
      </c>
      <c r="B802" s="49" t="s">
        <v>1102</v>
      </c>
    </row>
    <row r="803" spans="1:2" x14ac:dyDescent="0.25">
      <c r="A803" s="48">
        <v>12352118</v>
      </c>
      <c r="B803" s="49" t="s">
        <v>1103</v>
      </c>
    </row>
    <row r="804" spans="1:2" x14ac:dyDescent="0.25">
      <c r="A804" s="48">
        <v>12352119</v>
      </c>
      <c r="B804" s="49" t="s">
        <v>1104</v>
      </c>
    </row>
    <row r="805" spans="1:2" x14ac:dyDescent="0.25">
      <c r="A805" s="48">
        <v>12352120</v>
      </c>
      <c r="B805" s="49" t="s">
        <v>1105</v>
      </c>
    </row>
    <row r="806" spans="1:2" x14ac:dyDescent="0.25">
      <c r="A806" s="48">
        <v>12352121</v>
      </c>
      <c r="B806" s="49" t="s">
        <v>1106</v>
      </c>
    </row>
    <row r="807" spans="1:2" x14ac:dyDescent="0.25">
      <c r="A807" s="48">
        <v>12352123</v>
      </c>
      <c r="B807" s="49" t="s">
        <v>1107</v>
      </c>
    </row>
    <row r="808" spans="1:2" x14ac:dyDescent="0.25">
      <c r="A808" s="48">
        <v>12352124</v>
      </c>
      <c r="B808" s="49" t="s">
        <v>1108</v>
      </c>
    </row>
    <row r="809" spans="1:2" x14ac:dyDescent="0.25">
      <c r="A809" s="48">
        <v>12352125</v>
      </c>
      <c r="B809" s="49" t="s">
        <v>1109</v>
      </c>
    </row>
    <row r="810" spans="1:2" x14ac:dyDescent="0.25">
      <c r="A810" s="48">
        <v>12352126</v>
      </c>
      <c r="B810" s="49" t="s">
        <v>1110</v>
      </c>
    </row>
    <row r="811" spans="1:2" x14ac:dyDescent="0.25">
      <c r="A811" s="48">
        <v>12352127</v>
      </c>
      <c r="B811" s="49" t="s">
        <v>1111</v>
      </c>
    </row>
    <row r="812" spans="1:2" x14ac:dyDescent="0.25">
      <c r="A812" s="48">
        <v>12352128</v>
      </c>
      <c r="B812" s="49" t="s">
        <v>1112</v>
      </c>
    </row>
    <row r="813" spans="1:2" x14ac:dyDescent="0.25">
      <c r="A813" s="48">
        <v>12352129</v>
      </c>
      <c r="B813" s="49" t="s">
        <v>1113</v>
      </c>
    </row>
    <row r="814" spans="1:2" x14ac:dyDescent="0.25">
      <c r="A814" s="48">
        <v>12352130</v>
      </c>
      <c r="B814" s="49" t="s">
        <v>1114</v>
      </c>
    </row>
    <row r="815" spans="1:2" x14ac:dyDescent="0.25">
      <c r="A815" s="48">
        <v>12352201</v>
      </c>
      <c r="B815" s="49" t="s">
        <v>1115</v>
      </c>
    </row>
    <row r="816" spans="1:2" x14ac:dyDescent="0.25">
      <c r="A816" s="48">
        <v>12352202</v>
      </c>
      <c r="B816" s="49" t="s">
        <v>1116</v>
      </c>
    </row>
    <row r="817" spans="1:2" x14ac:dyDescent="0.25">
      <c r="A817" s="48">
        <v>12352203</v>
      </c>
      <c r="B817" s="49" t="s">
        <v>1117</v>
      </c>
    </row>
    <row r="818" spans="1:2" x14ac:dyDescent="0.25">
      <c r="A818" s="48">
        <v>12352204</v>
      </c>
      <c r="B818" s="49" t="s">
        <v>1118</v>
      </c>
    </row>
    <row r="819" spans="1:2" x14ac:dyDescent="0.25">
      <c r="A819" s="48">
        <v>12352205</v>
      </c>
      <c r="B819" s="49" t="s">
        <v>1119</v>
      </c>
    </row>
    <row r="820" spans="1:2" x14ac:dyDescent="0.25">
      <c r="A820" s="48">
        <v>12352206</v>
      </c>
      <c r="B820" s="49" t="s">
        <v>1120</v>
      </c>
    </row>
    <row r="821" spans="1:2" x14ac:dyDescent="0.25">
      <c r="A821" s="48">
        <v>12352207</v>
      </c>
      <c r="B821" s="49" t="s">
        <v>1121</v>
      </c>
    </row>
    <row r="822" spans="1:2" x14ac:dyDescent="0.25">
      <c r="A822" s="48">
        <v>12352208</v>
      </c>
      <c r="B822" s="49" t="s">
        <v>1122</v>
      </c>
    </row>
    <row r="823" spans="1:2" x14ac:dyDescent="0.25">
      <c r="A823" s="48">
        <v>12352209</v>
      </c>
      <c r="B823" s="49" t="s">
        <v>1123</v>
      </c>
    </row>
    <row r="824" spans="1:2" x14ac:dyDescent="0.25">
      <c r="A824" s="48">
        <v>12352210</v>
      </c>
      <c r="B824" s="49" t="s">
        <v>1124</v>
      </c>
    </row>
    <row r="825" spans="1:2" x14ac:dyDescent="0.25">
      <c r="A825" s="48">
        <v>12352211</v>
      </c>
      <c r="B825" s="49" t="s">
        <v>1125</v>
      </c>
    </row>
    <row r="826" spans="1:2" x14ac:dyDescent="0.25">
      <c r="A826" s="48">
        <v>12352212</v>
      </c>
      <c r="B826" s="49" t="s">
        <v>1126</v>
      </c>
    </row>
    <row r="827" spans="1:2" x14ac:dyDescent="0.25">
      <c r="A827" s="48">
        <v>12352301</v>
      </c>
      <c r="B827" s="49" t="s">
        <v>1127</v>
      </c>
    </row>
    <row r="828" spans="1:2" x14ac:dyDescent="0.25">
      <c r="A828" s="48">
        <v>12352302</v>
      </c>
      <c r="B828" s="49" t="s">
        <v>1128</v>
      </c>
    </row>
    <row r="829" spans="1:2" x14ac:dyDescent="0.25">
      <c r="A829" s="48">
        <v>12352303</v>
      </c>
      <c r="B829" s="49" t="s">
        <v>1129</v>
      </c>
    </row>
    <row r="830" spans="1:2" x14ac:dyDescent="0.25">
      <c r="A830" s="48">
        <v>12352304</v>
      </c>
      <c r="B830" s="49" t="s">
        <v>1130</v>
      </c>
    </row>
    <row r="831" spans="1:2" x14ac:dyDescent="0.25">
      <c r="A831" s="48">
        <v>12352305</v>
      </c>
      <c r="B831" s="49" t="s">
        <v>1131</v>
      </c>
    </row>
    <row r="832" spans="1:2" x14ac:dyDescent="0.25">
      <c r="A832" s="48">
        <v>12352306</v>
      </c>
      <c r="B832" s="49" t="s">
        <v>1132</v>
      </c>
    </row>
    <row r="833" spans="1:2" x14ac:dyDescent="0.25">
      <c r="A833" s="48">
        <v>12352307</v>
      </c>
      <c r="B833" s="49" t="s">
        <v>1133</v>
      </c>
    </row>
    <row r="834" spans="1:2" x14ac:dyDescent="0.25">
      <c r="A834" s="48">
        <v>12352308</v>
      </c>
      <c r="B834" s="49" t="s">
        <v>1134</v>
      </c>
    </row>
    <row r="835" spans="1:2" x14ac:dyDescent="0.25">
      <c r="A835" s="48">
        <v>12352309</v>
      </c>
      <c r="B835" s="49" t="s">
        <v>1135</v>
      </c>
    </row>
    <row r="836" spans="1:2" x14ac:dyDescent="0.25">
      <c r="A836" s="48">
        <v>12352310</v>
      </c>
      <c r="B836" s="49" t="s">
        <v>1136</v>
      </c>
    </row>
    <row r="837" spans="1:2" x14ac:dyDescent="0.25">
      <c r="A837" s="48">
        <v>12352311</v>
      </c>
      <c r="B837" s="49" t="s">
        <v>1137</v>
      </c>
    </row>
    <row r="838" spans="1:2" x14ac:dyDescent="0.25">
      <c r="A838" s="48">
        <v>12352312</v>
      </c>
      <c r="B838" s="49" t="s">
        <v>1138</v>
      </c>
    </row>
    <row r="839" spans="1:2" x14ac:dyDescent="0.25">
      <c r="A839" s="48">
        <v>12352401</v>
      </c>
      <c r="B839" s="49" t="s">
        <v>1139</v>
      </c>
    </row>
    <row r="840" spans="1:2" x14ac:dyDescent="0.25">
      <c r="A840" s="48">
        <v>12352402</v>
      </c>
      <c r="B840" s="49" t="s">
        <v>1140</v>
      </c>
    </row>
    <row r="841" spans="1:2" x14ac:dyDescent="0.25">
      <c r="A841" s="48">
        <v>12352501</v>
      </c>
      <c r="B841" s="49" t="s">
        <v>1141</v>
      </c>
    </row>
    <row r="842" spans="1:2" x14ac:dyDescent="0.25">
      <c r="A842" s="48">
        <v>12352502</v>
      </c>
      <c r="B842" s="49" t="s">
        <v>1142</v>
      </c>
    </row>
    <row r="843" spans="1:2" x14ac:dyDescent="0.25">
      <c r="A843" s="48">
        <v>12352503</v>
      </c>
      <c r="B843" s="49" t="s">
        <v>1143</v>
      </c>
    </row>
    <row r="844" spans="1:2" x14ac:dyDescent="0.25">
      <c r="A844" s="48">
        <v>13101501</v>
      </c>
      <c r="B844" s="49" t="s">
        <v>1144</v>
      </c>
    </row>
    <row r="845" spans="1:2" x14ac:dyDescent="0.25">
      <c r="A845" s="48">
        <v>13101502</v>
      </c>
      <c r="B845" s="49" t="s">
        <v>1145</v>
      </c>
    </row>
    <row r="846" spans="1:2" x14ac:dyDescent="0.25">
      <c r="A846" s="48">
        <v>13101503</v>
      </c>
      <c r="B846" s="49" t="s">
        <v>1146</v>
      </c>
    </row>
    <row r="847" spans="1:2" x14ac:dyDescent="0.25">
      <c r="A847" s="48">
        <v>13101504</v>
      </c>
      <c r="B847" s="49" t="s">
        <v>1147</v>
      </c>
    </row>
    <row r="848" spans="1:2" x14ac:dyDescent="0.25">
      <c r="A848" s="48">
        <v>13101505</v>
      </c>
      <c r="B848" s="49" t="s">
        <v>1148</v>
      </c>
    </row>
    <row r="849" spans="1:2" x14ac:dyDescent="0.25">
      <c r="A849" s="48">
        <v>13101601</v>
      </c>
      <c r="B849" s="49" t="s">
        <v>1149</v>
      </c>
    </row>
    <row r="850" spans="1:2" x14ac:dyDescent="0.25">
      <c r="A850" s="48">
        <v>13101602</v>
      </c>
      <c r="B850" s="49" t="s">
        <v>1150</v>
      </c>
    </row>
    <row r="851" spans="1:2" x14ac:dyDescent="0.25">
      <c r="A851" s="48">
        <v>13101603</v>
      </c>
      <c r="B851" s="49" t="s">
        <v>1151</v>
      </c>
    </row>
    <row r="852" spans="1:2" x14ac:dyDescent="0.25">
      <c r="A852" s="48">
        <v>13101604</v>
      </c>
      <c r="B852" s="49" t="s">
        <v>1152</v>
      </c>
    </row>
    <row r="853" spans="1:2" x14ac:dyDescent="0.25">
      <c r="A853" s="48">
        <v>13101605</v>
      </c>
      <c r="B853" s="49" t="s">
        <v>1153</v>
      </c>
    </row>
    <row r="854" spans="1:2" x14ac:dyDescent="0.25">
      <c r="A854" s="48">
        <v>13101606</v>
      </c>
      <c r="B854" s="49" t="s">
        <v>1154</v>
      </c>
    </row>
    <row r="855" spans="1:2" x14ac:dyDescent="0.25">
      <c r="A855" s="48">
        <v>13101607</v>
      </c>
      <c r="B855" s="49" t="s">
        <v>1155</v>
      </c>
    </row>
    <row r="856" spans="1:2" x14ac:dyDescent="0.25">
      <c r="A856" s="48">
        <v>13101701</v>
      </c>
      <c r="B856" s="49" t="s">
        <v>1156</v>
      </c>
    </row>
    <row r="857" spans="1:2" x14ac:dyDescent="0.25">
      <c r="A857" s="48">
        <v>13101702</v>
      </c>
      <c r="B857" s="49" t="s">
        <v>1157</v>
      </c>
    </row>
    <row r="858" spans="1:2" x14ac:dyDescent="0.25">
      <c r="A858" s="48">
        <v>13101703</v>
      </c>
      <c r="B858" s="49" t="s">
        <v>1158</v>
      </c>
    </row>
    <row r="859" spans="1:2" x14ac:dyDescent="0.25">
      <c r="A859" s="48">
        <v>13101704</v>
      </c>
      <c r="B859" s="49" t="s">
        <v>1159</v>
      </c>
    </row>
    <row r="860" spans="1:2" x14ac:dyDescent="0.25">
      <c r="A860" s="48">
        <v>13101705</v>
      </c>
      <c r="B860" s="49" t="s">
        <v>1160</v>
      </c>
    </row>
    <row r="861" spans="1:2" x14ac:dyDescent="0.25">
      <c r="A861" s="48">
        <v>13101706</v>
      </c>
      <c r="B861" s="49" t="s">
        <v>1161</v>
      </c>
    </row>
    <row r="862" spans="1:2" x14ac:dyDescent="0.25">
      <c r="A862" s="48">
        <v>13101707</v>
      </c>
      <c r="B862" s="49" t="s">
        <v>1162</v>
      </c>
    </row>
    <row r="863" spans="1:2" x14ac:dyDescent="0.25">
      <c r="A863" s="48">
        <v>13101708</v>
      </c>
      <c r="B863" s="49" t="s">
        <v>1163</v>
      </c>
    </row>
    <row r="864" spans="1:2" x14ac:dyDescent="0.25">
      <c r="A864" s="48">
        <v>13101709</v>
      </c>
      <c r="B864" s="49" t="s">
        <v>1164</v>
      </c>
    </row>
    <row r="865" spans="1:2" x14ac:dyDescent="0.25">
      <c r="A865" s="48">
        <v>13101710</v>
      </c>
      <c r="B865" s="49" t="s">
        <v>1165</v>
      </c>
    </row>
    <row r="866" spans="1:2" x14ac:dyDescent="0.25">
      <c r="A866" s="48">
        <v>13101711</v>
      </c>
      <c r="B866" s="49" t="s">
        <v>1166</v>
      </c>
    </row>
    <row r="867" spans="1:2" x14ac:dyDescent="0.25">
      <c r="A867" s="48">
        <v>13101712</v>
      </c>
      <c r="B867" s="49" t="s">
        <v>1167</v>
      </c>
    </row>
    <row r="868" spans="1:2" x14ac:dyDescent="0.25">
      <c r="A868" s="48">
        <v>13101713</v>
      </c>
      <c r="B868" s="49" t="s">
        <v>1168</v>
      </c>
    </row>
    <row r="869" spans="1:2" x14ac:dyDescent="0.25">
      <c r="A869" s="48">
        <v>13101714</v>
      </c>
      <c r="B869" s="49" t="s">
        <v>1169</v>
      </c>
    </row>
    <row r="870" spans="1:2" x14ac:dyDescent="0.25">
      <c r="A870" s="48">
        <v>13101715</v>
      </c>
      <c r="B870" s="49" t="s">
        <v>1170</v>
      </c>
    </row>
    <row r="871" spans="1:2" x14ac:dyDescent="0.25">
      <c r="A871" s="48">
        <v>13101716</v>
      </c>
      <c r="B871" s="49" t="s">
        <v>1171</v>
      </c>
    </row>
    <row r="872" spans="1:2" x14ac:dyDescent="0.25">
      <c r="A872" s="48">
        <v>13101717</v>
      </c>
      <c r="B872" s="49" t="s">
        <v>1172</v>
      </c>
    </row>
    <row r="873" spans="1:2" x14ac:dyDescent="0.25">
      <c r="A873" s="48">
        <v>13101718</v>
      </c>
      <c r="B873" s="49" t="s">
        <v>1173</v>
      </c>
    </row>
    <row r="874" spans="1:2" x14ac:dyDescent="0.25">
      <c r="A874" s="48">
        <v>13101719</v>
      </c>
      <c r="B874" s="49" t="s">
        <v>1174</v>
      </c>
    </row>
    <row r="875" spans="1:2" x14ac:dyDescent="0.25">
      <c r="A875" s="48">
        <v>13101720</v>
      </c>
      <c r="B875" s="49" t="s">
        <v>1175</v>
      </c>
    </row>
    <row r="876" spans="1:2" x14ac:dyDescent="0.25">
      <c r="A876" s="48">
        <v>13101721</v>
      </c>
      <c r="B876" s="49" t="s">
        <v>1176</v>
      </c>
    </row>
    <row r="877" spans="1:2" x14ac:dyDescent="0.25">
      <c r="A877" s="48">
        <v>13101722</v>
      </c>
      <c r="B877" s="49" t="s">
        <v>1177</v>
      </c>
    </row>
    <row r="878" spans="1:2" x14ac:dyDescent="0.25">
      <c r="A878" s="48">
        <v>13101723</v>
      </c>
      <c r="B878" s="49" t="s">
        <v>1178</v>
      </c>
    </row>
    <row r="879" spans="1:2" x14ac:dyDescent="0.25">
      <c r="A879" s="48">
        <v>13101724</v>
      </c>
      <c r="B879" s="49" t="s">
        <v>1179</v>
      </c>
    </row>
    <row r="880" spans="1:2" x14ac:dyDescent="0.25">
      <c r="A880" s="48">
        <v>13101902</v>
      </c>
      <c r="B880" s="49" t="s">
        <v>1180</v>
      </c>
    </row>
    <row r="881" spans="1:2" x14ac:dyDescent="0.25">
      <c r="A881" s="48">
        <v>13101903</v>
      </c>
      <c r="B881" s="49" t="s">
        <v>1181</v>
      </c>
    </row>
    <row r="882" spans="1:2" x14ac:dyDescent="0.25">
      <c r="A882" s="48">
        <v>13101904</v>
      </c>
      <c r="B882" s="49" t="s">
        <v>1182</v>
      </c>
    </row>
    <row r="883" spans="1:2" x14ac:dyDescent="0.25">
      <c r="A883" s="48">
        <v>13101905</v>
      </c>
      <c r="B883" s="49" t="s">
        <v>1183</v>
      </c>
    </row>
    <row r="884" spans="1:2" x14ac:dyDescent="0.25">
      <c r="A884" s="48">
        <v>13101906</v>
      </c>
      <c r="B884" s="49" t="s">
        <v>1184</v>
      </c>
    </row>
    <row r="885" spans="1:2" x14ac:dyDescent="0.25">
      <c r="A885" s="48">
        <v>13102001</v>
      </c>
      <c r="B885" s="49" t="s">
        <v>1185</v>
      </c>
    </row>
    <row r="886" spans="1:2" x14ac:dyDescent="0.25">
      <c r="A886" s="48">
        <v>13102002</v>
      </c>
      <c r="B886" s="49" t="s">
        <v>1186</v>
      </c>
    </row>
    <row r="887" spans="1:2" x14ac:dyDescent="0.25">
      <c r="A887" s="48">
        <v>13102003</v>
      </c>
      <c r="B887" s="49" t="s">
        <v>1187</v>
      </c>
    </row>
    <row r="888" spans="1:2" x14ac:dyDescent="0.25">
      <c r="A888" s="48">
        <v>13102005</v>
      </c>
      <c r="B888" s="49" t="s">
        <v>1188</v>
      </c>
    </row>
    <row r="889" spans="1:2" x14ac:dyDescent="0.25">
      <c r="A889" s="48">
        <v>13102006</v>
      </c>
      <c r="B889" s="49" t="s">
        <v>1189</v>
      </c>
    </row>
    <row r="890" spans="1:2" x14ac:dyDescent="0.25">
      <c r="A890" s="48">
        <v>13102008</v>
      </c>
      <c r="B890" s="49" t="s">
        <v>1190</v>
      </c>
    </row>
    <row r="891" spans="1:2" x14ac:dyDescent="0.25">
      <c r="A891" s="48">
        <v>13102009</v>
      </c>
      <c r="B891" s="49" t="s">
        <v>1191</v>
      </c>
    </row>
    <row r="892" spans="1:2" x14ac:dyDescent="0.25">
      <c r="A892" s="48">
        <v>13102010</v>
      </c>
      <c r="B892" s="49" t="s">
        <v>1192</v>
      </c>
    </row>
    <row r="893" spans="1:2" x14ac:dyDescent="0.25">
      <c r="A893" s="48">
        <v>13102011</v>
      </c>
      <c r="B893" s="49" t="s">
        <v>1193</v>
      </c>
    </row>
    <row r="894" spans="1:2" x14ac:dyDescent="0.25">
      <c r="A894" s="48">
        <v>13102012</v>
      </c>
      <c r="B894" s="49" t="s">
        <v>1194</v>
      </c>
    </row>
    <row r="895" spans="1:2" x14ac:dyDescent="0.25">
      <c r="A895" s="48">
        <v>13102013</v>
      </c>
      <c r="B895" s="49" t="s">
        <v>1195</v>
      </c>
    </row>
    <row r="896" spans="1:2" x14ac:dyDescent="0.25">
      <c r="A896" s="48">
        <v>13102014</v>
      </c>
      <c r="B896" s="49" t="s">
        <v>1196</v>
      </c>
    </row>
    <row r="897" spans="1:2" x14ac:dyDescent="0.25">
      <c r="A897" s="48">
        <v>13102015</v>
      </c>
      <c r="B897" s="49" t="s">
        <v>1197</v>
      </c>
    </row>
    <row r="898" spans="1:2" x14ac:dyDescent="0.25">
      <c r="A898" s="48">
        <v>13102016</v>
      </c>
      <c r="B898" s="49" t="s">
        <v>1198</v>
      </c>
    </row>
    <row r="899" spans="1:2" x14ac:dyDescent="0.25">
      <c r="A899" s="48">
        <v>13102017</v>
      </c>
      <c r="B899" s="49" t="s">
        <v>1199</v>
      </c>
    </row>
    <row r="900" spans="1:2" x14ac:dyDescent="0.25">
      <c r="A900" s="48">
        <v>13102018</v>
      </c>
      <c r="B900" s="49" t="s">
        <v>1200</v>
      </c>
    </row>
    <row r="901" spans="1:2" x14ac:dyDescent="0.25">
      <c r="A901" s="48">
        <v>13102019</v>
      </c>
      <c r="B901" s="49" t="s">
        <v>1201</v>
      </c>
    </row>
    <row r="902" spans="1:2" x14ac:dyDescent="0.25">
      <c r="A902" s="48">
        <v>13102020</v>
      </c>
      <c r="B902" s="49" t="s">
        <v>1202</v>
      </c>
    </row>
    <row r="903" spans="1:2" x14ac:dyDescent="0.25">
      <c r="A903" s="48">
        <v>13102021</v>
      </c>
      <c r="B903" s="49" t="s">
        <v>1203</v>
      </c>
    </row>
    <row r="904" spans="1:2" x14ac:dyDescent="0.25">
      <c r="A904" s="48">
        <v>13102022</v>
      </c>
      <c r="B904" s="49" t="s">
        <v>1204</v>
      </c>
    </row>
    <row r="905" spans="1:2" x14ac:dyDescent="0.25">
      <c r="A905" s="48">
        <v>13102023</v>
      </c>
      <c r="B905" s="49" t="s">
        <v>1205</v>
      </c>
    </row>
    <row r="906" spans="1:2" x14ac:dyDescent="0.25">
      <c r="A906" s="48">
        <v>13102024</v>
      </c>
      <c r="B906" s="49" t="s">
        <v>1206</v>
      </c>
    </row>
    <row r="907" spans="1:2" x14ac:dyDescent="0.25">
      <c r="A907" s="48">
        <v>13102025</v>
      </c>
      <c r="B907" s="49" t="s">
        <v>1207</v>
      </c>
    </row>
    <row r="908" spans="1:2" x14ac:dyDescent="0.25">
      <c r="A908" s="48">
        <v>13102026</v>
      </c>
      <c r="B908" s="49" t="s">
        <v>1208</v>
      </c>
    </row>
    <row r="909" spans="1:2" x14ac:dyDescent="0.25">
      <c r="A909" s="48">
        <v>13102027</v>
      </c>
      <c r="B909" s="49" t="s">
        <v>1209</v>
      </c>
    </row>
    <row r="910" spans="1:2" x14ac:dyDescent="0.25">
      <c r="A910" s="48">
        <v>13102028</v>
      </c>
      <c r="B910" s="49" t="s">
        <v>1210</v>
      </c>
    </row>
    <row r="911" spans="1:2" x14ac:dyDescent="0.25">
      <c r="A911" s="48">
        <v>13102029</v>
      </c>
      <c r="B911" s="49" t="s">
        <v>1211</v>
      </c>
    </row>
    <row r="912" spans="1:2" x14ac:dyDescent="0.25">
      <c r="A912" s="48">
        <v>13102030</v>
      </c>
      <c r="B912" s="49" t="s">
        <v>1212</v>
      </c>
    </row>
    <row r="913" spans="1:2" x14ac:dyDescent="0.25">
      <c r="A913" s="48">
        <v>13102031</v>
      </c>
      <c r="B913" s="49" t="s">
        <v>1213</v>
      </c>
    </row>
    <row r="914" spans="1:2" x14ac:dyDescent="0.25">
      <c r="A914" s="48">
        <v>13111001</v>
      </c>
      <c r="B914" s="49" t="s">
        <v>1214</v>
      </c>
    </row>
    <row r="915" spans="1:2" x14ac:dyDescent="0.25">
      <c r="A915" s="48">
        <v>13111002</v>
      </c>
      <c r="B915" s="49" t="s">
        <v>1215</v>
      </c>
    </row>
    <row r="916" spans="1:2" x14ac:dyDescent="0.25">
      <c r="A916" s="48">
        <v>13111003</v>
      </c>
      <c r="B916" s="49" t="s">
        <v>1216</v>
      </c>
    </row>
    <row r="917" spans="1:2" x14ac:dyDescent="0.25">
      <c r="A917" s="48">
        <v>13111004</v>
      </c>
      <c r="B917" s="49" t="s">
        <v>1217</v>
      </c>
    </row>
    <row r="918" spans="1:2" x14ac:dyDescent="0.25">
      <c r="A918" s="48">
        <v>13111005</v>
      </c>
      <c r="B918" s="49" t="s">
        <v>1218</v>
      </c>
    </row>
    <row r="919" spans="1:2" x14ac:dyDescent="0.25">
      <c r="A919" s="48">
        <v>13111006</v>
      </c>
      <c r="B919" s="49" t="s">
        <v>1219</v>
      </c>
    </row>
    <row r="920" spans="1:2" x14ac:dyDescent="0.25">
      <c r="A920" s="48">
        <v>13111007</v>
      </c>
      <c r="B920" s="49" t="s">
        <v>1220</v>
      </c>
    </row>
    <row r="921" spans="1:2" x14ac:dyDescent="0.25">
      <c r="A921" s="48">
        <v>13111008</v>
      </c>
      <c r="B921" s="49" t="s">
        <v>1221</v>
      </c>
    </row>
    <row r="922" spans="1:2" x14ac:dyDescent="0.25">
      <c r="A922" s="48">
        <v>13111009</v>
      </c>
      <c r="B922" s="49" t="s">
        <v>1222</v>
      </c>
    </row>
    <row r="923" spans="1:2" x14ac:dyDescent="0.25">
      <c r="A923" s="48">
        <v>13111010</v>
      </c>
      <c r="B923" s="49" t="s">
        <v>1223</v>
      </c>
    </row>
    <row r="924" spans="1:2" x14ac:dyDescent="0.25">
      <c r="A924" s="48">
        <v>13111011</v>
      </c>
      <c r="B924" s="49" t="s">
        <v>1224</v>
      </c>
    </row>
    <row r="925" spans="1:2" x14ac:dyDescent="0.25">
      <c r="A925" s="48">
        <v>13111012</v>
      </c>
      <c r="B925" s="49" t="s">
        <v>1225</v>
      </c>
    </row>
    <row r="926" spans="1:2" x14ac:dyDescent="0.25">
      <c r="A926" s="48">
        <v>13111013</v>
      </c>
      <c r="B926" s="49" t="s">
        <v>1226</v>
      </c>
    </row>
    <row r="927" spans="1:2" x14ac:dyDescent="0.25">
      <c r="A927" s="48">
        <v>13111014</v>
      </c>
      <c r="B927" s="49" t="s">
        <v>1227</v>
      </c>
    </row>
    <row r="928" spans="1:2" x14ac:dyDescent="0.25">
      <c r="A928" s="48">
        <v>13111015</v>
      </c>
      <c r="B928" s="49" t="s">
        <v>1228</v>
      </c>
    </row>
    <row r="929" spans="1:2" x14ac:dyDescent="0.25">
      <c r="A929" s="48">
        <v>13111016</v>
      </c>
      <c r="B929" s="49" t="s">
        <v>1229</v>
      </c>
    </row>
    <row r="930" spans="1:2" x14ac:dyDescent="0.25">
      <c r="A930" s="48">
        <v>13111017</v>
      </c>
      <c r="B930" s="49" t="s">
        <v>1230</v>
      </c>
    </row>
    <row r="931" spans="1:2" x14ac:dyDescent="0.25">
      <c r="A931" s="48">
        <v>13111018</v>
      </c>
      <c r="B931" s="49" t="s">
        <v>1231</v>
      </c>
    </row>
    <row r="932" spans="1:2" x14ac:dyDescent="0.25">
      <c r="A932" s="48">
        <v>13111019</v>
      </c>
      <c r="B932" s="49" t="s">
        <v>1232</v>
      </c>
    </row>
    <row r="933" spans="1:2" x14ac:dyDescent="0.25">
      <c r="A933" s="48">
        <v>13111020</v>
      </c>
      <c r="B933" s="49" t="s">
        <v>1233</v>
      </c>
    </row>
    <row r="934" spans="1:2" x14ac:dyDescent="0.25">
      <c r="A934" s="48">
        <v>13111021</v>
      </c>
      <c r="B934" s="49" t="s">
        <v>1234</v>
      </c>
    </row>
    <row r="935" spans="1:2" x14ac:dyDescent="0.25">
      <c r="A935" s="48">
        <v>13111022</v>
      </c>
      <c r="B935" s="49" t="s">
        <v>1235</v>
      </c>
    </row>
    <row r="936" spans="1:2" x14ac:dyDescent="0.25">
      <c r="A936" s="48">
        <v>13111023</v>
      </c>
      <c r="B936" s="49" t="s">
        <v>1236</v>
      </c>
    </row>
    <row r="937" spans="1:2" x14ac:dyDescent="0.25">
      <c r="A937" s="48">
        <v>13111024</v>
      </c>
      <c r="B937" s="49" t="s">
        <v>1237</v>
      </c>
    </row>
    <row r="938" spans="1:2" x14ac:dyDescent="0.25">
      <c r="A938" s="48">
        <v>13111025</v>
      </c>
      <c r="B938" s="49" t="s">
        <v>1238</v>
      </c>
    </row>
    <row r="939" spans="1:2" x14ac:dyDescent="0.25">
      <c r="A939" s="48">
        <v>13111026</v>
      </c>
      <c r="B939" s="49" t="s">
        <v>1239</v>
      </c>
    </row>
    <row r="940" spans="1:2" x14ac:dyDescent="0.25">
      <c r="A940" s="48">
        <v>13111027</v>
      </c>
      <c r="B940" s="49" t="s">
        <v>1240</v>
      </c>
    </row>
    <row r="941" spans="1:2" x14ac:dyDescent="0.25">
      <c r="A941" s="48">
        <v>13111028</v>
      </c>
      <c r="B941" s="49" t="s">
        <v>1241</v>
      </c>
    </row>
    <row r="942" spans="1:2" x14ac:dyDescent="0.25">
      <c r="A942" s="48">
        <v>13111029</v>
      </c>
      <c r="B942" s="49" t="s">
        <v>1242</v>
      </c>
    </row>
    <row r="943" spans="1:2" x14ac:dyDescent="0.25">
      <c r="A943" s="48">
        <v>13111030</v>
      </c>
      <c r="B943" s="49" t="s">
        <v>1243</v>
      </c>
    </row>
    <row r="944" spans="1:2" x14ac:dyDescent="0.25">
      <c r="A944" s="48">
        <v>13111031</v>
      </c>
      <c r="B944" s="49" t="s">
        <v>1244</v>
      </c>
    </row>
    <row r="945" spans="1:2" x14ac:dyDescent="0.25">
      <c r="A945" s="48">
        <v>13111032</v>
      </c>
      <c r="B945" s="49" t="s">
        <v>1245</v>
      </c>
    </row>
    <row r="946" spans="1:2" x14ac:dyDescent="0.25">
      <c r="A946" s="48">
        <v>13111033</v>
      </c>
      <c r="B946" s="49" t="s">
        <v>1246</v>
      </c>
    </row>
    <row r="947" spans="1:2" x14ac:dyDescent="0.25">
      <c r="A947" s="48">
        <v>13111034</v>
      </c>
      <c r="B947" s="49" t="s">
        <v>1247</v>
      </c>
    </row>
    <row r="948" spans="1:2" x14ac:dyDescent="0.25">
      <c r="A948" s="48">
        <v>13111035</v>
      </c>
      <c r="B948" s="49" t="s">
        <v>1248</v>
      </c>
    </row>
    <row r="949" spans="1:2" x14ac:dyDescent="0.25">
      <c r="A949" s="48">
        <v>13111036</v>
      </c>
      <c r="B949" s="49" t="s">
        <v>1249</v>
      </c>
    </row>
    <row r="950" spans="1:2" x14ac:dyDescent="0.25">
      <c r="A950" s="48">
        <v>13111037</v>
      </c>
      <c r="B950" s="49" t="s">
        <v>1250</v>
      </c>
    </row>
    <row r="951" spans="1:2" x14ac:dyDescent="0.25">
      <c r="A951" s="48">
        <v>13111038</v>
      </c>
      <c r="B951" s="49" t="s">
        <v>1251</v>
      </c>
    </row>
    <row r="952" spans="1:2" x14ac:dyDescent="0.25">
      <c r="A952" s="48">
        <v>13111039</v>
      </c>
      <c r="B952" s="49" t="s">
        <v>1252</v>
      </c>
    </row>
    <row r="953" spans="1:2" x14ac:dyDescent="0.25">
      <c r="A953" s="48">
        <v>13111040</v>
      </c>
      <c r="B953" s="49" t="s">
        <v>1253</v>
      </c>
    </row>
    <row r="954" spans="1:2" x14ac:dyDescent="0.25">
      <c r="A954" s="48">
        <v>13111041</v>
      </c>
      <c r="B954" s="49" t="s">
        <v>1254</v>
      </c>
    </row>
    <row r="955" spans="1:2" x14ac:dyDescent="0.25">
      <c r="A955" s="48">
        <v>13111042</v>
      </c>
      <c r="B955" s="49" t="s">
        <v>1255</v>
      </c>
    </row>
    <row r="956" spans="1:2" x14ac:dyDescent="0.25">
      <c r="A956" s="48">
        <v>13111043</v>
      </c>
      <c r="B956" s="49" t="s">
        <v>1256</v>
      </c>
    </row>
    <row r="957" spans="1:2" x14ac:dyDescent="0.25">
      <c r="A957" s="48">
        <v>13111044</v>
      </c>
      <c r="B957" s="49" t="s">
        <v>1257</v>
      </c>
    </row>
    <row r="958" spans="1:2" x14ac:dyDescent="0.25">
      <c r="A958" s="48">
        <v>13111045</v>
      </c>
      <c r="B958" s="49" t="s">
        <v>1258</v>
      </c>
    </row>
    <row r="959" spans="1:2" x14ac:dyDescent="0.25">
      <c r="A959" s="48">
        <v>13111046</v>
      </c>
      <c r="B959" s="49" t="s">
        <v>1259</v>
      </c>
    </row>
    <row r="960" spans="1:2" x14ac:dyDescent="0.25">
      <c r="A960" s="48">
        <v>13111047</v>
      </c>
      <c r="B960" s="49" t="s">
        <v>1260</v>
      </c>
    </row>
    <row r="961" spans="1:2" x14ac:dyDescent="0.25">
      <c r="A961" s="48">
        <v>13111048</v>
      </c>
      <c r="B961" s="49" t="s">
        <v>1261</v>
      </c>
    </row>
    <row r="962" spans="1:2" x14ac:dyDescent="0.25">
      <c r="A962" s="48">
        <v>13111049</v>
      </c>
      <c r="B962" s="49" t="s">
        <v>1262</v>
      </c>
    </row>
    <row r="963" spans="1:2" x14ac:dyDescent="0.25">
      <c r="A963" s="48">
        <v>13111050</v>
      </c>
      <c r="B963" s="49" t="s">
        <v>1263</v>
      </c>
    </row>
    <row r="964" spans="1:2" x14ac:dyDescent="0.25">
      <c r="A964" s="48">
        <v>13111051</v>
      </c>
      <c r="B964" s="49" t="s">
        <v>1264</v>
      </c>
    </row>
    <row r="965" spans="1:2" x14ac:dyDescent="0.25">
      <c r="A965" s="48">
        <v>13111052</v>
      </c>
      <c r="B965" s="49" t="s">
        <v>1265</v>
      </c>
    </row>
    <row r="966" spans="1:2" x14ac:dyDescent="0.25">
      <c r="A966" s="48">
        <v>13111053</v>
      </c>
      <c r="B966" s="49" t="s">
        <v>1266</v>
      </c>
    </row>
    <row r="967" spans="1:2" x14ac:dyDescent="0.25">
      <c r="A967" s="48">
        <v>13111054</v>
      </c>
      <c r="B967" s="49" t="s">
        <v>1267</v>
      </c>
    </row>
    <row r="968" spans="1:2" x14ac:dyDescent="0.25">
      <c r="A968" s="48">
        <v>13111055</v>
      </c>
      <c r="B968" s="49" t="s">
        <v>1268</v>
      </c>
    </row>
    <row r="969" spans="1:2" x14ac:dyDescent="0.25">
      <c r="A969" s="48">
        <v>13111056</v>
      </c>
      <c r="B969" s="49" t="s">
        <v>1269</v>
      </c>
    </row>
    <row r="970" spans="1:2" x14ac:dyDescent="0.25">
      <c r="A970" s="48">
        <v>13111057</v>
      </c>
      <c r="B970" s="49" t="s">
        <v>1270</v>
      </c>
    </row>
    <row r="971" spans="1:2" x14ac:dyDescent="0.25">
      <c r="A971" s="48">
        <v>13111058</v>
      </c>
      <c r="B971" s="49" t="s">
        <v>1271</v>
      </c>
    </row>
    <row r="972" spans="1:2" x14ac:dyDescent="0.25">
      <c r="A972" s="48">
        <v>13111059</v>
      </c>
      <c r="B972" s="49" t="s">
        <v>1272</v>
      </c>
    </row>
    <row r="973" spans="1:2" x14ac:dyDescent="0.25">
      <c r="A973" s="48">
        <v>13111060</v>
      </c>
      <c r="B973" s="49" t="s">
        <v>1273</v>
      </c>
    </row>
    <row r="974" spans="1:2" x14ac:dyDescent="0.25">
      <c r="A974" s="48">
        <v>13111061</v>
      </c>
      <c r="B974" s="49" t="s">
        <v>1274</v>
      </c>
    </row>
    <row r="975" spans="1:2" x14ac:dyDescent="0.25">
      <c r="A975" s="48">
        <v>13111062</v>
      </c>
      <c r="B975" s="49" t="s">
        <v>1275</v>
      </c>
    </row>
    <row r="976" spans="1:2" x14ac:dyDescent="0.25">
      <c r="A976" s="48">
        <v>13111063</v>
      </c>
      <c r="B976" s="49" t="s">
        <v>1276</v>
      </c>
    </row>
    <row r="977" spans="1:2" x14ac:dyDescent="0.25">
      <c r="A977" s="48">
        <v>13111064</v>
      </c>
      <c r="B977" s="49" t="s">
        <v>1277</v>
      </c>
    </row>
    <row r="978" spans="1:2" x14ac:dyDescent="0.25">
      <c r="A978" s="48">
        <v>13111065</v>
      </c>
      <c r="B978" s="49" t="s">
        <v>1278</v>
      </c>
    </row>
    <row r="979" spans="1:2" x14ac:dyDescent="0.25">
      <c r="A979" s="48">
        <v>13111066</v>
      </c>
      <c r="B979" s="49" t="s">
        <v>1279</v>
      </c>
    </row>
    <row r="980" spans="1:2" x14ac:dyDescent="0.25">
      <c r="A980" s="48">
        <v>13111101</v>
      </c>
      <c r="B980" s="49" t="s">
        <v>1280</v>
      </c>
    </row>
    <row r="981" spans="1:2" x14ac:dyDescent="0.25">
      <c r="A981" s="48">
        <v>13111102</v>
      </c>
      <c r="B981" s="49" t="s">
        <v>1281</v>
      </c>
    </row>
    <row r="982" spans="1:2" x14ac:dyDescent="0.25">
      <c r="A982" s="48">
        <v>13111103</v>
      </c>
      <c r="B982" s="49" t="s">
        <v>1282</v>
      </c>
    </row>
    <row r="983" spans="1:2" x14ac:dyDescent="0.25">
      <c r="A983" s="48">
        <v>13111201</v>
      </c>
      <c r="B983" s="49" t="s">
        <v>1283</v>
      </c>
    </row>
    <row r="984" spans="1:2" x14ac:dyDescent="0.25">
      <c r="A984" s="48">
        <v>13111202</v>
      </c>
      <c r="B984" s="49" t="s">
        <v>1284</v>
      </c>
    </row>
    <row r="985" spans="1:2" x14ac:dyDescent="0.25">
      <c r="A985" s="48">
        <v>13111203</v>
      </c>
      <c r="B985" s="49" t="s">
        <v>1285</v>
      </c>
    </row>
    <row r="986" spans="1:2" x14ac:dyDescent="0.25">
      <c r="A986" s="48">
        <v>13111204</v>
      </c>
      <c r="B986" s="49" t="s">
        <v>1286</v>
      </c>
    </row>
    <row r="987" spans="1:2" x14ac:dyDescent="0.25">
      <c r="A987" s="48">
        <v>13111205</v>
      </c>
      <c r="B987" s="49" t="s">
        <v>1287</v>
      </c>
    </row>
    <row r="988" spans="1:2" x14ac:dyDescent="0.25">
      <c r="A988" s="48">
        <v>13111206</v>
      </c>
      <c r="B988" s="49" t="s">
        <v>1288</v>
      </c>
    </row>
    <row r="989" spans="1:2" x14ac:dyDescent="0.25">
      <c r="A989" s="48">
        <v>13111207</v>
      </c>
      <c r="B989" s="49" t="s">
        <v>1289</v>
      </c>
    </row>
    <row r="990" spans="1:2" x14ac:dyDescent="0.25">
      <c r="A990" s="48">
        <v>13111208</v>
      </c>
      <c r="B990" s="49" t="s">
        <v>1290</v>
      </c>
    </row>
    <row r="991" spans="1:2" x14ac:dyDescent="0.25">
      <c r="A991" s="48">
        <v>13111209</v>
      </c>
      <c r="B991" s="49" t="s">
        <v>1291</v>
      </c>
    </row>
    <row r="992" spans="1:2" x14ac:dyDescent="0.25">
      <c r="A992" s="48">
        <v>13111210</v>
      </c>
      <c r="B992" s="49" t="s">
        <v>1292</v>
      </c>
    </row>
    <row r="993" spans="1:2" x14ac:dyDescent="0.25">
      <c r="A993" s="48">
        <v>13111211</v>
      </c>
      <c r="B993" s="49" t="s">
        <v>1293</v>
      </c>
    </row>
    <row r="994" spans="1:2" x14ac:dyDescent="0.25">
      <c r="A994" s="48">
        <v>13111212</v>
      </c>
      <c r="B994" s="49" t="s">
        <v>1294</v>
      </c>
    </row>
    <row r="995" spans="1:2" x14ac:dyDescent="0.25">
      <c r="A995" s="48">
        <v>13111213</v>
      </c>
      <c r="B995" s="49" t="s">
        <v>1295</v>
      </c>
    </row>
    <row r="996" spans="1:2" x14ac:dyDescent="0.25">
      <c r="A996" s="48">
        <v>13111214</v>
      </c>
      <c r="B996" s="49" t="s">
        <v>1296</v>
      </c>
    </row>
    <row r="997" spans="1:2" x14ac:dyDescent="0.25">
      <c r="A997" s="48">
        <v>13111215</v>
      </c>
      <c r="B997" s="49" t="s">
        <v>1297</v>
      </c>
    </row>
    <row r="998" spans="1:2" x14ac:dyDescent="0.25">
      <c r="A998" s="48">
        <v>13111216</v>
      </c>
      <c r="B998" s="49" t="s">
        <v>1298</v>
      </c>
    </row>
    <row r="999" spans="1:2" x14ac:dyDescent="0.25">
      <c r="A999" s="48">
        <v>13111217</v>
      </c>
      <c r="B999" s="49" t="s">
        <v>1299</v>
      </c>
    </row>
    <row r="1000" spans="1:2" x14ac:dyDescent="0.25">
      <c r="A1000" s="48">
        <v>13111218</v>
      </c>
      <c r="B1000" s="49" t="s">
        <v>1300</v>
      </c>
    </row>
    <row r="1001" spans="1:2" x14ac:dyDescent="0.25">
      <c r="A1001" s="48">
        <v>13111219</v>
      </c>
      <c r="B1001" s="49" t="s">
        <v>1301</v>
      </c>
    </row>
    <row r="1002" spans="1:2" x14ac:dyDescent="0.25">
      <c r="A1002" s="48">
        <v>13111220</v>
      </c>
      <c r="B1002" s="49" t="s">
        <v>1302</v>
      </c>
    </row>
    <row r="1003" spans="1:2" x14ac:dyDescent="0.25">
      <c r="A1003" s="48">
        <v>13111301</v>
      </c>
      <c r="B1003" s="49" t="s">
        <v>1303</v>
      </c>
    </row>
    <row r="1004" spans="1:2" x14ac:dyDescent="0.25">
      <c r="A1004" s="48">
        <v>13111302</v>
      </c>
      <c r="B1004" s="49" t="s">
        <v>1304</v>
      </c>
    </row>
    <row r="1005" spans="1:2" x14ac:dyDescent="0.25">
      <c r="A1005" s="48">
        <v>13111303</v>
      </c>
      <c r="B1005" s="49" t="s">
        <v>1305</v>
      </c>
    </row>
    <row r="1006" spans="1:2" x14ac:dyDescent="0.25">
      <c r="A1006" s="48">
        <v>13111304</v>
      </c>
      <c r="B1006" s="49" t="s">
        <v>1306</v>
      </c>
    </row>
    <row r="1007" spans="1:2" x14ac:dyDescent="0.25">
      <c r="A1007" s="48">
        <v>13111305</v>
      </c>
      <c r="B1007" s="49" t="s">
        <v>1307</v>
      </c>
    </row>
    <row r="1008" spans="1:2" x14ac:dyDescent="0.25">
      <c r="A1008" s="48">
        <v>13111306</v>
      </c>
      <c r="B1008" s="49" t="s">
        <v>1308</v>
      </c>
    </row>
    <row r="1009" spans="1:2" x14ac:dyDescent="0.25">
      <c r="A1009" s="48">
        <v>13111307</v>
      </c>
      <c r="B1009" s="49" t="s">
        <v>1309</v>
      </c>
    </row>
    <row r="1010" spans="1:2" x14ac:dyDescent="0.25">
      <c r="A1010" s="48">
        <v>13111308</v>
      </c>
      <c r="B1010" s="49" t="s">
        <v>1310</v>
      </c>
    </row>
    <row r="1011" spans="1:2" x14ac:dyDescent="0.25">
      <c r="A1011" s="48">
        <v>14101501</v>
      </c>
      <c r="B1011" s="49" t="s">
        <v>1311</v>
      </c>
    </row>
    <row r="1012" spans="1:2" x14ac:dyDescent="0.25">
      <c r="A1012" s="48">
        <v>14111501</v>
      </c>
      <c r="B1012" s="49" t="s">
        <v>1312</v>
      </c>
    </row>
    <row r="1013" spans="1:2" x14ac:dyDescent="0.25">
      <c r="A1013" s="48">
        <v>14111502</v>
      </c>
      <c r="B1013" s="49" t="s">
        <v>1313</v>
      </c>
    </row>
    <row r="1014" spans="1:2" x14ac:dyDescent="0.25">
      <c r="A1014" s="48">
        <v>14111503</v>
      </c>
      <c r="B1014" s="49" t="s">
        <v>1314</v>
      </c>
    </row>
    <row r="1015" spans="1:2" x14ac:dyDescent="0.25">
      <c r="A1015" s="48">
        <v>14111504</v>
      </c>
      <c r="B1015" s="49" t="s">
        <v>1315</v>
      </c>
    </row>
    <row r="1016" spans="1:2" x14ac:dyDescent="0.25">
      <c r="A1016" s="48">
        <v>14111505</v>
      </c>
      <c r="B1016" s="49" t="s">
        <v>1316</v>
      </c>
    </row>
    <row r="1017" spans="1:2" x14ac:dyDescent="0.25">
      <c r="A1017" s="48">
        <v>14111506</v>
      </c>
      <c r="B1017" s="49" t="s">
        <v>1317</v>
      </c>
    </row>
    <row r="1018" spans="1:2" x14ac:dyDescent="0.25">
      <c r="A1018" s="48">
        <v>14111507</v>
      </c>
      <c r="B1018" s="49" t="s">
        <v>1318</v>
      </c>
    </row>
    <row r="1019" spans="1:2" x14ac:dyDescent="0.25">
      <c r="A1019" s="48">
        <v>14111508</v>
      </c>
      <c r="B1019" s="49" t="s">
        <v>1319</v>
      </c>
    </row>
    <row r="1020" spans="1:2" x14ac:dyDescent="0.25">
      <c r="A1020" s="48">
        <v>14111509</v>
      </c>
      <c r="B1020" s="49" t="s">
        <v>1320</v>
      </c>
    </row>
    <row r="1021" spans="1:2" x14ac:dyDescent="0.25">
      <c r="A1021" s="48">
        <v>14111510</v>
      </c>
      <c r="B1021" s="49" t="s">
        <v>1321</v>
      </c>
    </row>
    <row r="1022" spans="1:2" x14ac:dyDescent="0.25">
      <c r="A1022" s="48">
        <v>14111511</v>
      </c>
      <c r="B1022" s="49" t="s">
        <v>1322</v>
      </c>
    </row>
    <row r="1023" spans="1:2" x14ac:dyDescent="0.25">
      <c r="A1023" s="48">
        <v>14111512</v>
      </c>
      <c r="B1023" s="49" t="s">
        <v>1323</v>
      </c>
    </row>
    <row r="1024" spans="1:2" x14ac:dyDescent="0.25">
      <c r="A1024" s="48">
        <v>14111513</v>
      </c>
      <c r="B1024" s="49" t="s">
        <v>1324</v>
      </c>
    </row>
    <row r="1025" spans="1:2" x14ac:dyDescent="0.25">
      <c r="A1025" s="48">
        <v>14111514</v>
      </c>
      <c r="B1025" s="49" t="s">
        <v>1325</v>
      </c>
    </row>
    <row r="1026" spans="1:2" x14ac:dyDescent="0.25">
      <c r="A1026" s="48">
        <v>14111515</v>
      </c>
      <c r="B1026" s="49" t="s">
        <v>1326</v>
      </c>
    </row>
    <row r="1027" spans="1:2" x14ac:dyDescent="0.25">
      <c r="A1027" s="48">
        <v>14111516</v>
      </c>
      <c r="B1027" s="49" t="s">
        <v>1327</v>
      </c>
    </row>
    <row r="1028" spans="1:2" x14ac:dyDescent="0.25">
      <c r="A1028" s="48">
        <v>14111518</v>
      </c>
      <c r="B1028" s="49" t="s">
        <v>1328</v>
      </c>
    </row>
    <row r="1029" spans="1:2" x14ac:dyDescent="0.25">
      <c r="A1029" s="48">
        <v>14111519</v>
      </c>
      <c r="B1029" s="49" t="s">
        <v>1329</v>
      </c>
    </row>
    <row r="1030" spans="1:2" x14ac:dyDescent="0.25">
      <c r="A1030" s="48">
        <v>14111520</v>
      </c>
      <c r="B1030" s="49" t="s">
        <v>1330</v>
      </c>
    </row>
    <row r="1031" spans="1:2" x14ac:dyDescent="0.25">
      <c r="A1031" s="48">
        <v>14111523</v>
      </c>
      <c r="B1031" s="49" t="s">
        <v>1331</v>
      </c>
    </row>
    <row r="1032" spans="1:2" x14ac:dyDescent="0.25">
      <c r="A1032" s="48">
        <v>14111524</v>
      </c>
      <c r="B1032" s="49" t="s">
        <v>1332</v>
      </c>
    </row>
    <row r="1033" spans="1:2" x14ac:dyDescent="0.25">
      <c r="A1033" s="48">
        <v>14111525</v>
      </c>
      <c r="B1033" s="49" t="s">
        <v>1333</v>
      </c>
    </row>
    <row r="1034" spans="1:2" x14ac:dyDescent="0.25">
      <c r="A1034" s="48">
        <v>14111526</v>
      </c>
      <c r="B1034" s="49" t="s">
        <v>1334</v>
      </c>
    </row>
    <row r="1035" spans="1:2" x14ac:dyDescent="0.25">
      <c r="A1035" s="48">
        <v>14111527</v>
      </c>
      <c r="B1035" s="49" t="s">
        <v>1335</v>
      </c>
    </row>
    <row r="1036" spans="1:2" x14ac:dyDescent="0.25">
      <c r="A1036" s="48">
        <v>14111528</v>
      </c>
      <c r="B1036" s="49" t="s">
        <v>1336</v>
      </c>
    </row>
    <row r="1037" spans="1:2" x14ac:dyDescent="0.25">
      <c r="A1037" s="48">
        <v>14111529</v>
      </c>
      <c r="B1037" s="49" t="s">
        <v>1337</v>
      </c>
    </row>
    <row r="1038" spans="1:2" x14ac:dyDescent="0.25">
      <c r="A1038" s="48">
        <v>14111530</v>
      </c>
      <c r="B1038" s="49" t="s">
        <v>1338</v>
      </c>
    </row>
    <row r="1039" spans="1:2" x14ac:dyDescent="0.25">
      <c r="A1039" s="48">
        <v>14111531</v>
      </c>
      <c r="B1039" s="49" t="s">
        <v>1339</v>
      </c>
    </row>
    <row r="1040" spans="1:2" x14ac:dyDescent="0.25">
      <c r="A1040" s="48">
        <v>14111532</v>
      </c>
      <c r="B1040" s="49" t="s">
        <v>1340</v>
      </c>
    </row>
    <row r="1041" spans="1:2" x14ac:dyDescent="0.25">
      <c r="A1041" s="48">
        <v>14111533</v>
      </c>
      <c r="B1041" s="49" t="s">
        <v>1341</v>
      </c>
    </row>
    <row r="1042" spans="1:2" x14ac:dyDescent="0.25">
      <c r="A1042" s="48">
        <v>14111534</v>
      </c>
      <c r="B1042" s="49" t="s">
        <v>1342</v>
      </c>
    </row>
    <row r="1043" spans="1:2" x14ac:dyDescent="0.25">
      <c r="A1043" s="48">
        <v>14111535</v>
      </c>
      <c r="B1043" s="49" t="s">
        <v>1343</v>
      </c>
    </row>
    <row r="1044" spans="1:2" x14ac:dyDescent="0.25">
      <c r="A1044" s="48">
        <v>14111536</v>
      </c>
      <c r="B1044" s="49" t="s">
        <v>1344</v>
      </c>
    </row>
    <row r="1045" spans="1:2" x14ac:dyDescent="0.25">
      <c r="A1045" s="48">
        <v>14111537</v>
      </c>
      <c r="B1045" s="49" t="s">
        <v>1345</v>
      </c>
    </row>
    <row r="1046" spans="1:2" x14ac:dyDescent="0.25">
      <c r="A1046" s="48">
        <v>14111601</v>
      </c>
      <c r="B1046" s="49" t="s">
        <v>1346</v>
      </c>
    </row>
    <row r="1047" spans="1:2" x14ac:dyDescent="0.25">
      <c r="A1047" s="48">
        <v>14111604</v>
      </c>
      <c r="B1047" s="49" t="s">
        <v>1347</v>
      </c>
    </row>
    <row r="1048" spans="1:2" x14ac:dyDescent="0.25">
      <c r="A1048" s="48">
        <v>14111605</v>
      </c>
      <c r="B1048" s="49" t="s">
        <v>1348</v>
      </c>
    </row>
    <row r="1049" spans="1:2" x14ac:dyDescent="0.25">
      <c r="A1049" s="48">
        <v>14111606</v>
      </c>
      <c r="B1049" s="49" t="s">
        <v>1349</v>
      </c>
    </row>
    <row r="1050" spans="1:2" x14ac:dyDescent="0.25">
      <c r="A1050" s="48">
        <v>14111607</v>
      </c>
      <c r="B1050" s="49" t="s">
        <v>1350</v>
      </c>
    </row>
    <row r="1051" spans="1:2" x14ac:dyDescent="0.25">
      <c r="A1051" s="48">
        <v>14111608</v>
      </c>
      <c r="B1051" s="49" t="s">
        <v>1351</v>
      </c>
    </row>
    <row r="1052" spans="1:2" x14ac:dyDescent="0.25">
      <c r="A1052" s="48">
        <v>14111609</v>
      </c>
      <c r="B1052" s="49" t="s">
        <v>1352</v>
      </c>
    </row>
    <row r="1053" spans="1:2" x14ac:dyDescent="0.25">
      <c r="A1053" s="48">
        <v>14111610</v>
      </c>
      <c r="B1053" s="49" t="s">
        <v>1353</v>
      </c>
    </row>
    <row r="1054" spans="1:2" x14ac:dyDescent="0.25">
      <c r="A1054" s="48">
        <v>14111611</v>
      </c>
      <c r="B1054" s="49" t="s">
        <v>1354</v>
      </c>
    </row>
    <row r="1055" spans="1:2" x14ac:dyDescent="0.25">
      <c r="A1055" s="48">
        <v>14111613</v>
      </c>
      <c r="B1055" s="49" t="s">
        <v>1355</v>
      </c>
    </row>
    <row r="1056" spans="1:2" x14ac:dyDescent="0.25">
      <c r="A1056" s="48">
        <v>14111614</v>
      </c>
      <c r="B1056" s="49" t="s">
        <v>1356</v>
      </c>
    </row>
    <row r="1057" spans="1:2" x14ac:dyDescent="0.25">
      <c r="A1057" s="48">
        <v>14111615</v>
      </c>
      <c r="B1057" s="49" t="s">
        <v>1357</v>
      </c>
    </row>
    <row r="1058" spans="1:2" x14ac:dyDescent="0.25">
      <c r="A1058" s="48">
        <v>14111616</v>
      </c>
      <c r="B1058" s="49" t="s">
        <v>1358</v>
      </c>
    </row>
    <row r="1059" spans="1:2" x14ac:dyDescent="0.25">
      <c r="A1059" s="48">
        <v>14111701</v>
      </c>
      <c r="B1059" s="49" t="s">
        <v>1359</v>
      </c>
    </row>
    <row r="1060" spans="1:2" x14ac:dyDescent="0.25">
      <c r="A1060" s="48">
        <v>14111702</v>
      </c>
      <c r="B1060" s="49" t="s">
        <v>1360</v>
      </c>
    </row>
    <row r="1061" spans="1:2" x14ac:dyDescent="0.25">
      <c r="A1061" s="48">
        <v>14111703</v>
      </c>
      <c r="B1061" s="49" t="s">
        <v>1361</v>
      </c>
    </row>
    <row r="1062" spans="1:2" x14ac:dyDescent="0.25">
      <c r="A1062" s="48">
        <v>14111704</v>
      </c>
      <c r="B1062" s="49" t="s">
        <v>1362</v>
      </c>
    </row>
    <row r="1063" spans="1:2" x14ac:dyDescent="0.25">
      <c r="A1063" s="48">
        <v>14111705</v>
      </c>
      <c r="B1063" s="49" t="s">
        <v>1363</v>
      </c>
    </row>
    <row r="1064" spans="1:2" x14ac:dyDescent="0.25">
      <c r="A1064" s="48">
        <v>14111706</v>
      </c>
      <c r="B1064" s="49" t="s">
        <v>1364</v>
      </c>
    </row>
    <row r="1065" spans="1:2" x14ac:dyDescent="0.25">
      <c r="A1065" s="48">
        <v>14111801</v>
      </c>
      <c r="B1065" s="49" t="s">
        <v>1365</v>
      </c>
    </row>
    <row r="1066" spans="1:2" x14ac:dyDescent="0.25">
      <c r="A1066" s="48">
        <v>14111802</v>
      </c>
      <c r="B1066" s="49" t="s">
        <v>1366</v>
      </c>
    </row>
    <row r="1067" spans="1:2" x14ac:dyDescent="0.25">
      <c r="A1067" s="48">
        <v>14111803</v>
      </c>
      <c r="B1067" s="49" t="s">
        <v>1367</v>
      </c>
    </row>
    <row r="1068" spans="1:2" x14ac:dyDescent="0.25">
      <c r="A1068" s="48">
        <v>14111804</v>
      </c>
      <c r="B1068" s="49" t="s">
        <v>1368</v>
      </c>
    </row>
    <row r="1069" spans="1:2" x14ac:dyDescent="0.25">
      <c r="A1069" s="48">
        <v>14111805</v>
      </c>
      <c r="B1069" s="49" t="s">
        <v>1369</v>
      </c>
    </row>
    <row r="1070" spans="1:2" x14ac:dyDescent="0.25">
      <c r="A1070" s="48">
        <v>14111806</v>
      </c>
      <c r="B1070" s="49" t="s">
        <v>1370</v>
      </c>
    </row>
    <row r="1071" spans="1:2" x14ac:dyDescent="0.25">
      <c r="A1071" s="48">
        <v>14111807</v>
      </c>
      <c r="B1071" s="49" t="s">
        <v>1371</v>
      </c>
    </row>
    <row r="1072" spans="1:2" x14ac:dyDescent="0.25">
      <c r="A1072" s="48">
        <v>14111808</v>
      </c>
      <c r="B1072" s="49" t="s">
        <v>1372</v>
      </c>
    </row>
    <row r="1073" spans="1:2" x14ac:dyDescent="0.25">
      <c r="A1073" s="48">
        <v>14111809</v>
      </c>
      <c r="B1073" s="49" t="s">
        <v>1373</v>
      </c>
    </row>
    <row r="1074" spans="1:2" x14ac:dyDescent="0.25">
      <c r="A1074" s="48">
        <v>14111810</v>
      </c>
      <c r="B1074" s="49" t="s">
        <v>1374</v>
      </c>
    </row>
    <row r="1075" spans="1:2" x14ac:dyDescent="0.25">
      <c r="A1075" s="48">
        <v>14111811</v>
      </c>
      <c r="B1075" s="49" t="s">
        <v>1375</v>
      </c>
    </row>
    <row r="1076" spans="1:2" x14ac:dyDescent="0.25">
      <c r="A1076" s="48">
        <v>14111812</v>
      </c>
      <c r="B1076" s="49" t="s">
        <v>1376</v>
      </c>
    </row>
    <row r="1077" spans="1:2" x14ac:dyDescent="0.25">
      <c r="A1077" s="48">
        <v>14111813</v>
      </c>
      <c r="B1077" s="49" t="s">
        <v>1377</v>
      </c>
    </row>
    <row r="1078" spans="1:2" x14ac:dyDescent="0.25">
      <c r="A1078" s="48">
        <v>14111814</v>
      </c>
      <c r="B1078" s="49" t="s">
        <v>1378</v>
      </c>
    </row>
    <row r="1079" spans="1:2" x14ac:dyDescent="0.25">
      <c r="A1079" s="48">
        <v>14111815</v>
      </c>
      <c r="B1079" s="49" t="s">
        <v>1379</v>
      </c>
    </row>
    <row r="1080" spans="1:2" x14ac:dyDescent="0.25">
      <c r="A1080" s="48">
        <v>14111816</v>
      </c>
      <c r="B1080" s="49" t="s">
        <v>1380</v>
      </c>
    </row>
    <row r="1081" spans="1:2" x14ac:dyDescent="0.25">
      <c r="A1081" s="48">
        <v>14111817</v>
      </c>
      <c r="B1081" s="49" t="s">
        <v>1381</v>
      </c>
    </row>
    <row r="1082" spans="1:2" x14ac:dyDescent="0.25">
      <c r="A1082" s="48">
        <v>14121501</v>
      </c>
      <c r="B1082" s="49" t="s">
        <v>1382</v>
      </c>
    </row>
    <row r="1083" spans="1:2" x14ac:dyDescent="0.25">
      <c r="A1083" s="48">
        <v>14121502</v>
      </c>
      <c r="B1083" s="49" t="s">
        <v>1383</v>
      </c>
    </row>
    <row r="1084" spans="1:2" x14ac:dyDescent="0.25">
      <c r="A1084" s="48">
        <v>14121503</v>
      </c>
      <c r="B1084" s="49" t="s">
        <v>1384</v>
      </c>
    </row>
    <row r="1085" spans="1:2" x14ac:dyDescent="0.25">
      <c r="A1085" s="48">
        <v>14121504</v>
      </c>
      <c r="B1085" s="49" t="s">
        <v>1385</v>
      </c>
    </row>
    <row r="1086" spans="1:2" x14ac:dyDescent="0.25">
      <c r="A1086" s="48">
        <v>14121505</v>
      </c>
      <c r="B1086" s="49" t="s">
        <v>1386</v>
      </c>
    </row>
    <row r="1087" spans="1:2" x14ac:dyDescent="0.25">
      <c r="A1087" s="48">
        <v>14121601</v>
      </c>
      <c r="B1087" s="49" t="s">
        <v>1387</v>
      </c>
    </row>
    <row r="1088" spans="1:2" x14ac:dyDescent="0.25">
      <c r="A1088" s="48">
        <v>14121602</v>
      </c>
      <c r="B1088" s="49" t="s">
        <v>1388</v>
      </c>
    </row>
    <row r="1089" spans="1:2" x14ac:dyDescent="0.25">
      <c r="A1089" s="48">
        <v>14121603</v>
      </c>
      <c r="B1089" s="49" t="s">
        <v>1389</v>
      </c>
    </row>
    <row r="1090" spans="1:2" x14ac:dyDescent="0.25">
      <c r="A1090" s="48">
        <v>14121604</v>
      </c>
      <c r="B1090" s="49" t="s">
        <v>1390</v>
      </c>
    </row>
    <row r="1091" spans="1:2" x14ac:dyDescent="0.25">
      <c r="A1091" s="48">
        <v>14121605</v>
      </c>
      <c r="B1091" s="49" t="s">
        <v>1391</v>
      </c>
    </row>
    <row r="1092" spans="1:2" x14ac:dyDescent="0.25">
      <c r="A1092" s="48">
        <v>14121701</v>
      </c>
      <c r="B1092" s="49" t="s">
        <v>1392</v>
      </c>
    </row>
    <row r="1093" spans="1:2" x14ac:dyDescent="0.25">
      <c r="A1093" s="48">
        <v>14121702</v>
      </c>
      <c r="B1093" s="49" t="s">
        <v>1393</v>
      </c>
    </row>
    <row r="1094" spans="1:2" x14ac:dyDescent="0.25">
      <c r="A1094" s="48">
        <v>14121801</v>
      </c>
      <c r="B1094" s="49" t="s">
        <v>1394</v>
      </c>
    </row>
    <row r="1095" spans="1:2" x14ac:dyDescent="0.25">
      <c r="A1095" s="48">
        <v>14121802</v>
      </c>
      <c r="B1095" s="49" t="s">
        <v>1395</v>
      </c>
    </row>
    <row r="1096" spans="1:2" x14ac:dyDescent="0.25">
      <c r="A1096" s="48">
        <v>14121803</v>
      </c>
      <c r="B1096" s="49" t="s">
        <v>1396</v>
      </c>
    </row>
    <row r="1097" spans="1:2" x14ac:dyDescent="0.25">
      <c r="A1097" s="48">
        <v>14121804</v>
      </c>
      <c r="B1097" s="49" t="s">
        <v>1397</v>
      </c>
    </row>
    <row r="1098" spans="1:2" x14ac:dyDescent="0.25">
      <c r="A1098" s="48">
        <v>14121805</v>
      </c>
      <c r="B1098" s="49" t="s">
        <v>1398</v>
      </c>
    </row>
    <row r="1099" spans="1:2" x14ac:dyDescent="0.25">
      <c r="A1099" s="48">
        <v>14121806</v>
      </c>
      <c r="B1099" s="49" t="s">
        <v>1399</v>
      </c>
    </row>
    <row r="1100" spans="1:2" x14ac:dyDescent="0.25">
      <c r="A1100" s="48">
        <v>14121807</v>
      </c>
      <c r="B1100" s="49" t="s">
        <v>1400</v>
      </c>
    </row>
    <row r="1101" spans="1:2" x14ac:dyDescent="0.25">
      <c r="A1101" s="48">
        <v>14121808</v>
      </c>
      <c r="B1101" s="49" t="s">
        <v>1401</v>
      </c>
    </row>
    <row r="1102" spans="1:2" x14ac:dyDescent="0.25">
      <c r="A1102" s="48">
        <v>14121809</v>
      </c>
      <c r="B1102" s="49" t="s">
        <v>1402</v>
      </c>
    </row>
    <row r="1103" spans="1:2" x14ac:dyDescent="0.25">
      <c r="A1103" s="48">
        <v>14121810</v>
      </c>
      <c r="B1103" s="49" t="s">
        <v>1403</v>
      </c>
    </row>
    <row r="1104" spans="1:2" x14ac:dyDescent="0.25">
      <c r="A1104" s="48">
        <v>14121811</v>
      </c>
      <c r="B1104" s="49" t="s">
        <v>1404</v>
      </c>
    </row>
    <row r="1105" spans="1:2" x14ac:dyDescent="0.25">
      <c r="A1105" s="48">
        <v>14121812</v>
      </c>
      <c r="B1105" s="49" t="s">
        <v>1405</v>
      </c>
    </row>
    <row r="1106" spans="1:2" x14ac:dyDescent="0.25">
      <c r="A1106" s="48">
        <v>14121901</v>
      </c>
      <c r="B1106" s="49" t="s">
        <v>1406</v>
      </c>
    </row>
    <row r="1107" spans="1:2" x14ac:dyDescent="0.25">
      <c r="A1107" s="48">
        <v>14121902</v>
      </c>
      <c r="B1107" s="49" t="s">
        <v>1407</v>
      </c>
    </row>
    <row r="1108" spans="1:2" x14ac:dyDescent="0.25">
      <c r="A1108" s="48">
        <v>14121903</v>
      </c>
      <c r="B1108" s="49" t="s">
        <v>1408</v>
      </c>
    </row>
    <row r="1109" spans="1:2" x14ac:dyDescent="0.25">
      <c r="A1109" s="48">
        <v>14121904</v>
      </c>
      <c r="B1109" s="49" t="s">
        <v>1409</v>
      </c>
    </row>
    <row r="1110" spans="1:2" x14ac:dyDescent="0.25">
      <c r="A1110" s="48">
        <v>14121905</v>
      </c>
      <c r="B1110" s="49" t="s">
        <v>1410</v>
      </c>
    </row>
    <row r="1111" spans="1:2" x14ac:dyDescent="0.25">
      <c r="A1111" s="48">
        <v>14122101</v>
      </c>
      <c r="B1111" s="49" t="s">
        <v>1411</v>
      </c>
    </row>
    <row r="1112" spans="1:2" x14ac:dyDescent="0.25">
      <c r="A1112" s="48">
        <v>14122102</v>
      </c>
      <c r="B1112" s="49" t="s">
        <v>1412</v>
      </c>
    </row>
    <row r="1113" spans="1:2" x14ac:dyDescent="0.25">
      <c r="A1113" s="48">
        <v>14122103</v>
      </c>
      <c r="B1113" s="49" t="s">
        <v>1413</v>
      </c>
    </row>
    <row r="1114" spans="1:2" x14ac:dyDescent="0.25">
      <c r="A1114" s="48">
        <v>14122104</v>
      </c>
      <c r="B1114" s="49" t="s">
        <v>1414</v>
      </c>
    </row>
    <row r="1115" spans="1:2" x14ac:dyDescent="0.25">
      <c r="A1115" s="48">
        <v>14122105</v>
      </c>
      <c r="B1115" s="49" t="s">
        <v>1415</v>
      </c>
    </row>
    <row r="1116" spans="1:2" x14ac:dyDescent="0.25">
      <c r="A1116" s="48">
        <v>14122106</v>
      </c>
      <c r="B1116" s="49" t="s">
        <v>1416</v>
      </c>
    </row>
    <row r="1117" spans="1:2" x14ac:dyDescent="0.25">
      <c r="A1117" s="48">
        <v>14122201</v>
      </c>
      <c r="B1117" s="49" t="s">
        <v>1417</v>
      </c>
    </row>
    <row r="1118" spans="1:2" x14ac:dyDescent="0.25">
      <c r="A1118" s="48">
        <v>15101502</v>
      </c>
      <c r="B1118" s="49" t="s">
        <v>1418</v>
      </c>
    </row>
    <row r="1119" spans="1:2" x14ac:dyDescent="0.25">
      <c r="A1119" s="48">
        <v>15101503</v>
      </c>
      <c r="B1119" s="49" t="s">
        <v>1419</v>
      </c>
    </row>
    <row r="1120" spans="1:2" x14ac:dyDescent="0.25">
      <c r="A1120" s="48">
        <v>15101504</v>
      </c>
      <c r="B1120" s="49" t="s">
        <v>1420</v>
      </c>
    </row>
    <row r="1121" spans="1:2" x14ac:dyDescent="0.25">
      <c r="A1121" s="48">
        <v>15101505</v>
      </c>
      <c r="B1121" s="49" t="s">
        <v>1421</v>
      </c>
    </row>
    <row r="1122" spans="1:2" x14ac:dyDescent="0.25">
      <c r="A1122" s="48">
        <v>15101506</v>
      </c>
      <c r="B1122" s="49" t="s">
        <v>1422</v>
      </c>
    </row>
    <row r="1123" spans="1:2" x14ac:dyDescent="0.25">
      <c r="A1123" s="48">
        <v>15101507</v>
      </c>
      <c r="B1123" s="49" t="s">
        <v>1423</v>
      </c>
    </row>
    <row r="1124" spans="1:2" x14ac:dyDescent="0.25">
      <c r="A1124" s="48">
        <v>15101508</v>
      </c>
      <c r="B1124" s="49" t="s">
        <v>1424</v>
      </c>
    </row>
    <row r="1125" spans="1:2" x14ac:dyDescent="0.25">
      <c r="A1125" s="48">
        <v>15101509</v>
      </c>
      <c r="B1125" s="49" t="s">
        <v>1425</v>
      </c>
    </row>
    <row r="1126" spans="1:2" x14ac:dyDescent="0.25">
      <c r="A1126" s="48">
        <v>15101510</v>
      </c>
      <c r="B1126" s="49" t="s">
        <v>1426</v>
      </c>
    </row>
    <row r="1127" spans="1:2" x14ac:dyDescent="0.25">
      <c r="A1127" s="48">
        <v>15101601</v>
      </c>
      <c r="B1127" s="49" t="s">
        <v>1427</v>
      </c>
    </row>
    <row r="1128" spans="1:2" x14ac:dyDescent="0.25">
      <c r="A1128" s="48">
        <v>15101602</v>
      </c>
      <c r="B1128" s="49" t="s">
        <v>1428</v>
      </c>
    </row>
    <row r="1129" spans="1:2" x14ac:dyDescent="0.25">
      <c r="A1129" s="48">
        <v>15101603</v>
      </c>
      <c r="B1129" s="49" t="s">
        <v>1429</v>
      </c>
    </row>
    <row r="1130" spans="1:2" x14ac:dyDescent="0.25">
      <c r="A1130" s="48">
        <v>15101604</v>
      </c>
      <c r="B1130" s="49" t="s">
        <v>1430</v>
      </c>
    </row>
    <row r="1131" spans="1:2" x14ac:dyDescent="0.25">
      <c r="A1131" s="48">
        <v>15101605</v>
      </c>
      <c r="B1131" s="49" t="s">
        <v>1431</v>
      </c>
    </row>
    <row r="1132" spans="1:2" x14ac:dyDescent="0.25">
      <c r="A1132" s="48">
        <v>15101606</v>
      </c>
      <c r="B1132" s="49" t="s">
        <v>1432</v>
      </c>
    </row>
    <row r="1133" spans="1:2" x14ac:dyDescent="0.25">
      <c r="A1133" s="48">
        <v>15101607</v>
      </c>
      <c r="B1133" s="49" t="s">
        <v>1433</v>
      </c>
    </row>
    <row r="1134" spans="1:2" x14ac:dyDescent="0.25">
      <c r="A1134" s="48">
        <v>15101608</v>
      </c>
      <c r="B1134" s="49" t="s">
        <v>1434</v>
      </c>
    </row>
    <row r="1135" spans="1:2" x14ac:dyDescent="0.25">
      <c r="A1135" s="48">
        <v>15101701</v>
      </c>
      <c r="B1135" s="49" t="s">
        <v>1435</v>
      </c>
    </row>
    <row r="1136" spans="1:2" x14ac:dyDescent="0.25">
      <c r="A1136" s="48">
        <v>15101702</v>
      </c>
      <c r="B1136" s="49" t="s">
        <v>1436</v>
      </c>
    </row>
    <row r="1137" spans="1:2" x14ac:dyDescent="0.25">
      <c r="A1137" s="48">
        <v>15111501</v>
      </c>
      <c r="B1137" s="49" t="s">
        <v>1437</v>
      </c>
    </row>
    <row r="1138" spans="1:2" x14ac:dyDescent="0.25">
      <c r="A1138" s="48">
        <v>15111502</v>
      </c>
      <c r="B1138" s="49" t="s">
        <v>1438</v>
      </c>
    </row>
    <row r="1139" spans="1:2" x14ac:dyDescent="0.25">
      <c r="A1139" s="48">
        <v>15111503</v>
      </c>
      <c r="B1139" s="49" t="s">
        <v>1439</v>
      </c>
    </row>
    <row r="1140" spans="1:2" x14ac:dyDescent="0.25">
      <c r="A1140" s="48">
        <v>15111504</v>
      </c>
      <c r="B1140" s="49" t="s">
        <v>1440</v>
      </c>
    </row>
    <row r="1141" spans="1:2" x14ac:dyDescent="0.25">
      <c r="A1141" s="48">
        <v>15111505</v>
      </c>
      <c r="B1141" s="49" t="s">
        <v>1441</v>
      </c>
    </row>
    <row r="1142" spans="1:2" x14ac:dyDescent="0.25">
      <c r="A1142" s="48">
        <v>15111506</v>
      </c>
      <c r="B1142" s="49" t="s">
        <v>1442</v>
      </c>
    </row>
    <row r="1143" spans="1:2" x14ac:dyDescent="0.25">
      <c r="A1143" s="48">
        <v>15111507</v>
      </c>
      <c r="B1143" s="49" t="s">
        <v>1443</v>
      </c>
    </row>
    <row r="1144" spans="1:2" x14ac:dyDescent="0.25">
      <c r="A1144" s="48">
        <v>15111508</v>
      </c>
      <c r="B1144" s="49" t="s">
        <v>1444</v>
      </c>
    </row>
    <row r="1145" spans="1:2" x14ac:dyDescent="0.25">
      <c r="A1145" s="48">
        <v>15111509</v>
      </c>
      <c r="B1145" s="49" t="s">
        <v>1445</v>
      </c>
    </row>
    <row r="1146" spans="1:2" x14ac:dyDescent="0.25">
      <c r="A1146" s="48">
        <v>15111510</v>
      </c>
      <c r="B1146" s="49" t="s">
        <v>1446</v>
      </c>
    </row>
    <row r="1147" spans="1:2" x14ac:dyDescent="0.25">
      <c r="A1147" s="48">
        <v>15111701</v>
      </c>
      <c r="B1147" s="49" t="s">
        <v>1447</v>
      </c>
    </row>
    <row r="1148" spans="1:2" x14ac:dyDescent="0.25">
      <c r="A1148" s="48">
        <v>15111702</v>
      </c>
      <c r="B1148" s="49" t="s">
        <v>1448</v>
      </c>
    </row>
    <row r="1149" spans="1:2" x14ac:dyDescent="0.25">
      <c r="A1149" s="48">
        <v>15121501</v>
      </c>
      <c r="B1149" s="49" t="s">
        <v>1449</v>
      </c>
    </row>
    <row r="1150" spans="1:2" x14ac:dyDescent="0.25">
      <c r="A1150" s="48">
        <v>15121502</v>
      </c>
      <c r="B1150" s="49" t="s">
        <v>1450</v>
      </c>
    </row>
    <row r="1151" spans="1:2" x14ac:dyDescent="0.25">
      <c r="A1151" s="48">
        <v>15121503</v>
      </c>
      <c r="B1151" s="49" t="s">
        <v>1451</v>
      </c>
    </row>
    <row r="1152" spans="1:2" x14ac:dyDescent="0.25">
      <c r="A1152" s="48">
        <v>15121504</v>
      </c>
      <c r="B1152" s="49" t="s">
        <v>1452</v>
      </c>
    </row>
    <row r="1153" spans="1:2" x14ac:dyDescent="0.25">
      <c r="A1153" s="48">
        <v>15121505</v>
      </c>
      <c r="B1153" s="49" t="s">
        <v>1453</v>
      </c>
    </row>
    <row r="1154" spans="1:2" x14ac:dyDescent="0.25">
      <c r="A1154" s="48">
        <v>15121508</v>
      </c>
      <c r="B1154" s="49" t="s">
        <v>1454</v>
      </c>
    </row>
    <row r="1155" spans="1:2" x14ac:dyDescent="0.25">
      <c r="A1155" s="48">
        <v>15121509</v>
      </c>
      <c r="B1155" s="49" t="s">
        <v>1455</v>
      </c>
    </row>
    <row r="1156" spans="1:2" x14ac:dyDescent="0.25">
      <c r="A1156" s="48">
        <v>15121510</v>
      </c>
      <c r="B1156" s="49" t="s">
        <v>1456</v>
      </c>
    </row>
    <row r="1157" spans="1:2" x14ac:dyDescent="0.25">
      <c r="A1157" s="48">
        <v>15121511</v>
      </c>
      <c r="B1157" s="49" t="s">
        <v>1457</v>
      </c>
    </row>
    <row r="1158" spans="1:2" x14ac:dyDescent="0.25">
      <c r="A1158" s="48">
        <v>15121512</v>
      </c>
      <c r="B1158" s="49" t="s">
        <v>1458</v>
      </c>
    </row>
    <row r="1159" spans="1:2" x14ac:dyDescent="0.25">
      <c r="A1159" s="48">
        <v>15121513</v>
      </c>
      <c r="B1159" s="49" t="s">
        <v>1459</v>
      </c>
    </row>
    <row r="1160" spans="1:2" x14ac:dyDescent="0.25">
      <c r="A1160" s="48">
        <v>15121514</v>
      </c>
      <c r="B1160" s="49" t="s">
        <v>1460</v>
      </c>
    </row>
    <row r="1161" spans="1:2" x14ac:dyDescent="0.25">
      <c r="A1161" s="48">
        <v>15121515</v>
      </c>
      <c r="B1161" s="49" t="s">
        <v>1461</v>
      </c>
    </row>
    <row r="1162" spans="1:2" x14ac:dyDescent="0.25">
      <c r="A1162" s="48">
        <v>15121516</v>
      </c>
      <c r="B1162" s="49" t="s">
        <v>1462</v>
      </c>
    </row>
    <row r="1163" spans="1:2" x14ac:dyDescent="0.25">
      <c r="A1163" s="48">
        <v>15121517</v>
      </c>
      <c r="B1163" s="49" t="s">
        <v>1463</v>
      </c>
    </row>
    <row r="1164" spans="1:2" x14ac:dyDescent="0.25">
      <c r="A1164" s="48">
        <v>15121518</v>
      </c>
      <c r="B1164" s="49" t="s">
        <v>1464</v>
      </c>
    </row>
    <row r="1165" spans="1:2" x14ac:dyDescent="0.25">
      <c r="A1165" s="48">
        <v>15121519</v>
      </c>
      <c r="B1165" s="49" t="s">
        <v>1465</v>
      </c>
    </row>
    <row r="1166" spans="1:2" x14ac:dyDescent="0.25">
      <c r="A1166" s="48">
        <v>15121520</v>
      </c>
      <c r="B1166" s="49" t="s">
        <v>1466</v>
      </c>
    </row>
    <row r="1167" spans="1:2" x14ac:dyDescent="0.25">
      <c r="A1167" s="48">
        <v>15121521</v>
      </c>
      <c r="B1167" s="49" t="s">
        <v>1467</v>
      </c>
    </row>
    <row r="1168" spans="1:2" x14ac:dyDescent="0.25">
      <c r="A1168" s="48">
        <v>15121522</v>
      </c>
      <c r="B1168" s="49" t="s">
        <v>1468</v>
      </c>
    </row>
    <row r="1169" spans="1:2" x14ac:dyDescent="0.25">
      <c r="A1169" s="48">
        <v>15121523</v>
      </c>
      <c r="B1169" s="49" t="s">
        <v>1469</v>
      </c>
    </row>
    <row r="1170" spans="1:2" x14ac:dyDescent="0.25">
      <c r="A1170" s="48">
        <v>15121524</v>
      </c>
      <c r="B1170" s="49" t="s">
        <v>1470</v>
      </c>
    </row>
    <row r="1171" spans="1:2" x14ac:dyDescent="0.25">
      <c r="A1171" s="48">
        <v>15121525</v>
      </c>
      <c r="B1171" s="49" t="s">
        <v>1471</v>
      </c>
    </row>
    <row r="1172" spans="1:2" x14ac:dyDescent="0.25">
      <c r="A1172" s="48">
        <v>15121526</v>
      </c>
      <c r="B1172" s="49" t="s">
        <v>1472</v>
      </c>
    </row>
    <row r="1173" spans="1:2" x14ac:dyDescent="0.25">
      <c r="A1173" s="48">
        <v>15121527</v>
      </c>
      <c r="B1173" s="49" t="s">
        <v>1473</v>
      </c>
    </row>
    <row r="1174" spans="1:2" x14ac:dyDescent="0.25">
      <c r="A1174" s="48">
        <v>15121801</v>
      </c>
      <c r="B1174" s="49" t="s">
        <v>1474</v>
      </c>
    </row>
    <row r="1175" spans="1:2" x14ac:dyDescent="0.25">
      <c r="A1175" s="48">
        <v>15121802</v>
      </c>
      <c r="B1175" s="49" t="s">
        <v>1475</v>
      </c>
    </row>
    <row r="1176" spans="1:2" x14ac:dyDescent="0.25">
      <c r="A1176" s="48">
        <v>15121803</v>
      </c>
      <c r="B1176" s="49" t="s">
        <v>1476</v>
      </c>
    </row>
    <row r="1177" spans="1:2" x14ac:dyDescent="0.25">
      <c r="A1177" s="48">
        <v>15121804</v>
      </c>
      <c r="B1177" s="49" t="s">
        <v>1477</v>
      </c>
    </row>
    <row r="1178" spans="1:2" x14ac:dyDescent="0.25">
      <c r="A1178" s="48">
        <v>15121805</v>
      </c>
      <c r="B1178" s="49" t="s">
        <v>1478</v>
      </c>
    </row>
    <row r="1179" spans="1:2" x14ac:dyDescent="0.25">
      <c r="A1179" s="48">
        <v>15121806</v>
      </c>
      <c r="B1179" s="49" t="s">
        <v>1479</v>
      </c>
    </row>
    <row r="1180" spans="1:2" x14ac:dyDescent="0.25">
      <c r="A1180" s="48">
        <v>15121901</v>
      </c>
      <c r="B1180" s="49" t="s">
        <v>1480</v>
      </c>
    </row>
    <row r="1181" spans="1:2" x14ac:dyDescent="0.25">
      <c r="A1181" s="48">
        <v>15121902</v>
      </c>
      <c r="B1181" s="49" t="s">
        <v>1481</v>
      </c>
    </row>
    <row r="1182" spans="1:2" x14ac:dyDescent="0.25">
      <c r="A1182" s="48">
        <v>15121903</v>
      </c>
      <c r="B1182" s="49" t="s">
        <v>1482</v>
      </c>
    </row>
    <row r="1183" spans="1:2" x14ac:dyDescent="0.25">
      <c r="A1183" s="48">
        <v>15121904</v>
      </c>
      <c r="B1183" s="49" t="s">
        <v>1483</v>
      </c>
    </row>
    <row r="1184" spans="1:2" x14ac:dyDescent="0.25">
      <c r="A1184" s="48">
        <v>15131502</v>
      </c>
      <c r="B1184" s="49" t="s">
        <v>1484</v>
      </c>
    </row>
    <row r="1185" spans="1:2" x14ac:dyDescent="0.25">
      <c r="A1185" s="48">
        <v>15131503</v>
      </c>
      <c r="B1185" s="49" t="s">
        <v>1485</v>
      </c>
    </row>
    <row r="1186" spans="1:2" x14ac:dyDescent="0.25">
      <c r="A1186" s="48">
        <v>15131504</v>
      </c>
      <c r="B1186" s="49" t="s">
        <v>1486</v>
      </c>
    </row>
    <row r="1187" spans="1:2" x14ac:dyDescent="0.25">
      <c r="A1187" s="48">
        <v>15131505</v>
      </c>
      <c r="B1187" s="49" t="s">
        <v>1487</v>
      </c>
    </row>
    <row r="1188" spans="1:2" x14ac:dyDescent="0.25">
      <c r="A1188" s="48">
        <v>15131506</v>
      </c>
      <c r="B1188" s="49" t="s">
        <v>1488</v>
      </c>
    </row>
    <row r="1189" spans="1:2" x14ac:dyDescent="0.25">
      <c r="A1189" s="48">
        <v>15131601</v>
      </c>
      <c r="B1189" s="49" t="s">
        <v>1489</v>
      </c>
    </row>
    <row r="1190" spans="1:2" x14ac:dyDescent="0.25">
      <c r="A1190" s="48">
        <v>20101501</v>
      </c>
      <c r="B1190" s="49" t="s">
        <v>1490</v>
      </c>
    </row>
    <row r="1191" spans="1:2" x14ac:dyDescent="0.25">
      <c r="A1191" s="48">
        <v>20101502</v>
      </c>
      <c r="B1191" s="49" t="s">
        <v>1491</v>
      </c>
    </row>
    <row r="1192" spans="1:2" x14ac:dyDescent="0.25">
      <c r="A1192" s="48">
        <v>20101503</v>
      </c>
      <c r="B1192" s="49" t="s">
        <v>1492</v>
      </c>
    </row>
    <row r="1193" spans="1:2" x14ac:dyDescent="0.25">
      <c r="A1193" s="48">
        <v>20101504</v>
      </c>
      <c r="B1193" s="49" t="s">
        <v>1493</v>
      </c>
    </row>
    <row r="1194" spans="1:2" x14ac:dyDescent="0.25">
      <c r="A1194" s="48">
        <v>20101601</v>
      </c>
      <c r="B1194" s="49" t="s">
        <v>1494</v>
      </c>
    </row>
    <row r="1195" spans="1:2" x14ac:dyDescent="0.25">
      <c r="A1195" s="48">
        <v>20101602</v>
      </c>
      <c r="B1195" s="49" t="s">
        <v>1495</v>
      </c>
    </row>
    <row r="1196" spans="1:2" x14ac:dyDescent="0.25">
      <c r="A1196" s="48">
        <v>20101603</v>
      </c>
      <c r="B1196" s="49" t="s">
        <v>1496</v>
      </c>
    </row>
    <row r="1197" spans="1:2" x14ac:dyDescent="0.25">
      <c r="A1197" s="48">
        <v>20101701</v>
      </c>
      <c r="B1197" s="49" t="s">
        <v>1497</v>
      </c>
    </row>
    <row r="1198" spans="1:2" x14ac:dyDescent="0.25">
      <c r="A1198" s="48">
        <v>20101702</v>
      </c>
      <c r="B1198" s="49" t="s">
        <v>1498</v>
      </c>
    </row>
    <row r="1199" spans="1:2" x14ac:dyDescent="0.25">
      <c r="A1199" s="48">
        <v>20101703</v>
      </c>
      <c r="B1199" s="49" t="s">
        <v>1499</v>
      </c>
    </row>
    <row r="1200" spans="1:2" x14ac:dyDescent="0.25">
      <c r="A1200" s="48">
        <v>20101704</v>
      </c>
      <c r="B1200" s="49" t="s">
        <v>1500</v>
      </c>
    </row>
    <row r="1201" spans="1:2" x14ac:dyDescent="0.25">
      <c r="A1201" s="48">
        <v>20101705</v>
      </c>
      <c r="B1201" s="49" t="s">
        <v>1501</v>
      </c>
    </row>
    <row r="1202" spans="1:2" x14ac:dyDescent="0.25">
      <c r="A1202" s="48">
        <v>20101706</v>
      </c>
      <c r="B1202" s="49" t="s">
        <v>1502</v>
      </c>
    </row>
    <row r="1203" spans="1:2" x14ac:dyDescent="0.25">
      <c r="A1203" s="48">
        <v>20101707</v>
      </c>
      <c r="B1203" s="49" t="s">
        <v>1503</v>
      </c>
    </row>
    <row r="1204" spans="1:2" x14ac:dyDescent="0.25">
      <c r="A1204" s="48">
        <v>20101708</v>
      </c>
      <c r="B1204" s="49" t="s">
        <v>1504</v>
      </c>
    </row>
    <row r="1205" spans="1:2" x14ac:dyDescent="0.25">
      <c r="A1205" s="48">
        <v>20101709</v>
      </c>
      <c r="B1205" s="49" t="s">
        <v>1505</v>
      </c>
    </row>
    <row r="1206" spans="1:2" x14ac:dyDescent="0.25">
      <c r="A1206" s="48">
        <v>20101710</v>
      </c>
      <c r="B1206" s="49" t="s">
        <v>1506</v>
      </c>
    </row>
    <row r="1207" spans="1:2" x14ac:dyDescent="0.25">
      <c r="A1207" s="48">
        <v>20101711</v>
      </c>
      <c r="B1207" s="49" t="s">
        <v>1507</v>
      </c>
    </row>
    <row r="1208" spans="1:2" x14ac:dyDescent="0.25">
      <c r="A1208" s="48">
        <v>20101712</v>
      </c>
      <c r="B1208" s="49" t="s">
        <v>1508</v>
      </c>
    </row>
    <row r="1209" spans="1:2" x14ac:dyDescent="0.25">
      <c r="A1209" s="48">
        <v>20101713</v>
      </c>
      <c r="B1209" s="49" t="s">
        <v>1509</v>
      </c>
    </row>
    <row r="1210" spans="1:2" x14ac:dyDescent="0.25">
      <c r="A1210" s="48">
        <v>20101714</v>
      </c>
      <c r="B1210" s="49" t="s">
        <v>1510</v>
      </c>
    </row>
    <row r="1211" spans="1:2" x14ac:dyDescent="0.25">
      <c r="A1211" s="48">
        <v>20101801</v>
      </c>
      <c r="B1211" s="49" t="s">
        <v>1511</v>
      </c>
    </row>
    <row r="1212" spans="1:2" x14ac:dyDescent="0.25">
      <c r="A1212" s="48">
        <v>20101802</v>
      </c>
      <c r="B1212" s="49" t="s">
        <v>1512</v>
      </c>
    </row>
    <row r="1213" spans="1:2" x14ac:dyDescent="0.25">
      <c r="A1213" s="48">
        <v>20101803</v>
      </c>
      <c r="B1213" s="49" t="s">
        <v>1513</v>
      </c>
    </row>
    <row r="1214" spans="1:2" x14ac:dyDescent="0.25">
      <c r="A1214" s="48">
        <v>20101804</v>
      </c>
      <c r="B1214" s="49" t="s">
        <v>1514</v>
      </c>
    </row>
    <row r="1215" spans="1:2" x14ac:dyDescent="0.25">
      <c r="A1215" s="48">
        <v>20101805</v>
      </c>
      <c r="B1215" s="49" t="s">
        <v>1515</v>
      </c>
    </row>
    <row r="1216" spans="1:2" x14ac:dyDescent="0.25">
      <c r="A1216" s="48">
        <v>20101901</v>
      </c>
      <c r="B1216" s="49" t="s">
        <v>1516</v>
      </c>
    </row>
    <row r="1217" spans="1:2" x14ac:dyDescent="0.25">
      <c r="A1217" s="48">
        <v>20101902</v>
      </c>
      <c r="B1217" s="49" t="s">
        <v>1517</v>
      </c>
    </row>
    <row r="1218" spans="1:2" x14ac:dyDescent="0.25">
      <c r="A1218" s="48">
        <v>20101903</v>
      </c>
      <c r="B1218" s="49" t="s">
        <v>1518</v>
      </c>
    </row>
    <row r="1219" spans="1:2" x14ac:dyDescent="0.25">
      <c r="A1219" s="48">
        <v>20102001</v>
      </c>
      <c r="B1219" s="49" t="s">
        <v>1519</v>
      </c>
    </row>
    <row r="1220" spans="1:2" x14ac:dyDescent="0.25">
      <c r="A1220" s="48">
        <v>20102002</v>
      </c>
      <c r="B1220" s="49" t="s">
        <v>1520</v>
      </c>
    </row>
    <row r="1221" spans="1:2" x14ac:dyDescent="0.25">
      <c r="A1221" s="48">
        <v>20102003</v>
      </c>
      <c r="B1221" s="49" t="s">
        <v>1521</v>
      </c>
    </row>
    <row r="1222" spans="1:2" x14ac:dyDescent="0.25">
      <c r="A1222" s="48">
        <v>20102004</v>
      </c>
      <c r="B1222" s="49" t="s">
        <v>1522</v>
      </c>
    </row>
    <row r="1223" spans="1:2" x14ac:dyDescent="0.25">
      <c r="A1223" s="48">
        <v>20102005</v>
      </c>
      <c r="B1223" s="49" t="s">
        <v>1523</v>
      </c>
    </row>
    <row r="1224" spans="1:2" x14ac:dyDescent="0.25">
      <c r="A1224" s="48">
        <v>20102006</v>
      </c>
      <c r="B1224" s="49" t="s">
        <v>1524</v>
      </c>
    </row>
    <row r="1225" spans="1:2" x14ac:dyDescent="0.25">
      <c r="A1225" s="48">
        <v>20102007</v>
      </c>
      <c r="B1225" s="49" t="s">
        <v>1525</v>
      </c>
    </row>
    <row r="1226" spans="1:2" x14ac:dyDescent="0.25">
      <c r="A1226" s="48">
        <v>20102008</v>
      </c>
      <c r="B1226" s="49" t="s">
        <v>1526</v>
      </c>
    </row>
    <row r="1227" spans="1:2" x14ac:dyDescent="0.25">
      <c r="A1227" s="48">
        <v>20102101</v>
      </c>
      <c r="B1227" s="49" t="s">
        <v>1527</v>
      </c>
    </row>
    <row r="1228" spans="1:2" x14ac:dyDescent="0.25">
      <c r="A1228" s="48">
        <v>20102102</v>
      </c>
      <c r="B1228" s="49" t="s">
        <v>1528</v>
      </c>
    </row>
    <row r="1229" spans="1:2" x14ac:dyDescent="0.25">
      <c r="A1229" s="48">
        <v>20102103</v>
      </c>
      <c r="B1229" s="49" t="s">
        <v>1529</v>
      </c>
    </row>
    <row r="1230" spans="1:2" x14ac:dyDescent="0.25">
      <c r="A1230" s="48">
        <v>20102104</v>
      </c>
      <c r="B1230" s="49" t="s">
        <v>1530</v>
      </c>
    </row>
    <row r="1231" spans="1:2" x14ac:dyDescent="0.25">
      <c r="A1231" s="48">
        <v>20102201</v>
      </c>
      <c r="B1231" s="49" t="s">
        <v>1531</v>
      </c>
    </row>
    <row r="1232" spans="1:2" x14ac:dyDescent="0.25">
      <c r="A1232" s="48">
        <v>20102202</v>
      </c>
      <c r="B1232" s="49" t="s">
        <v>1532</v>
      </c>
    </row>
    <row r="1233" spans="1:2" x14ac:dyDescent="0.25">
      <c r="A1233" s="48">
        <v>20102203</v>
      </c>
      <c r="B1233" s="49" t="s">
        <v>1533</v>
      </c>
    </row>
    <row r="1234" spans="1:2" x14ac:dyDescent="0.25">
      <c r="A1234" s="48">
        <v>20102301</v>
      </c>
      <c r="B1234" s="49" t="s">
        <v>1534</v>
      </c>
    </row>
    <row r="1235" spans="1:2" x14ac:dyDescent="0.25">
      <c r="A1235" s="48">
        <v>20102302</v>
      </c>
      <c r="B1235" s="49" t="s">
        <v>1535</v>
      </c>
    </row>
    <row r="1236" spans="1:2" x14ac:dyDescent="0.25">
      <c r="A1236" s="48">
        <v>20102303</v>
      </c>
      <c r="B1236" s="49" t="s">
        <v>1536</v>
      </c>
    </row>
    <row r="1237" spans="1:2" x14ac:dyDescent="0.25">
      <c r="A1237" s="48">
        <v>20102304</v>
      </c>
      <c r="B1237" s="49" t="s">
        <v>1537</v>
      </c>
    </row>
    <row r="1238" spans="1:2" x14ac:dyDescent="0.25">
      <c r="A1238" s="48">
        <v>20102305</v>
      </c>
      <c r="B1238" s="49" t="s">
        <v>1538</v>
      </c>
    </row>
    <row r="1239" spans="1:2" x14ac:dyDescent="0.25">
      <c r="A1239" s="48">
        <v>20102306</v>
      </c>
      <c r="B1239" s="49" t="s">
        <v>1539</v>
      </c>
    </row>
    <row r="1240" spans="1:2" x14ac:dyDescent="0.25">
      <c r="A1240" s="48">
        <v>20102307</v>
      </c>
      <c r="B1240" s="49" t="s">
        <v>1540</v>
      </c>
    </row>
    <row r="1241" spans="1:2" x14ac:dyDescent="0.25">
      <c r="A1241" s="48">
        <v>20111504</v>
      </c>
      <c r="B1241" s="49" t="s">
        <v>1541</v>
      </c>
    </row>
    <row r="1242" spans="1:2" x14ac:dyDescent="0.25">
      <c r="A1242" s="48">
        <v>20111505</v>
      </c>
      <c r="B1242" s="49" t="s">
        <v>1542</v>
      </c>
    </row>
    <row r="1243" spans="1:2" x14ac:dyDescent="0.25">
      <c r="A1243" s="48">
        <v>20111601</v>
      </c>
      <c r="B1243" s="49" t="s">
        <v>1543</v>
      </c>
    </row>
    <row r="1244" spans="1:2" x14ac:dyDescent="0.25">
      <c r="A1244" s="48">
        <v>20111602</v>
      </c>
      <c r="B1244" s="49" t="s">
        <v>1544</v>
      </c>
    </row>
    <row r="1245" spans="1:2" x14ac:dyDescent="0.25">
      <c r="A1245" s="48">
        <v>20111603</v>
      </c>
      <c r="B1245" s="49" t="s">
        <v>1545</v>
      </c>
    </row>
    <row r="1246" spans="1:2" x14ac:dyDescent="0.25">
      <c r="A1246" s="48">
        <v>20111604</v>
      </c>
      <c r="B1246" s="49" t="s">
        <v>1546</v>
      </c>
    </row>
    <row r="1247" spans="1:2" x14ac:dyDescent="0.25">
      <c r="A1247" s="48">
        <v>20111606</v>
      </c>
      <c r="B1247" s="49" t="s">
        <v>1547</v>
      </c>
    </row>
    <row r="1248" spans="1:2" x14ac:dyDescent="0.25">
      <c r="A1248" s="48">
        <v>20111607</v>
      </c>
      <c r="B1248" s="49" t="s">
        <v>1548</v>
      </c>
    </row>
    <row r="1249" spans="1:2" x14ac:dyDescent="0.25">
      <c r="A1249" s="48">
        <v>20111608</v>
      </c>
      <c r="B1249" s="49" t="s">
        <v>1549</v>
      </c>
    </row>
    <row r="1250" spans="1:2" x14ac:dyDescent="0.25">
      <c r="A1250" s="48">
        <v>20111609</v>
      </c>
      <c r="B1250" s="49" t="s">
        <v>1550</v>
      </c>
    </row>
    <row r="1251" spans="1:2" x14ac:dyDescent="0.25">
      <c r="A1251" s="48">
        <v>20111610</v>
      </c>
      <c r="B1251" s="49" t="s">
        <v>1551</v>
      </c>
    </row>
    <row r="1252" spans="1:2" x14ac:dyDescent="0.25">
      <c r="A1252" s="48">
        <v>20111611</v>
      </c>
      <c r="B1252" s="49" t="s">
        <v>1552</v>
      </c>
    </row>
    <row r="1253" spans="1:2" x14ac:dyDescent="0.25">
      <c r="A1253" s="48">
        <v>20111612</v>
      </c>
      <c r="B1253" s="49" t="s">
        <v>1553</v>
      </c>
    </row>
    <row r="1254" spans="1:2" x14ac:dyDescent="0.25">
      <c r="A1254" s="48">
        <v>20111613</v>
      </c>
      <c r="B1254" s="49" t="s">
        <v>1554</v>
      </c>
    </row>
    <row r="1255" spans="1:2" x14ac:dyDescent="0.25">
      <c r="A1255" s="48">
        <v>20111614</v>
      </c>
      <c r="B1255" s="49" t="s">
        <v>1555</v>
      </c>
    </row>
    <row r="1256" spans="1:2" x14ac:dyDescent="0.25">
      <c r="A1256" s="48">
        <v>20111615</v>
      </c>
      <c r="B1256" s="49" t="s">
        <v>1556</v>
      </c>
    </row>
    <row r="1257" spans="1:2" x14ac:dyDescent="0.25">
      <c r="A1257" s="48">
        <v>20111616</v>
      </c>
      <c r="B1257" s="49" t="s">
        <v>1557</v>
      </c>
    </row>
    <row r="1258" spans="1:2" x14ac:dyDescent="0.25">
      <c r="A1258" s="48">
        <v>20111617</v>
      </c>
      <c r="B1258" s="49" t="s">
        <v>1558</v>
      </c>
    </row>
    <row r="1259" spans="1:2" x14ac:dyDescent="0.25">
      <c r="A1259" s="48">
        <v>20111618</v>
      </c>
      <c r="B1259" s="49" t="s">
        <v>1559</v>
      </c>
    </row>
    <row r="1260" spans="1:2" x14ac:dyDescent="0.25">
      <c r="A1260" s="48">
        <v>20111619</v>
      </c>
      <c r="B1260" s="49" t="s">
        <v>1560</v>
      </c>
    </row>
    <row r="1261" spans="1:2" x14ac:dyDescent="0.25">
      <c r="A1261" s="48">
        <v>20111701</v>
      </c>
      <c r="B1261" s="49" t="s">
        <v>1561</v>
      </c>
    </row>
    <row r="1262" spans="1:2" x14ac:dyDescent="0.25">
      <c r="A1262" s="48">
        <v>20111702</v>
      </c>
      <c r="B1262" s="49" t="s">
        <v>1562</v>
      </c>
    </row>
    <row r="1263" spans="1:2" x14ac:dyDescent="0.25">
      <c r="A1263" s="48">
        <v>20111703</v>
      </c>
      <c r="B1263" s="49" t="s">
        <v>1563</v>
      </c>
    </row>
    <row r="1264" spans="1:2" x14ac:dyDescent="0.25">
      <c r="A1264" s="48">
        <v>20111704</v>
      </c>
      <c r="B1264" s="49" t="s">
        <v>1564</v>
      </c>
    </row>
    <row r="1265" spans="1:2" x14ac:dyDescent="0.25">
      <c r="A1265" s="48">
        <v>20111705</v>
      </c>
      <c r="B1265" s="49" t="s">
        <v>1565</v>
      </c>
    </row>
    <row r="1266" spans="1:2" x14ac:dyDescent="0.25">
      <c r="A1266" s="48">
        <v>20111706</v>
      </c>
      <c r="B1266" s="49" t="s">
        <v>1566</v>
      </c>
    </row>
    <row r="1267" spans="1:2" x14ac:dyDescent="0.25">
      <c r="A1267" s="48">
        <v>20111707</v>
      </c>
      <c r="B1267" s="49" t="s">
        <v>1567</v>
      </c>
    </row>
    <row r="1268" spans="1:2" x14ac:dyDescent="0.25">
      <c r="A1268" s="48">
        <v>20111708</v>
      </c>
      <c r="B1268" s="49" t="s">
        <v>1568</v>
      </c>
    </row>
    <row r="1269" spans="1:2" x14ac:dyDescent="0.25">
      <c r="A1269" s="48">
        <v>20111709</v>
      </c>
      <c r="B1269" s="49" t="s">
        <v>1569</v>
      </c>
    </row>
    <row r="1270" spans="1:2" x14ac:dyDescent="0.25">
      <c r="A1270" s="48">
        <v>20121001</v>
      </c>
      <c r="B1270" s="49" t="s">
        <v>1570</v>
      </c>
    </row>
    <row r="1271" spans="1:2" x14ac:dyDescent="0.25">
      <c r="A1271" s="48">
        <v>20121002</v>
      </c>
      <c r="B1271" s="49" t="s">
        <v>1571</v>
      </c>
    </row>
    <row r="1272" spans="1:2" x14ac:dyDescent="0.25">
      <c r="A1272" s="48">
        <v>20121003</v>
      </c>
      <c r="B1272" s="49" t="s">
        <v>1572</v>
      </c>
    </row>
    <row r="1273" spans="1:2" x14ac:dyDescent="0.25">
      <c r="A1273" s="48">
        <v>20121004</v>
      </c>
      <c r="B1273" s="49" t="s">
        <v>1573</v>
      </c>
    </row>
    <row r="1274" spans="1:2" x14ac:dyDescent="0.25">
      <c r="A1274" s="48">
        <v>20121005</v>
      </c>
      <c r="B1274" s="49" t="s">
        <v>1574</v>
      </c>
    </row>
    <row r="1275" spans="1:2" x14ac:dyDescent="0.25">
      <c r="A1275" s="48">
        <v>20121006</v>
      </c>
      <c r="B1275" s="49" t="s">
        <v>1575</v>
      </c>
    </row>
    <row r="1276" spans="1:2" x14ac:dyDescent="0.25">
      <c r="A1276" s="48">
        <v>20121007</v>
      </c>
      <c r="B1276" s="49" t="s">
        <v>1576</v>
      </c>
    </row>
    <row r="1277" spans="1:2" x14ac:dyDescent="0.25">
      <c r="A1277" s="48">
        <v>20121008</v>
      </c>
      <c r="B1277" s="49" t="s">
        <v>1577</v>
      </c>
    </row>
    <row r="1278" spans="1:2" x14ac:dyDescent="0.25">
      <c r="A1278" s="48">
        <v>20121009</v>
      </c>
      <c r="B1278" s="49" t="s">
        <v>1578</v>
      </c>
    </row>
    <row r="1279" spans="1:2" x14ac:dyDescent="0.25">
      <c r="A1279" s="48">
        <v>20121010</v>
      </c>
      <c r="B1279" s="49" t="s">
        <v>1579</v>
      </c>
    </row>
    <row r="1280" spans="1:2" x14ac:dyDescent="0.25">
      <c r="A1280" s="48">
        <v>20121011</v>
      </c>
      <c r="B1280" s="49" t="s">
        <v>1580</v>
      </c>
    </row>
    <row r="1281" spans="1:2" x14ac:dyDescent="0.25">
      <c r="A1281" s="48">
        <v>20121012</v>
      </c>
      <c r="B1281" s="49" t="s">
        <v>1581</v>
      </c>
    </row>
    <row r="1282" spans="1:2" x14ac:dyDescent="0.25">
      <c r="A1282" s="48">
        <v>20121013</v>
      </c>
      <c r="B1282" s="49" t="s">
        <v>1582</v>
      </c>
    </row>
    <row r="1283" spans="1:2" x14ac:dyDescent="0.25">
      <c r="A1283" s="48">
        <v>20121014</v>
      </c>
      <c r="B1283" s="49" t="s">
        <v>1583</v>
      </c>
    </row>
    <row r="1284" spans="1:2" x14ac:dyDescent="0.25">
      <c r="A1284" s="48">
        <v>20121015</v>
      </c>
      <c r="B1284" s="49" t="s">
        <v>1584</v>
      </c>
    </row>
    <row r="1285" spans="1:2" x14ac:dyDescent="0.25">
      <c r="A1285" s="48">
        <v>20121016</v>
      </c>
      <c r="B1285" s="49" t="s">
        <v>1585</v>
      </c>
    </row>
    <row r="1286" spans="1:2" x14ac:dyDescent="0.25">
      <c r="A1286" s="48">
        <v>20121101</v>
      </c>
      <c r="B1286" s="49" t="s">
        <v>1586</v>
      </c>
    </row>
    <row r="1287" spans="1:2" x14ac:dyDescent="0.25">
      <c r="A1287" s="48">
        <v>20121102</v>
      </c>
      <c r="B1287" s="49" t="s">
        <v>1587</v>
      </c>
    </row>
    <row r="1288" spans="1:2" x14ac:dyDescent="0.25">
      <c r="A1288" s="48">
        <v>20121103</v>
      </c>
      <c r="B1288" s="49" t="s">
        <v>1588</v>
      </c>
    </row>
    <row r="1289" spans="1:2" x14ac:dyDescent="0.25">
      <c r="A1289" s="48">
        <v>20121104</v>
      </c>
      <c r="B1289" s="49" t="s">
        <v>1589</v>
      </c>
    </row>
    <row r="1290" spans="1:2" x14ac:dyDescent="0.25">
      <c r="A1290" s="48">
        <v>20121105</v>
      </c>
      <c r="B1290" s="49" t="s">
        <v>1590</v>
      </c>
    </row>
    <row r="1291" spans="1:2" x14ac:dyDescent="0.25">
      <c r="A1291" s="48">
        <v>20121106</v>
      </c>
      <c r="B1291" s="49" t="s">
        <v>1591</v>
      </c>
    </row>
    <row r="1292" spans="1:2" x14ac:dyDescent="0.25">
      <c r="A1292" s="48">
        <v>20121107</v>
      </c>
      <c r="B1292" s="49" t="s">
        <v>1592</v>
      </c>
    </row>
    <row r="1293" spans="1:2" x14ac:dyDescent="0.25">
      <c r="A1293" s="48">
        <v>20121108</v>
      </c>
      <c r="B1293" s="49" t="s">
        <v>1593</v>
      </c>
    </row>
    <row r="1294" spans="1:2" x14ac:dyDescent="0.25">
      <c r="A1294" s="48">
        <v>20121109</v>
      </c>
      <c r="B1294" s="49" t="s">
        <v>1594</v>
      </c>
    </row>
    <row r="1295" spans="1:2" x14ac:dyDescent="0.25">
      <c r="A1295" s="48">
        <v>20121110</v>
      </c>
      <c r="B1295" s="49" t="s">
        <v>1595</v>
      </c>
    </row>
    <row r="1296" spans="1:2" x14ac:dyDescent="0.25">
      <c r="A1296" s="48">
        <v>20121111</v>
      </c>
      <c r="B1296" s="49" t="s">
        <v>1596</v>
      </c>
    </row>
    <row r="1297" spans="1:2" x14ac:dyDescent="0.25">
      <c r="A1297" s="48">
        <v>20121112</v>
      </c>
      <c r="B1297" s="49" t="s">
        <v>1597</v>
      </c>
    </row>
    <row r="1298" spans="1:2" x14ac:dyDescent="0.25">
      <c r="A1298" s="48">
        <v>20121113</v>
      </c>
      <c r="B1298" s="49" t="s">
        <v>1598</v>
      </c>
    </row>
    <row r="1299" spans="1:2" x14ac:dyDescent="0.25">
      <c r="A1299" s="48">
        <v>20121114</v>
      </c>
      <c r="B1299" s="49" t="s">
        <v>1599</v>
      </c>
    </row>
    <row r="1300" spans="1:2" x14ac:dyDescent="0.25">
      <c r="A1300" s="48">
        <v>20121115</v>
      </c>
      <c r="B1300" s="49" t="s">
        <v>1600</v>
      </c>
    </row>
    <row r="1301" spans="1:2" x14ac:dyDescent="0.25">
      <c r="A1301" s="48">
        <v>20121116</v>
      </c>
      <c r="B1301" s="49" t="s">
        <v>1601</v>
      </c>
    </row>
    <row r="1302" spans="1:2" x14ac:dyDescent="0.25">
      <c r="A1302" s="48">
        <v>20121117</v>
      </c>
      <c r="B1302" s="49" t="s">
        <v>1602</v>
      </c>
    </row>
    <row r="1303" spans="1:2" x14ac:dyDescent="0.25">
      <c r="A1303" s="48">
        <v>20121118</v>
      </c>
      <c r="B1303" s="49" t="s">
        <v>1603</v>
      </c>
    </row>
    <row r="1304" spans="1:2" x14ac:dyDescent="0.25">
      <c r="A1304" s="48">
        <v>20121119</v>
      </c>
      <c r="B1304" s="49" t="s">
        <v>1604</v>
      </c>
    </row>
    <row r="1305" spans="1:2" x14ac:dyDescent="0.25">
      <c r="A1305" s="48">
        <v>20121201</v>
      </c>
      <c r="B1305" s="49" t="s">
        <v>1605</v>
      </c>
    </row>
    <row r="1306" spans="1:2" x14ac:dyDescent="0.25">
      <c r="A1306" s="48">
        <v>20121202</v>
      </c>
      <c r="B1306" s="49" t="s">
        <v>1606</v>
      </c>
    </row>
    <row r="1307" spans="1:2" x14ac:dyDescent="0.25">
      <c r="A1307" s="48">
        <v>20121203</v>
      </c>
      <c r="B1307" s="49" t="s">
        <v>1607</v>
      </c>
    </row>
    <row r="1308" spans="1:2" x14ac:dyDescent="0.25">
      <c r="A1308" s="48">
        <v>20121204</v>
      </c>
      <c r="B1308" s="49" t="s">
        <v>1608</v>
      </c>
    </row>
    <row r="1309" spans="1:2" x14ac:dyDescent="0.25">
      <c r="A1309" s="48">
        <v>20121205</v>
      </c>
      <c r="B1309" s="49" t="s">
        <v>1609</v>
      </c>
    </row>
    <row r="1310" spans="1:2" x14ac:dyDescent="0.25">
      <c r="A1310" s="48">
        <v>20121206</v>
      </c>
      <c r="B1310" s="49" t="s">
        <v>1610</v>
      </c>
    </row>
    <row r="1311" spans="1:2" x14ac:dyDescent="0.25">
      <c r="A1311" s="48">
        <v>20121207</v>
      </c>
      <c r="B1311" s="49" t="s">
        <v>1611</v>
      </c>
    </row>
    <row r="1312" spans="1:2" x14ac:dyDescent="0.25">
      <c r="A1312" s="48">
        <v>20121208</v>
      </c>
      <c r="B1312" s="49" t="s">
        <v>1612</v>
      </c>
    </row>
    <row r="1313" spans="1:2" x14ac:dyDescent="0.25">
      <c r="A1313" s="48">
        <v>20121209</v>
      </c>
      <c r="B1313" s="49" t="s">
        <v>1613</v>
      </c>
    </row>
    <row r="1314" spans="1:2" x14ac:dyDescent="0.25">
      <c r="A1314" s="48">
        <v>20121210</v>
      </c>
      <c r="B1314" s="49" t="s">
        <v>1614</v>
      </c>
    </row>
    <row r="1315" spans="1:2" x14ac:dyDescent="0.25">
      <c r="A1315" s="48">
        <v>20121211</v>
      </c>
      <c r="B1315" s="49" t="s">
        <v>1615</v>
      </c>
    </row>
    <row r="1316" spans="1:2" x14ac:dyDescent="0.25">
      <c r="A1316" s="48">
        <v>20121212</v>
      </c>
      <c r="B1316" s="49" t="s">
        <v>1616</v>
      </c>
    </row>
    <row r="1317" spans="1:2" x14ac:dyDescent="0.25">
      <c r="A1317" s="48">
        <v>20121213</v>
      </c>
      <c r="B1317" s="49" t="s">
        <v>1617</v>
      </c>
    </row>
    <row r="1318" spans="1:2" x14ac:dyDescent="0.25">
      <c r="A1318" s="48">
        <v>20121301</v>
      </c>
      <c r="B1318" s="49" t="s">
        <v>1618</v>
      </c>
    </row>
    <row r="1319" spans="1:2" x14ac:dyDescent="0.25">
      <c r="A1319" s="48">
        <v>20121302</v>
      </c>
      <c r="B1319" s="49" t="s">
        <v>1619</v>
      </c>
    </row>
    <row r="1320" spans="1:2" x14ac:dyDescent="0.25">
      <c r="A1320" s="48">
        <v>20121303</v>
      </c>
      <c r="B1320" s="49" t="s">
        <v>1620</v>
      </c>
    </row>
    <row r="1321" spans="1:2" x14ac:dyDescent="0.25">
      <c r="A1321" s="48">
        <v>20121304</v>
      </c>
      <c r="B1321" s="49" t="s">
        <v>1621</v>
      </c>
    </row>
    <row r="1322" spans="1:2" x14ac:dyDescent="0.25">
      <c r="A1322" s="48">
        <v>20121305</v>
      </c>
      <c r="B1322" s="49" t="s">
        <v>1622</v>
      </c>
    </row>
    <row r="1323" spans="1:2" x14ac:dyDescent="0.25">
      <c r="A1323" s="48">
        <v>20121306</v>
      </c>
      <c r="B1323" s="49" t="s">
        <v>1623</v>
      </c>
    </row>
    <row r="1324" spans="1:2" x14ac:dyDescent="0.25">
      <c r="A1324" s="48">
        <v>20121307</v>
      </c>
      <c r="B1324" s="49" t="s">
        <v>1624</v>
      </c>
    </row>
    <row r="1325" spans="1:2" x14ac:dyDescent="0.25">
      <c r="A1325" s="48">
        <v>20121308</v>
      </c>
      <c r="B1325" s="49" t="s">
        <v>1625</v>
      </c>
    </row>
    <row r="1326" spans="1:2" x14ac:dyDescent="0.25">
      <c r="A1326" s="48">
        <v>20121309</v>
      </c>
      <c r="B1326" s="49" t="s">
        <v>1626</v>
      </c>
    </row>
    <row r="1327" spans="1:2" x14ac:dyDescent="0.25">
      <c r="A1327" s="48">
        <v>20121310</v>
      </c>
      <c r="B1327" s="49" t="s">
        <v>1627</v>
      </c>
    </row>
    <row r="1328" spans="1:2" x14ac:dyDescent="0.25">
      <c r="A1328" s="48">
        <v>20121311</v>
      </c>
      <c r="B1328" s="49" t="s">
        <v>1628</v>
      </c>
    </row>
    <row r="1329" spans="1:2" x14ac:dyDescent="0.25">
      <c r="A1329" s="48">
        <v>20121312</v>
      </c>
      <c r="B1329" s="49" t="s">
        <v>1629</v>
      </c>
    </row>
    <row r="1330" spans="1:2" x14ac:dyDescent="0.25">
      <c r="A1330" s="48">
        <v>20121313</v>
      </c>
      <c r="B1330" s="49" t="s">
        <v>1630</v>
      </c>
    </row>
    <row r="1331" spans="1:2" x14ac:dyDescent="0.25">
      <c r="A1331" s="48">
        <v>20121314</v>
      </c>
      <c r="B1331" s="49" t="s">
        <v>1631</v>
      </c>
    </row>
    <row r="1332" spans="1:2" x14ac:dyDescent="0.25">
      <c r="A1332" s="48">
        <v>20121315</v>
      </c>
      <c r="B1332" s="49" t="s">
        <v>1632</v>
      </c>
    </row>
    <row r="1333" spans="1:2" x14ac:dyDescent="0.25">
      <c r="A1333" s="48">
        <v>20121316</v>
      </c>
      <c r="B1333" s="49" t="s">
        <v>1633</v>
      </c>
    </row>
    <row r="1334" spans="1:2" x14ac:dyDescent="0.25">
      <c r="A1334" s="48">
        <v>20121317</v>
      </c>
      <c r="B1334" s="49" t="s">
        <v>1634</v>
      </c>
    </row>
    <row r="1335" spans="1:2" x14ac:dyDescent="0.25">
      <c r="A1335" s="48">
        <v>20121318</v>
      </c>
      <c r="B1335" s="49" t="s">
        <v>1635</v>
      </c>
    </row>
    <row r="1336" spans="1:2" x14ac:dyDescent="0.25">
      <c r="A1336" s="48">
        <v>20121319</v>
      </c>
      <c r="B1336" s="49" t="s">
        <v>1636</v>
      </c>
    </row>
    <row r="1337" spans="1:2" x14ac:dyDescent="0.25">
      <c r="A1337" s="48">
        <v>20121320</v>
      </c>
      <c r="B1337" s="49" t="s">
        <v>1637</v>
      </c>
    </row>
    <row r="1338" spans="1:2" x14ac:dyDescent="0.25">
      <c r="A1338" s="48">
        <v>20121321</v>
      </c>
      <c r="B1338" s="49" t="s">
        <v>1638</v>
      </c>
    </row>
    <row r="1339" spans="1:2" x14ac:dyDescent="0.25">
      <c r="A1339" s="48">
        <v>20121322</v>
      </c>
      <c r="B1339" s="49" t="s">
        <v>1639</v>
      </c>
    </row>
    <row r="1340" spans="1:2" x14ac:dyDescent="0.25">
      <c r="A1340" s="48">
        <v>20121323</v>
      </c>
      <c r="B1340" s="49" t="s">
        <v>1640</v>
      </c>
    </row>
    <row r="1341" spans="1:2" x14ac:dyDescent="0.25">
      <c r="A1341" s="48">
        <v>20121401</v>
      </c>
      <c r="B1341" s="49" t="s">
        <v>1641</v>
      </c>
    </row>
    <row r="1342" spans="1:2" x14ac:dyDescent="0.25">
      <c r="A1342" s="48">
        <v>20121402</v>
      </c>
      <c r="B1342" s="49" t="s">
        <v>1642</v>
      </c>
    </row>
    <row r="1343" spans="1:2" x14ac:dyDescent="0.25">
      <c r="A1343" s="48">
        <v>20121403</v>
      </c>
      <c r="B1343" s="49" t="s">
        <v>1643</v>
      </c>
    </row>
    <row r="1344" spans="1:2" x14ac:dyDescent="0.25">
      <c r="A1344" s="48">
        <v>20121404</v>
      </c>
      <c r="B1344" s="49" t="s">
        <v>1644</v>
      </c>
    </row>
    <row r="1345" spans="1:2" x14ac:dyDescent="0.25">
      <c r="A1345" s="48">
        <v>20121405</v>
      </c>
      <c r="B1345" s="49" t="s">
        <v>1645</v>
      </c>
    </row>
    <row r="1346" spans="1:2" x14ac:dyDescent="0.25">
      <c r="A1346" s="48">
        <v>20121406</v>
      </c>
      <c r="B1346" s="49" t="s">
        <v>1646</v>
      </c>
    </row>
    <row r="1347" spans="1:2" x14ac:dyDescent="0.25">
      <c r="A1347" s="48">
        <v>20121407</v>
      </c>
      <c r="B1347" s="49" t="s">
        <v>1647</v>
      </c>
    </row>
    <row r="1348" spans="1:2" x14ac:dyDescent="0.25">
      <c r="A1348" s="48">
        <v>20121408</v>
      </c>
      <c r="B1348" s="49" t="s">
        <v>1648</v>
      </c>
    </row>
    <row r="1349" spans="1:2" x14ac:dyDescent="0.25">
      <c r="A1349" s="48">
        <v>20121409</v>
      </c>
      <c r="B1349" s="49" t="s">
        <v>1649</v>
      </c>
    </row>
    <row r="1350" spans="1:2" x14ac:dyDescent="0.25">
      <c r="A1350" s="48">
        <v>20121410</v>
      </c>
      <c r="B1350" s="49" t="s">
        <v>1650</v>
      </c>
    </row>
    <row r="1351" spans="1:2" x14ac:dyDescent="0.25">
      <c r="A1351" s="48">
        <v>20121411</v>
      </c>
      <c r="B1351" s="49" t="s">
        <v>1651</v>
      </c>
    </row>
    <row r="1352" spans="1:2" x14ac:dyDescent="0.25">
      <c r="A1352" s="48">
        <v>20121412</v>
      </c>
      <c r="B1352" s="49" t="s">
        <v>1652</v>
      </c>
    </row>
    <row r="1353" spans="1:2" x14ac:dyDescent="0.25">
      <c r="A1353" s="48">
        <v>20121413</v>
      </c>
      <c r="B1353" s="49" t="s">
        <v>1653</v>
      </c>
    </row>
    <row r="1354" spans="1:2" x14ac:dyDescent="0.25">
      <c r="A1354" s="48">
        <v>20121414</v>
      </c>
      <c r="B1354" s="49" t="s">
        <v>1654</v>
      </c>
    </row>
    <row r="1355" spans="1:2" x14ac:dyDescent="0.25">
      <c r="A1355" s="48">
        <v>20121415</v>
      </c>
      <c r="B1355" s="49" t="s">
        <v>1655</v>
      </c>
    </row>
    <row r="1356" spans="1:2" x14ac:dyDescent="0.25">
      <c r="A1356" s="48">
        <v>20121416</v>
      </c>
      <c r="B1356" s="49" t="s">
        <v>1656</v>
      </c>
    </row>
    <row r="1357" spans="1:2" x14ac:dyDescent="0.25">
      <c r="A1357" s="48">
        <v>20121417</v>
      </c>
      <c r="B1357" s="49" t="s">
        <v>1657</v>
      </c>
    </row>
    <row r="1358" spans="1:2" x14ac:dyDescent="0.25">
      <c r="A1358" s="48">
        <v>20121418</v>
      </c>
      <c r="B1358" s="49" t="s">
        <v>1658</v>
      </c>
    </row>
    <row r="1359" spans="1:2" x14ac:dyDescent="0.25">
      <c r="A1359" s="48">
        <v>20121419</v>
      </c>
      <c r="B1359" s="49" t="s">
        <v>1659</v>
      </c>
    </row>
    <row r="1360" spans="1:2" x14ac:dyDescent="0.25">
      <c r="A1360" s="48">
        <v>20121420</v>
      </c>
      <c r="B1360" s="49" t="s">
        <v>1660</v>
      </c>
    </row>
    <row r="1361" spans="1:2" x14ac:dyDescent="0.25">
      <c r="A1361" s="48">
        <v>20121421</v>
      </c>
      <c r="B1361" s="49" t="s">
        <v>1661</v>
      </c>
    </row>
    <row r="1362" spans="1:2" x14ac:dyDescent="0.25">
      <c r="A1362" s="48">
        <v>20121422</v>
      </c>
      <c r="B1362" s="49" t="s">
        <v>1662</v>
      </c>
    </row>
    <row r="1363" spans="1:2" x14ac:dyDescent="0.25">
      <c r="A1363" s="48">
        <v>20121423</v>
      </c>
      <c r="B1363" s="49" t="s">
        <v>1663</v>
      </c>
    </row>
    <row r="1364" spans="1:2" x14ac:dyDescent="0.25">
      <c r="A1364" s="48">
        <v>20121424</v>
      </c>
      <c r="B1364" s="49" t="s">
        <v>1664</v>
      </c>
    </row>
    <row r="1365" spans="1:2" x14ac:dyDescent="0.25">
      <c r="A1365" s="48">
        <v>20121425</v>
      </c>
      <c r="B1365" s="49" t="s">
        <v>1665</v>
      </c>
    </row>
    <row r="1366" spans="1:2" x14ac:dyDescent="0.25">
      <c r="A1366" s="48">
        <v>20121427</v>
      </c>
      <c r="B1366" s="49" t="s">
        <v>1666</v>
      </c>
    </row>
    <row r="1367" spans="1:2" x14ac:dyDescent="0.25">
      <c r="A1367" s="48">
        <v>20121428</v>
      </c>
      <c r="B1367" s="49" t="s">
        <v>1667</v>
      </c>
    </row>
    <row r="1368" spans="1:2" x14ac:dyDescent="0.25">
      <c r="A1368" s="48">
        <v>20121429</v>
      </c>
      <c r="B1368" s="49" t="s">
        <v>1668</v>
      </c>
    </row>
    <row r="1369" spans="1:2" x14ac:dyDescent="0.25">
      <c r="A1369" s="48">
        <v>20121430</v>
      </c>
      <c r="B1369" s="49" t="s">
        <v>1669</v>
      </c>
    </row>
    <row r="1370" spans="1:2" x14ac:dyDescent="0.25">
      <c r="A1370" s="48">
        <v>20121501</v>
      </c>
      <c r="B1370" s="49" t="s">
        <v>1670</v>
      </c>
    </row>
    <row r="1371" spans="1:2" x14ac:dyDescent="0.25">
      <c r="A1371" s="48">
        <v>20121502</v>
      </c>
      <c r="B1371" s="49" t="s">
        <v>1671</v>
      </c>
    </row>
    <row r="1372" spans="1:2" x14ac:dyDescent="0.25">
      <c r="A1372" s="48">
        <v>20121503</v>
      </c>
      <c r="B1372" s="49" t="s">
        <v>1672</v>
      </c>
    </row>
    <row r="1373" spans="1:2" x14ac:dyDescent="0.25">
      <c r="A1373" s="48">
        <v>20121504</v>
      </c>
      <c r="B1373" s="49" t="s">
        <v>1673</v>
      </c>
    </row>
    <row r="1374" spans="1:2" x14ac:dyDescent="0.25">
      <c r="A1374" s="48">
        <v>20121505</v>
      </c>
      <c r="B1374" s="49" t="s">
        <v>1674</v>
      </c>
    </row>
    <row r="1375" spans="1:2" x14ac:dyDescent="0.25">
      <c r="A1375" s="48">
        <v>20121506</v>
      </c>
      <c r="B1375" s="49" t="s">
        <v>1675</v>
      </c>
    </row>
    <row r="1376" spans="1:2" x14ac:dyDescent="0.25">
      <c r="A1376" s="48">
        <v>20121507</v>
      </c>
      <c r="B1376" s="49" t="s">
        <v>1676</v>
      </c>
    </row>
    <row r="1377" spans="1:2" x14ac:dyDescent="0.25">
      <c r="A1377" s="48">
        <v>20121508</v>
      </c>
      <c r="B1377" s="49" t="s">
        <v>1677</v>
      </c>
    </row>
    <row r="1378" spans="1:2" x14ac:dyDescent="0.25">
      <c r="A1378" s="48">
        <v>20121509</v>
      </c>
      <c r="B1378" s="49" t="s">
        <v>1678</v>
      </c>
    </row>
    <row r="1379" spans="1:2" x14ac:dyDescent="0.25">
      <c r="A1379" s="48">
        <v>20121510</v>
      </c>
      <c r="B1379" s="49" t="s">
        <v>1679</v>
      </c>
    </row>
    <row r="1380" spans="1:2" x14ac:dyDescent="0.25">
      <c r="A1380" s="48">
        <v>20121511</v>
      </c>
      <c r="B1380" s="49" t="s">
        <v>1680</v>
      </c>
    </row>
    <row r="1381" spans="1:2" x14ac:dyDescent="0.25">
      <c r="A1381" s="48">
        <v>20121512</v>
      </c>
      <c r="B1381" s="49" t="s">
        <v>1681</v>
      </c>
    </row>
    <row r="1382" spans="1:2" x14ac:dyDescent="0.25">
      <c r="A1382" s="48">
        <v>20121513</v>
      </c>
      <c r="B1382" s="49" t="s">
        <v>1682</v>
      </c>
    </row>
    <row r="1383" spans="1:2" x14ac:dyDescent="0.25">
      <c r="A1383" s="48">
        <v>20121514</v>
      </c>
      <c r="B1383" s="49" t="s">
        <v>1683</v>
      </c>
    </row>
    <row r="1384" spans="1:2" x14ac:dyDescent="0.25">
      <c r="A1384" s="48">
        <v>20121515</v>
      </c>
      <c r="B1384" s="49" t="s">
        <v>1684</v>
      </c>
    </row>
    <row r="1385" spans="1:2" x14ac:dyDescent="0.25">
      <c r="A1385" s="48">
        <v>20121516</v>
      </c>
      <c r="B1385" s="49" t="s">
        <v>1685</v>
      </c>
    </row>
    <row r="1386" spans="1:2" x14ac:dyDescent="0.25">
      <c r="A1386" s="48">
        <v>20121601</v>
      </c>
      <c r="B1386" s="49" t="s">
        <v>1686</v>
      </c>
    </row>
    <row r="1387" spans="1:2" x14ac:dyDescent="0.25">
      <c r="A1387" s="48">
        <v>20121602</v>
      </c>
      <c r="B1387" s="49" t="s">
        <v>1687</v>
      </c>
    </row>
    <row r="1388" spans="1:2" x14ac:dyDescent="0.25">
      <c r="A1388" s="48">
        <v>20121603</v>
      </c>
      <c r="B1388" s="49" t="s">
        <v>1688</v>
      </c>
    </row>
    <row r="1389" spans="1:2" x14ac:dyDescent="0.25">
      <c r="A1389" s="48">
        <v>20121604</v>
      </c>
      <c r="B1389" s="49" t="s">
        <v>1689</v>
      </c>
    </row>
    <row r="1390" spans="1:2" x14ac:dyDescent="0.25">
      <c r="A1390" s="48">
        <v>20121605</v>
      </c>
      <c r="B1390" s="49" t="s">
        <v>1690</v>
      </c>
    </row>
    <row r="1391" spans="1:2" x14ac:dyDescent="0.25">
      <c r="A1391" s="48">
        <v>20121606</v>
      </c>
      <c r="B1391" s="49" t="s">
        <v>1691</v>
      </c>
    </row>
    <row r="1392" spans="1:2" x14ac:dyDescent="0.25">
      <c r="A1392" s="48">
        <v>20121607</v>
      </c>
      <c r="B1392" s="49" t="s">
        <v>1692</v>
      </c>
    </row>
    <row r="1393" spans="1:2" x14ac:dyDescent="0.25">
      <c r="A1393" s="48">
        <v>20121701</v>
      </c>
      <c r="B1393" s="49" t="s">
        <v>1693</v>
      </c>
    </row>
    <row r="1394" spans="1:2" x14ac:dyDescent="0.25">
      <c r="A1394" s="48">
        <v>20121702</v>
      </c>
      <c r="B1394" s="49" t="s">
        <v>1694</v>
      </c>
    </row>
    <row r="1395" spans="1:2" x14ac:dyDescent="0.25">
      <c r="A1395" s="48">
        <v>20121703</v>
      </c>
      <c r="B1395" s="49" t="s">
        <v>1695</v>
      </c>
    </row>
    <row r="1396" spans="1:2" x14ac:dyDescent="0.25">
      <c r="A1396" s="48">
        <v>20121704</v>
      </c>
      <c r="B1396" s="49" t="s">
        <v>1696</v>
      </c>
    </row>
    <row r="1397" spans="1:2" x14ac:dyDescent="0.25">
      <c r="A1397" s="48">
        <v>20121705</v>
      </c>
      <c r="B1397" s="49" t="s">
        <v>1697</v>
      </c>
    </row>
    <row r="1398" spans="1:2" x14ac:dyDescent="0.25">
      <c r="A1398" s="48">
        <v>20121706</v>
      </c>
      <c r="B1398" s="49" t="s">
        <v>1698</v>
      </c>
    </row>
    <row r="1399" spans="1:2" x14ac:dyDescent="0.25">
      <c r="A1399" s="48">
        <v>20121707</v>
      </c>
      <c r="B1399" s="49" t="s">
        <v>1699</v>
      </c>
    </row>
    <row r="1400" spans="1:2" x14ac:dyDescent="0.25">
      <c r="A1400" s="48">
        <v>20121708</v>
      </c>
      <c r="B1400" s="49" t="s">
        <v>1700</v>
      </c>
    </row>
    <row r="1401" spans="1:2" x14ac:dyDescent="0.25">
      <c r="A1401" s="48">
        <v>20121801</v>
      </c>
      <c r="B1401" s="49" t="s">
        <v>1701</v>
      </c>
    </row>
    <row r="1402" spans="1:2" x14ac:dyDescent="0.25">
      <c r="A1402" s="48">
        <v>20121802</v>
      </c>
      <c r="B1402" s="49" t="s">
        <v>1702</v>
      </c>
    </row>
    <row r="1403" spans="1:2" x14ac:dyDescent="0.25">
      <c r="A1403" s="48">
        <v>20121803</v>
      </c>
      <c r="B1403" s="49" t="s">
        <v>1703</v>
      </c>
    </row>
    <row r="1404" spans="1:2" x14ac:dyDescent="0.25">
      <c r="A1404" s="48">
        <v>20121804</v>
      </c>
      <c r="B1404" s="49" t="s">
        <v>1704</v>
      </c>
    </row>
    <row r="1405" spans="1:2" x14ac:dyDescent="0.25">
      <c r="A1405" s="48">
        <v>20121805</v>
      </c>
      <c r="B1405" s="49" t="s">
        <v>1705</v>
      </c>
    </row>
    <row r="1406" spans="1:2" x14ac:dyDescent="0.25">
      <c r="A1406" s="48">
        <v>20121901</v>
      </c>
      <c r="B1406" s="49" t="s">
        <v>1706</v>
      </c>
    </row>
    <row r="1407" spans="1:2" x14ac:dyDescent="0.25">
      <c r="A1407" s="48">
        <v>20121902</v>
      </c>
      <c r="B1407" s="49" t="s">
        <v>1707</v>
      </c>
    </row>
    <row r="1408" spans="1:2" x14ac:dyDescent="0.25">
      <c r="A1408" s="48">
        <v>20121903</v>
      </c>
      <c r="B1408" s="49" t="s">
        <v>1708</v>
      </c>
    </row>
    <row r="1409" spans="1:2" x14ac:dyDescent="0.25">
      <c r="A1409" s="48">
        <v>20121904</v>
      </c>
      <c r="B1409" s="49" t="s">
        <v>1709</v>
      </c>
    </row>
    <row r="1410" spans="1:2" x14ac:dyDescent="0.25">
      <c r="A1410" s="48">
        <v>20121905</v>
      </c>
      <c r="B1410" s="49" t="s">
        <v>1710</v>
      </c>
    </row>
    <row r="1411" spans="1:2" x14ac:dyDescent="0.25">
      <c r="A1411" s="48">
        <v>20121906</v>
      </c>
      <c r="B1411" s="49" t="s">
        <v>1711</v>
      </c>
    </row>
    <row r="1412" spans="1:2" x14ac:dyDescent="0.25">
      <c r="A1412" s="48">
        <v>20121907</v>
      </c>
      <c r="B1412" s="49" t="s">
        <v>1712</v>
      </c>
    </row>
    <row r="1413" spans="1:2" x14ac:dyDescent="0.25">
      <c r="A1413" s="48">
        <v>20121908</v>
      </c>
      <c r="B1413" s="49" t="s">
        <v>1713</v>
      </c>
    </row>
    <row r="1414" spans="1:2" x14ac:dyDescent="0.25">
      <c r="A1414" s="48">
        <v>20121909</v>
      </c>
      <c r="B1414" s="49" t="s">
        <v>1714</v>
      </c>
    </row>
    <row r="1415" spans="1:2" x14ac:dyDescent="0.25">
      <c r="A1415" s="48">
        <v>20121910</v>
      </c>
      <c r="B1415" s="49" t="s">
        <v>1715</v>
      </c>
    </row>
    <row r="1416" spans="1:2" x14ac:dyDescent="0.25">
      <c r="A1416" s="48">
        <v>20121911</v>
      </c>
      <c r="B1416" s="49" t="s">
        <v>1716</v>
      </c>
    </row>
    <row r="1417" spans="1:2" x14ac:dyDescent="0.25">
      <c r="A1417" s="48">
        <v>20121912</v>
      </c>
      <c r="B1417" s="49" t="s">
        <v>1717</v>
      </c>
    </row>
    <row r="1418" spans="1:2" x14ac:dyDescent="0.25">
      <c r="A1418" s="48">
        <v>20121913</v>
      </c>
      <c r="B1418" s="49" t="s">
        <v>1718</v>
      </c>
    </row>
    <row r="1419" spans="1:2" x14ac:dyDescent="0.25">
      <c r="A1419" s="48">
        <v>20121914</v>
      </c>
      <c r="B1419" s="49" t="s">
        <v>1719</v>
      </c>
    </row>
    <row r="1420" spans="1:2" x14ac:dyDescent="0.25">
      <c r="A1420" s="48">
        <v>20122001</v>
      </c>
      <c r="B1420" s="49" t="s">
        <v>1720</v>
      </c>
    </row>
    <row r="1421" spans="1:2" x14ac:dyDescent="0.25">
      <c r="A1421" s="48">
        <v>20122002</v>
      </c>
      <c r="B1421" s="49" t="s">
        <v>1721</v>
      </c>
    </row>
    <row r="1422" spans="1:2" x14ac:dyDescent="0.25">
      <c r="A1422" s="48">
        <v>20122003</v>
      </c>
      <c r="B1422" s="49" t="s">
        <v>1722</v>
      </c>
    </row>
    <row r="1423" spans="1:2" x14ac:dyDescent="0.25">
      <c r="A1423" s="48">
        <v>20122004</v>
      </c>
      <c r="B1423" s="49" t="s">
        <v>1723</v>
      </c>
    </row>
    <row r="1424" spans="1:2" x14ac:dyDescent="0.25">
      <c r="A1424" s="48">
        <v>20122005</v>
      </c>
      <c r="B1424" s="49" t="s">
        <v>1724</v>
      </c>
    </row>
    <row r="1425" spans="1:2" x14ac:dyDescent="0.25">
      <c r="A1425" s="48">
        <v>20122006</v>
      </c>
      <c r="B1425" s="49" t="s">
        <v>1725</v>
      </c>
    </row>
    <row r="1426" spans="1:2" x14ac:dyDescent="0.25">
      <c r="A1426" s="48">
        <v>20122101</v>
      </c>
      <c r="B1426" s="49" t="s">
        <v>1726</v>
      </c>
    </row>
    <row r="1427" spans="1:2" x14ac:dyDescent="0.25">
      <c r="A1427" s="48">
        <v>20122102</v>
      </c>
      <c r="B1427" s="49" t="s">
        <v>1727</v>
      </c>
    </row>
    <row r="1428" spans="1:2" x14ac:dyDescent="0.25">
      <c r="A1428" s="48">
        <v>20122103</v>
      </c>
      <c r="B1428" s="49" t="s">
        <v>1728</v>
      </c>
    </row>
    <row r="1429" spans="1:2" x14ac:dyDescent="0.25">
      <c r="A1429" s="48">
        <v>20122104</v>
      </c>
      <c r="B1429" s="49" t="s">
        <v>1729</v>
      </c>
    </row>
    <row r="1430" spans="1:2" x14ac:dyDescent="0.25">
      <c r="A1430" s="48">
        <v>20122105</v>
      </c>
      <c r="B1430" s="49" t="s">
        <v>1730</v>
      </c>
    </row>
    <row r="1431" spans="1:2" x14ac:dyDescent="0.25">
      <c r="A1431" s="48">
        <v>20122106</v>
      </c>
      <c r="B1431" s="49" t="s">
        <v>1731</v>
      </c>
    </row>
    <row r="1432" spans="1:2" x14ac:dyDescent="0.25">
      <c r="A1432" s="48">
        <v>20122107</v>
      </c>
      <c r="B1432" s="49" t="s">
        <v>1732</v>
      </c>
    </row>
    <row r="1433" spans="1:2" x14ac:dyDescent="0.25">
      <c r="A1433" s="48">
        <v>20122108</v>
      </c>
      <c r="B1433" s="49" t="s">
        <v>1733</v>
      </c>
    </row>
    <row r="1434" spans="1:2" x14ac:dyDescent="0.25">
      <c r="A1434" s="48">
        <v>20122109</v>
      </c>
      <c r="B1434" s="49" t="s">
        <v>1734</v>
      </c>
    </row>
    <row r="1435" spans="1:2" x14ac:dyDescent="0.25">
      <c r="A1435" s="48">
        <v>20122110</v>
      </c>
      <c r="B1435" s="49" t="s">
        <v>1735</v>
      </c>
    </row>
    <row r="1436" spans="1:2" x14ac:dyDescent="0.25">
      <c r="A1436" s="48">
        <v>20122111</v>
      </c>
      <c r="B1436" s="49" t="s">
        <v>1736</v>
      </c>
    </row>
    <row r="1437" spans="1:2" x14ac:dyDescent="0.25">
      <c r="A1437" s="48">
        <v>20122112</v>
      </c>
      <c r="B1437" s="49" t="s">
        <v>1737</v>
      </c>
    </row>
    <row r="1438" spans="1:2" x14ac:dyDescent="0.25">
      <c r="A1438" s="48">
        <v>20122113</v>
      </c>
      <c r="B1438" s="49" t="s">
        <v>1738</v>
      </c>
    </row>
    <row r="1439" spans="1:2" x14ac:dyDescent="0.25">
      <c r="A1439" s="48">
        <v>20122114</v>
      </c>
      <c r="B1439" s="49" t="s">
        <v>1739</v>
      </c>
    </row>
    <row r="1440" spans="1:2" x14ac:dyDescent="0.25">
      <c r="A1440" s="48">
        <v>20122115</v>
      </c>
      <c r="B1440" s="49" t="s">
        <v>1740</v>
      </c>
    </row>
    <row r="1441" spans="1:2" x14ac:dyDescent="0.25">
      <c r="A1441" s="48">
        <v>20122201</v>
      </c>
      <c r="B1441" s="49" t="s">
        <v>1741</v>
      </c>
    </row>
    <row r="1442" spans="1:2" x14ac:dyDescent="0.25">
      <c r="A1442" s="48">
        <v>20122202</v>
      </c>
      <c r="B1442" s="49" t="s">
        <v>1742</v>
      </c>
    </row>
    <row r="1443" spans="1:2" x14ac:dyDescent="0.25">
      <c r="A1443" s="48">
        <v>20122203</v>
      </c>
      <c r="B1443" s="49" t="s">
        <v>1743</v>
      </c>
    </row>
    <row r="1444" spans="1:2" x14ac:dyDescent="0.25">
      <c r="A1444" s="48">
        <v>20122204</v>
      </c>
      <c r="B1444" s="49" t="s">
        <v>1744</v>
      </c>
    </row>
    <row r="1445" spans="1:2" x14ac:dyDescent="0.25">
      <c r="A1445" s="48">
        <v>20122205</v>
      </c>
      <c r="B1445" s="49" t="s">
        <v>1745</v>
      </c>
    </row>
    <row r="1446" spans="1:2" x14ac:dyDescent="0.25">
      <c r="A1446" s="48">
        <v>20122206</v>
      </c>
      <c r="B1446" s="49" t="s">
        <v>1746</v>
      </c>
    </row>
    <row r="1447" spans="1:2" x14ac:dyDescent="0.25">
      <c r="A1447" s="48">
        <v>20122207</v>
      </c>
      <c r="B1447" s="49" t="s">
        <v>1747</v>
      </c>
    </row>
    <row r="1448" spans="1:2" x14ac:dyDescent="0.25">
      <c r="A1448" s="48">
        <v>20122208</v>
      </c>
      <c r="B1448" s="49" t="s">
        <v>1748</v>
      </c>
    </row>
    <row r="1449" spans="1:2" x14ac:dyDescent="0.25">
      <c r="A1449" s="48">
        <v>20122209</v>
      </c>
      <c r="B1449" s="49" t="s">
        <v>1749</v>
      </c>
    </row>
    <row r="1450" spans="1:2" x14ac:dyDescent="0.25">
      <c r="A1450" s="48">
        <v>20122210</v>
      </c>
      <c r="B1450" s="49" t="s">
        <v>1750</v>
      </c>
    </row>
    <row r="1451" spans="1:2" x14ac:dyDescent="0.25">
      <c r="A1451" s="48">
        <v>20122211</v>
      </c>
      <c r="B1451" s="49" t="s">
        <v>1751</v>
      </c>
    </row>
    <row r="1452" spans="1:2" x14ac:dyDescent="0.25">
      <c r="A1452" s="48">
        <v>20122212</v>
      </c>
      <c r="B1452" s="49" t="s">
        <v>1752</v>
      </c>
    </row>
    <row r="1453" spans="1:2" x14ac:dyDescent="0.25">
      <c r="A1453" s="48">
        <v>20122213</v>
      </c>
      <c r="B1453" s="49" t="s">
        <v>1753</v>
      </c>
    </row>
    <row r="1454" spans="1:2" x14ac:dyDescent="0.25">
      <c r="A1454" s="48">
        <v>20122214</v>
      </c>
      <c r="B1454" s="49" t="s">
        <v>1754</v>
      </c>
    </row>
    <row r="1455" spans="1:2" x14ac:dyDescent="0.25">
      <c r="A1455" s="48">
        <v>20122215</v>
      </c>
      <c r="B1455" s="49" t="s">
        <v>1755</v>
      </c>
    </row>
    <row r="1456" spans="1:2" x14ac:dyDescent="0.25">
      <c r="A1456" s="48">
        <v>20122216</v>
      </c>
      <c r="B1456" s="49" t="s">
        <v>1756</v>
      </c>
    </row>
    <row r="1457" spans="1:2" x14ac:dyDescent="0.25">
      <c r="A1457" s="48">
        <v>20122301</v>
      </c>
      <c r="B1457" s="49" t="s">
        <v>1757</v>
      </c>
    </row>
    <row r="1458" spans="1:2" x14ac:dyDescent="0.25">
      <c r="A1458" s="48">
        <v>20122302</v>
      </c>
      <c r="B1458" s="49" t="s">
        <v>1758</v>
      </c>
    </row>
    <row r="1459" spans="1:2" x14ac:dyDescent="0.25">
      <c r="A1459" s="48">
        <v>20122303</v>
      </c>
      <c r="B1459" s="49" t="s">
        <v>1759</v>
      </c>
    </row>
    <row r="1460" spans="1:2" x14ac:dyDescent="0.25">
      <c r="A1460" s="48">
        <v>20122304</v>
      </c>
      <c r="B1460" s="49" t="s">
        <v>1760</v>
      </c>
    </row>
    <row r="1461" spans="1:2" x14ac:dyDescent="0.25">
      <c r="A1461" s="48">
        <v>20122305</v>
      </c>
      <c r="B1461" s="49" t="s">
        <v>1761</v>
      </c>
    </row>
    <row r="1462" spans="1:2" x14ac:dyDescent="0.25">
      <c r="A1462" s="48">
        <v>20122306</v>
      </c>
      <c r="B1462" s="49" t="s">
        <v>1762</v>
      </c>
    </row>
    <row r="1463" spans="1:2" x14ac:dyDescent="0.25">
      <c r="A1463" s="48">
        <v>20122307</v>
      </c>
      <c r="B1463" s="49" t="s">
        <v>1763</v>
      </c>
    </row>
    <row r="1464" spans="1:2" x14ac:dyDescent="0.25">
      <c r="A1464" s="48">
        <v>20122308</v>
      </c>
      <c r="B1464" s="49" t="s">
        <v>1764</v>
      </c>
    </row>
    <row r="1465" spans="1:2" x14ac:dyDescent="0.25">
      <c r="A1465" s="48">
        <v>20122309</v>
      </c>
      <c r="B1465" s="49" t="s">
        <v>1765</v>
      </c>
    </row>
    <row r="1466" spans="1:2" x14ac:dyDescent="0.25">
      <c r="A1466" s="48">
        <v>20122310</v>
      </c>
      <c r="B1466" s="49" t="s">
        <v>1766</v>
      </c>
    </row>
    <row r="1467" spans="1:2" x14ac:dyDescent="0.25">
      <c r="A1467" s="48">
        <v>20122311</v>
      </c>
      <c r="B1467" s="49" t="s">
        <v>1767</v>
      </c>
    </row>
    <row r="1468" spans="1:2" x14ac:dyDescent="0.25">
      <c r="A1468" s="48">
        <v>20122312</v>
      </c>
      <c r="B1468" s="49" t="s">
        <v>1768</v>
      </c>
    </row>
    <row r="1469" spans="1:2" x14ac:dyDescent="0.25">
      <c r="A1469" s="48">
        <v>20122313</v>
      </c>
      <c r="B1469" s="49" t="s">
        <v>1769</v>
      </c>
    </row>
    <row r="1470" spans="1:2" x14ac:dyDescent="0.25">
      <c r="A1470" s="48">
        <v>20122314</v>
      </c>
      <c r="B1470" s="49" t="s">
        <v>1770</v>
      </c>
    </row>
    <row r="1471" spans="1:2" x14ac:dyDescent="0.25">
      <c r="A1471" s="48">
        <v>20122315</v>
      </c>
      <c r="B1471" s="49" t="s">
        <v>1771</v>
      </c>
    </row>
    <row r="1472" spans="1:2" x14ac:dyDescent="0.25">
      <c r="A1472" s="48">
        <v>20122316</v>
      </c>
      <c r="B1472" s="49" t="s">
        <v>1772</v>
      </c>
    </row>
    <row r="1473" spans="1:2" x14ac:dyDescent="0.25">
      <c r="A1473" s="48">
        <v>20122317</v>
      </c>
      <c r="B1473" s="49" t="s">
        <v>1773</v>
      </c>
    </row>
    <row r="1474" spans="1:2" x14ac:dyDescent="0.25">
      <c r="A1474" s="48">
        <v>20122318</v>
      </c>
      <c r="B1474" s="49" t="s">
        <v>1774</v>
      </c>
    </row>
    <row r="1475" spans="1:2" x14ac:dyDescent="0.25">
      <c r="A1475" s="48">
        <v>20122319</v>
      </c>
      <c r="B1475" s="49" t="s">
        <v>1775</v>
      </c>
    </row>
    <row r="1476" spans="1:2" x14ac:dyDescent="0.25">
      <c r="A1476" s="48">
        <v>20122320</v>
      </c>
      <c r="B1476" s="49" t="s">
        <v>1776</v>
      </c>
    </row>
    <row r="1477" spans="1:2" x14ac:dyDescent="0.25">
      <c r="A1477" s="48">
        <v>20122321</v>
      </c>
      <c r="B1477" s="49" t="s">
        <v>1777</v>
      </c>
    </row>
    <row r="1478" spans="1:2" x14ac:dyDescent="0.25">
      <c r="A1478" s="48">
        <v>20122322</v>
      </c>
      <c r="B1478" s="49" t="s">
        <v>1778</v>
      </c>
    </row>
    <row r="1479" spans="1:2" x14ac:dyDescent="0.25">
      <c r="A1479" s="48">
        <v>20122323</v>
      </c>
      <c r="B1479" s="49" t="s">
        <v>1779</v>
      </c>
    </row>
    <row r="1480" spans="1:2" x14ac:dyDescent="0.25">
      <c r="A1480" s="48">
        <v>20122324</v>
      </c>
      <c r="B1480" s="49" t="s">
        <v>1780</v>
      </c>
    </row>
    <row r="1481" spans="1:2" x14ac:dyDescent="0.25">
      <c r="A1481" s="48">
        <v>20122325</v>
      </c>
      <c r="B1481" s="49" t="s">
        <v>1781</v>
      </c>
    </row>
    <row r="1482" spans="1:2" x14ac:dyDescent="0.25">
      <c r="A1482" s="48">
        <v>20122326</v>
      </c>
      <c r="B1482" s="49" t="s">
        <v>1782</v>
      </c>
    </row>
    <row r="1483" spans="1:2" x14ac:dyDescent="0.25">
      <c r="A1483" s="48">
        <v>20122327</v>
      </c>
      <c r="B1483" s="49" t="s">
        <v>1783</v>
      </c>
    </row>
    <row r="1484" spans="1:2" x14ac:dyDescent="0.25">
      <c r="A1484" s="48">
        <v>20122328</v>
      </c>
      <c r="B1484" s="49" t="s">
        <v>1784</v>
      </c>
    </row>
    <row r="1485" spans="1:2" x14ac:dyDescent="0.25">
      <c r="A1485" s="48">
        <v>20122329</v>
      </c>
      <c r="B1485" s="49" t="s">
        <v>1785</v>
      </c>
    </row>
    <row r="1486" spans="1:2" x14ac:dyDescent="0.25">
      <c r="A1486" s="48">
        <v>20122330</v>
      </c>
      <c r="B1486" s="49" t="s">
        <v>1786</v>
      </c>
    </row>
    <row r="1487" spans="1:2" x14ac:dyDescent="0.25">
      <c r="A1487" s="48">
        <v>20122331</v>
      </c>
      <c r="B1487" s="49" t="s">
        <v>1787</v>
      </c>
    </row>
    <row r="1488" spans="1:2" x14ac:dyDescent="0.25">
      <c r="A1488" s="48">
        <v>20122332</v>
      </c>
      <c r="B1488" s="49" t="s">
        <v>1788</v>
      </c>
    </row>
    <row r="1489" spans="1:2" x14ac:dyDescent="0.25">
      <c r="A1489" s="48">
        <v>20122333</v>
      </c>
      <c r="B1489" s="49" t="s">
        <v>1789</v>
      </c>
    </row>
    <row r="1490" spans="1:2" x14ac:dyDescent="0.25">
      <c r="A1490" s="48">
        <v>20122334</v>
      </c>
      <c r="B1490" s="49" t="s">
        <v>1790</v>
      </c>
    </row>
    <row r="1491" spans="1:2" x14ac:dyDescent="0.25">
      <c r="A1491" s="48">
        <v>20122335</v>
      </c>
      <c r="B1491" s="49" t="s">
        <v>1791</v>
      </c>
    </row>
    <row r="1492" spans="1:2" x14ac:dyDescent="0.25">
      <c r="A1492" s="48">
        <v>20122336</v>
      </c>
      <c r="B1492" s="49" t="s">
        <v>1792</v>
      </c>
    </row>
    <row r="1493" spans="1:2" x14ac:dyDescent="0.25">
      <c r="A1493" s="48">
        <v>20122338</v>
      </c>
      <c r="B1493" s="49" t="s">
        <v>1793</v>
      </c>
    </row>
    <row r="1494" spans="1:2" x14ac:dyDescent="0.25">
      <c r="A1494" s="48">
        <v>20122339</v>
      </c>
      <c r="B1494" s="49" t="s">
        <v>1794</v>
      </c>
    </row>
    <row r="1495" spans="1:2" x14ac:dyDescent="0.25">
      <c r="A1495" s="48">
        <v>20122340</v>
      </c>
      <c r="B1495" s="49" t="s">
        <v>1795</v>
      </c>
    </row>
    <row r="1496" spans="1:2" x14ac:dyDescent="0.25">
      <c r="A1496" s="48">
        <v>20122341</v>
      </c>
      <c r="B1496" s="49" t="s">
        <v>1796</v>
      </c>
    </row>
    <row r="1497" spans="1:2" x14ac:dyDescent="0.25">
      <c r="A1497" s="48">
        <v>20122342</v>
      </c>
      <c r="B1497" s="49" t="s">
        <v>1797</v>
      </c>
    </row>
    <row r="1498" spans="1:2" x14ac:dyDescent="0.25">
      <c r="A1498" s="48">
        <v>20122343</v>
      </c>
      <c r="B1498" s="49" t="s">
        <v>1798</v>
      </c>
    </row>
    <row r="1499" spans="1:2" x14ac:dyDescent="0.25">
      <c r="A1499" s="48">
        <v>20122344</v>
      </c>
      <c r="B1499" s="49" t="s">
        <v>1799</v>
      </c>
    </row>
    <row r="1500" spans="1:2" x14ac:dyDescent="0.25">
      <c r="A1500" s="48">
        <v>20122345</v>
      </c>
      <c r="B1500" s="49" t="s">
        <v>1800</v>
      </c>
    </row>
    <row r="1501" spans="1:2" x14ac:dyDescent="0.25">
      <c r="A1501" s="48">
        <v>20122346</v>
      </c>
      <c r="B1501" s="49" t="s">
        <v>1801</v>
      </c>
    </row>
    <row r="1502" spans="1:2" x14ac:dyDescent="0.25">
      <c r="A1502" s="48">
        <v>20122347</v>
      </c>
      <c r="B1502" s="49" t="s">
        <v>1802</v>
      </c>
    </row>
    <row r="1503" spans="1:2" x14ac:dyDescent="0.25">
      <c r="A1503" s="48">
        <v>20122348</v>
      </c>
      <c r="B1503" s="49" t="s">
        <v>1803</v>
      </c>
    </row>
    <row r="1504" spans="1:2" x14ac:dyDescent="0.25">
      <c r="A1504" s="48">
        <v>20122349</v>
      </c>
      <c r="B1504" s="49" t="s">
        <v>1804</v>
      </c>
    </row>
    <row r="1505" spans="1:2" x14ac:dyDescent="0.25">
      <c r="A1505" s="48">
        <v>20122350</v>
      </c>
      <c r="B1505" s="49" t="s">
        <v>1805</v>
      </c>
    </row>
    <row r="1506" spans="1:2" x14ac:dyDescent="0.25">
      <c r="A1506" s="48">
        <v>20122351</v>
      </c>
      <c r="B1506" s="49" t="s">
        <v>1806</v>
      </c>
    </row>
    <row r="1507" spans="1:2" x14ac:dyDescent="0.25">
      <c r="A1507" s="48">
        <v>20122352</v>
      </c>
      <c r="B1507" s="49" t="s">
        <v>1807</v>
      </c>
    </row>
    <row r="1508" spans="1:2" x14ac:dyDescent="0.25">
      <c r="A1508" s="48">
        <v>20122353</v>
      </c>
      <c r="B1508" s="49" t="s">
        <v>1808</v>
      </c>
    </row>
    <row r="1509" spans="1:2" x14ac:dyDescent="0.25">
      <c r="A1509" s="48">
        <v>20122354</v>
      </c>
      <c r="B1509" s="49" t="s">
        <v>1809</v>
      </c>
    </row>
    <row r="1510" spans="1:2" x14ac:dyDescent="0.25">
      <c r="A1510" s="48">
        <v>20122356</v>
      </c>
      <c r="B1510" s="49" t="s">
        <v>1810</v>
      </c>
    </row>
    <row r="1511" spans="1:2" x14ac:dyDescent="0.25">
      <c r="A1511" s="48">
        <v>20122357</v>
      </c>
      <c r="B1511" s="49" t="s">
        <v>1811</v>
      </c>
    </row>
    <row r="1512" spans="1:2" x14ac:dyDescent="0.25">
      <c r="A1512" s="48">
        <v>20122401</v>
      </c>
      <c r="B1512" s="49" t="s">
        <v>1812</v>
      </c>
    </row>
    <row r="1513" spans="1:2" x14ac:dyDescent="0.25">
      <c r="A1513" s="48">
        <v>20122402</v>
      </c>
      <c r="B1513" s="49" t="s">
        <v>1813</v>
      </c>
    </row>
    <row r="1514" spans="1:2" x14ac:dyDescent="0.25">
      <c r="A1514" s="48">
        <v>20122403</v>
      </c>
      <c r="B1514" s="49" t="s">
        <v>1814</v>
      </c>
    </row>
    <row r="1515" spans="1:2" x14ac:dyDescent="0.25">
      <c r="A1515" s="48">
        <v>20122404</v>
      </c>
      <c r="B1515" s="49" t="s">
        <v>1815</v>
      </c>
    </row>
    <row r="1516" spans="1:2" x14ac:dyDescent="0.25">
      <c r="A1516" s="48">
        <v>20122405</v>
      </c>
      <c r="B1516" s="49" t="s">
        <v>1816</v>
      </c>
    </row>
    <row r="1517" spans="1:2" x14ac:dyDescent="0.25">
      <c r="A1517" s="48">
        <v>20122406</v>
      </c>
      <c r="B1517" s="49" t="s">
        <v>1817</v>
      </c>
    </row>
    <row r="1518" spans="1:2" x14ac:dyDescent="0.25">
      <c r="A1518" s="48">
        <v>20122407</v>
      </c>
      <c r="B1518" s="49" t="s">
        <v>1818</v>
      </c>
    </row>
    <row r="1519" spans="1:2" x14ac:dyDescent="0.25">
      <c r="A1519" s="48">
        <v>20122408</v>
      </c>
      <c r="B1519" s="49" t="s">
        <v>1819</v>
      </c>
    </row>
    <row r="1520" spans="1:2" x14ac:dyDescent="0.25">
      <c r="A1520" s="48">
        <v>20122409</v>
      </c>
      <c r="B1520" s="49" t="s">
        <v>1820</v>
      </c>
    </row>
    <row r="1521" spans="1:2" x14ac:dyDescent="0.25">
      <c r="A1521" s="48">
        <v>20122410</v>
      </c>
      <c r="B1521" s="49" t="s">
        <v>1821</v>
      </c>
    </row>
    <row r="1522" spans="1:2" x14ac:dyDescent="0.25">
      <c r="A1522" s="48">
        <v>20122501</v>
      </c>
      <c r="B1522" s="49" t="s">
        <v>1822</v>
      </c>
    </row>
    <row r="1523" spans="1:2" x14ac:dyDescent="0.25">
      <c r="A1523" s="48">
        <v>20122502</v>
      </c>
      <c r="B1523" s="49" t="s">
        <v>1823</v>
      </c>
    </row>
    <row r="1524" spans="1:2" x14ac:dyDescent="0.25">
      <c r="A1524" s="48">
        <v>20122503</v>
      </c>
      <c r="B1524" s="49" t="s">
        <v>1824</v>
      </c>
    </row>
    <row r="1525" spans="1:2" x14ac:dyDescent="0.25">
      <c r="A1525" s="48">
        <v>20122504</v>
      </c>
      <c r="B1525" s="49" t="s">
        <v>1825</v>
      </c>
    </row>
    <row r="1526" spans="1:2" x14ac:dyDescent="0.25">
      <c r="A1526" s="48">
        <v>20122505</v>
      </c>
      <c r="B1526" s="49" t="s">
        <v>1826</v>
      </c>
    </row>
    <row r="1527" spans="1:2" x14ac:dyDescent="0.25">
      <c r="A1527" s="48">
        <v>20122506</v>
      </c>
      <c r="B1527" s="49" t="s">
        <v>1827</v>
      </c>
    </row>
    <row r="1528" spans="1:2" x14ac:dyDescent="0.25">
      <c r="A1528" s="48">
        <v>20122507</v>
      </c>
      <c r="B1528" s="49" t="s">
        <v>1828</v>
      </c>
    </row>
    <row r="1529" spans="1:2" x14ac:dyDescent="0.25">
      <c r="A1529" s="48">
        <v>20122508</v>
      </c>
      <c r="B1529" s="49" t="s">
        <v>1829</v>
      </c>
    </row>
    <row r="1530" spans="1:2" x14ac:dyDescent="0.25">
      <c r="A1530" s="48">
        <v>20122509</v>
      </c>
      <c r="B1530" s="49" t="s">
        <v>1830</v>
      </c>
    </row>
    <row r="1531" spans="1:2" x14ac:dyDescent="0.25">
      <c r="A1531" s="48">
        <v>20122510</v>
      </c>
      <c r="B1531" s="49" t="s">
        <v>1831</v>
      </c>
    </row>
    <row r="1532" spans="1:2" x14ac:dyDescent="0.25">
      <c r="A1532" s="48">
        <v>20122511</v>
      </c>
      <c r="B1532" s="49" t="s">
        <v>1832</v>
      </c>
    </row>
    <row r="1533" spans="1:2" x14ac:dyDescent="0.25">
      <c r="A1533" s="48">
        <v>20122512</v>
      </c>
      <c r="B1533" s="49" t="s">
        <v>1833</v>
      </c>
    </row>
    <row r="1534" spans="1:2" x14ac:dyDescent="0.25">
      <c r="A1534" s="48">
        <v>20122513</v>
      </c>
      <c r="B1534" s="49" t="s">
        <v>1834</v>
      </c>
    </row>
    <row r="1535" spans="1:2" x14ac:dyDescent="0.25">
      <c r="A1535" s="48">
        <v>20122514</v>
      </c>
      <c r="B1535" s="49" t="s">
        <v>1835</v>
      </c>
    </row>
    <row r="1536" spans="1:2" x14ac:dyDescent="0.25">
      <c r="A1536" s="48">
        <v>20122515</v>
      </c>
      <c r="B1536" s="49" t="s">
        <v>1836</v>
      </c>
    </row>
    <row r="1537" spans="1:2" x14ac:dyDescent="0.25">
      <c r="A1537" s="48">
        <v>20122601</v>
      </c>
      <c r="B1537" s="49" t="s">
        <v>1837</v>
      </c>
    </row>
    <row r="1538" spans="1:2" x14ac:dyDescent="0.25">
      <c r="A1538" s="48">
        <v>20122602</v>
      </c>
      <c r="B1538" s="49" t="s">
        <v>1838</v>
      </c>
    </row>
    <row r="1539" spans="1:2" x14ac:dyDescent="0.25">
      <c r="A1539" s="48">
        <v>20122603</v>
      </c>
      <c r="B1539" s="49" t="s">
        <v>1839</v>
      </c>
    </row>
    <row r="1540" spans="1:2" x14ac:dyDescent="0.25">
      <c r="A1540" s="48">
        <v>20122604</v>
      </c>
      <c r="B1540" s="49" t="s">
        <v>1840</v>
      </c>
    </row>
    <row r="1541" spans="1:2" x14ac:dyDescent="0.25">
      <c r="A1541" s="48">
        <v>20122605</v>
      </c>
      <c r="B1541" s="49" t="s">
        <v>1841</v>
      </c>
    </row>
    <row r="1542" spans="1:2" x14ac:dyDescent="0.25">
      <c r="A1542" s="48">
        <v>20122606</v>
      </c>
      <c r="B1542" s="49" t="s">
        <v>1842</v>
      </c>
    </row>
    <row r="1543" spans="1:2" x14ac:dyDescent="0.25">
      <c r="A1543" s="48">
        <v>20122607</v>
      </c>
      <c r="B1543" s="49" t="s">
        <v>1843</v>
      </c>
    </row>
    <row r="1544" spans="1:2" x14ac:dyDescent="0.25">
      <c r="A1544" s="48">
        <v>20122608</v>
      </c>
      <c r="B1544" s="49" t="s">
        <v>1844</v>
      </c>
    </row>
    <row r="1545" spans="1:2" x14ac:dyDescent="0.25">
      <c r="A1545" s="48">
        <v>20122609</v>
      </c>
      <c r="B1545" s="49" t="s">
        <v>1845</v>
      </c>
    </row>
    <row r="1546" spans="1:2" x14ac:dyDescent="0.25">
      <c r="A1546" s="48">
        <v>20122610</v>
      </c>
      <c r="B1546" s="49" t="s">
        <v>1846</v>
      </c>
    </row>
    <row r="1547" spans="1:2" x14ac:dyDescent="0.25">
      <c r="A1547" s="48">
        <v>20122611</v>
      </c>
      <c r="B1547" s="49" t="s">
        <v>1847</v>
      </c>
    </row>
    <row r="1548" spans="1:2" x14ac:dyDescent="0.25">
      <c r="A1548" s="48">
        <v>20122612</v>
      </c>
      <c r="B1548" s="49" t="s">
        <v>1848</v>
      </c>
    </row>
    <row r="1549" spans="1:2" x14ac:dyDescent="0.25">
      <c r="A1549" s="48">
        <v>20122613</v>
      </c>
      <c r="B1549" s="49" t="s">
        <v>1849</v>
      </c>
    </row>
    <row r="1550" spans="1:2" x14ac:dyDescent="0.25">
      <c r="A1550" s="48">
        <v>20122614</v>
      </c>
      <c r="B1550" s="49" t="s">
        <v>1850</v>
      </c>
    </row>
    <row r="1551" spans="1:2" x14ac:dyDescent="0.25">
      <c r="A1551" s="48">
        <v>20122615</v>
      </c>
      <c r="B1551" s="49" t="s">
        <v>1851</v>
      </c>
    </row>
    <row r="1552" spans="1:2" x14ac:dyDescent="0.25">
      <c r="A1552" s="48">
        <v>20122616</v>
      </c>
      <c r="B1552" s="49" t="s">
        <v>1852</v>
      </c>
    </row>
    <row r="1553" spans="1:2" x14ac:dyDescent="0.25">
      <c r="A1553" s="48">
        <v>20122617</v>
      </c>
      <c r="B1553" s="49" t="s">
        <v>1853</v>
      </c>
    </row>
    <row r="1554" spans="1:2" x14ac:dyDescent="0.25">
      <c r="A1554" s="48">
        <v>20122618</v>
      </c>
      <c r="B1554" s="49" t="s">
        <v>1854</v>
      </c>
    </row>
    <row r="1555" spans="1:2" x14ac:dyDescent="0.25">
      <c r="A1555" s="48">
        <v>20122619</v>
      </c>
      <c r="B1555" s="49" t="s">
        <v>1855</v>
      </c>
    </row>
    <row r="1556" spans="1:2" x14ac:dyDescent="0.25">
      <c r="A1556" s="48">
        <v>20122620</v>
      </c>
      <c r="B1556" s="49" t="s">
        <v>1856</v>
      </c>
    </row>
    <row r="1557" spans="1:2" x14ac:dyDescent="0.25">
      <c r="A1557" s="48">
        <v>20122621</v>
      </c>
      <c r="B1557" s="49" t="s">
        <v>1857</v>
      </c>
    </row>
    <row r="1558" spans="1:2" x14ac:dyDescent="0.25">
      <c r="A1558" s="48">
        <v>20122622</v>
      </c>
      <c r="B1558" s="49" t="s">
        <v>1858</v>
      </c>
    </row>
    <row r="1559" spans="1:2" x14ac:dyDescent="0.25">
      <c r="A1559" s="48">
        <v>20122623</v>
      </c>
      <c r="B1559" s="49" t="s">
        <v>1859</v>
      </c>
    </row>
    <row r="1560" spans="1:2" x14ac:dyDescent="0.25">
      <c r="A1560" s="48">
        <v>20122701</v>
      </c>
      <c r="B1560" s="49" t="s">
        <v>1860</v>
      </c>
    </row>
    <row r="1561" spans="1:2" x14ac:dyDescent="0.25">
      <c r="A1561" s="48">
        <v>20122702</v>
      </c>
      <c r="B1561" s="49" t="s">
        <v>1861</v>
      </c>
    </row>
    <row r="1562" spans="1:2" x14ac:dyDescent="0.25">
      <c r="A1562" s="48">
        <v>20122703</v>
      </c>
      <c r="B1562" s="49" t="s">
        <v>1862</v>
      </c>
    </row>
    <row r="1563" spans="1:2" x14ac:dyDescent="0.25">
      <c r="A1563" s="48">
        <v>20122704</v>
      </c>
      <c r="B1563" s="49" t="s">
        <v>1863</v>
      </c>
    </row>
    <row r="1564" spans="1:2" x14ac:dyDescent="0.25">
      <c r="A1564" s="48">
        <v>20122705</v>
      </c>
      <c r="B1564" s="49" t="s">
        <v>1864</v>
      </c>
    </row>
    <row r="1565" spans="1:2" x14ac:dyDescent="0.25">
      <c r="A1565" s="48">
        <v>20122706</v>
      </c>
      <c r="B1565" s="49" t="s">
        <v>1865</v>
      </c>
    </row>
    <row r="1566" spans="1:2" x14ac:dyDescent="0.25">
      <c r="A1566" s="48">
        <v>20122707</v>
      </c>
      <c r="B1566" s="49" t="s">
        <v>1866</v>
      </c>
    </row>
    <row r="1567" spans="1:2" x14ac:dyDescent="0.25">
      <c r="A1567" s="48">
        <v>20122708</v>
      </c>
      <c r="B1567" s="49" t="s">
        <v>1867</v>
      </c>
    </row>
    <row r="1568" spans="1:2" x14ac:dyDescent="0.25">
      <c r="A1568" s="48">
        <v>20122709</v>
      </c>
      <c r="B1568" s="49" t="s">
        <v>1868</v>
      </c>
    </row>
    <row r="1569" spans="1:2" x14ac:dyDescent="0.25">
      <c r="A1569" s="48">
        <v>20122801</v>
      </c>
      <c r="B1569" s="49" t="s">
        <v>1869</v>
      </c>
    </row>
    <row r="1570" spans="1:2" x14ac:dyDescent="0.25">
      <c r="A1570" s="48">
        <v>20122802</v>
      </c>
      <c r="B1570" s="49" t="s">
        <v>1870</v>
      </c>
    </row>
    <row r="1571" spans="1:2" x14ac:dyDescent="0.25">
      <c r="A1571" s="48">
        <v>20122803</v>
      </c>
      <c r="B1571" s="49" t="s">
        <v>1871</v>
      </c>
    </row>
    <row r="1572" spans="1:2" x14ac:dyDescent="0.25">
      <c r="A1572" s="48">
        <v>20122804</v>
      </c>
      <c r="B1572" s="49" t="s">
        <v>1872</v>
      </c>
    </row>
    <row r="1573" spans="1:2" x14ac:dyDescent="0.25">
      <c r="A1573" s="48">
        <v>20122806</v>
      </c>
      <c r="B1573" s="49" t="s">
        <v>1873</v>
      </c>
    </row>
    <row r="1574" spans="1:2" x14ac:dyDescent="0.25">
      <c r="A1574" s="48">
        <v>20122807</v>
      </c>
      <c r="B1574" s="49" t="s">
        <v>1874</v>
      </c>
    </row>
    <row r="1575" spans="1:2" x14ac:dyDescent="0.25">
      <c r="A1575" s="48">
        <v>20122808</v>
      </c>
      <c r="B1575" s="49" t="s">
        <v>1875</v>
      </c>
    </row>
    <row r="1576" spans="1:2" x14ac:dyDescent="0.25">
      <c r="A1576" s="48">
        <v>20122809</v>
      </c>
      <c r="B1576" s="49" t="s">
        <v>1876</v>
      </c>
    </row>
    <row r="1577" spans="1:2" x14ac:dyDescent="0.25">
      <c r="A1577" s="48">
        <v>20122810</v>
      </c>
      <c r="B1577" s="49" t="s">
        <v>1877</v>
      </c>
    </row>
    <row r="1578" spans="1:2" x14ac:dyDescent="0.25">
      <c r="A1578" s="48">
        <v>20122811</v>
      </c>
      <c r="B1578" s="49" t="s">
        <v>1878</v>
      </c>
    </row>
    <row r="1579" spans="1:2" x14ac:dyDescent="0.25">
      <c r="A1579" s="48">
        <v>20122812</v>
      </c>
      <c r="B1579" s="49" t="s">
        <v>1879</v>
      </c>
    </row>
    <row r="1580" spans="1:2" x14ac:dyDescent="0.25">
      <c r="A1580" s="48">
        <v>20122813</v>
      </c>
      <c r="B1580" s="49" t="s">
        <v>1880</v>
      </c>
    </row>
    <row r="1581" spans="1:2" x14ac:dyDescent="0.25">
      <c r="A1581" s="48">
        <v>20122814</v>
      </c>
      <c r="B1581" s="49" t="s">
        <v>1881</v>
      </c>
    </row>
    <row r="1582" spans="1:2" x14ac:dyDescent="0.25">
      <c r="A1582" s="48">
        <v>20122815</v>
      </c>
      <c r="B1582" s="49" t="s">
        <v>1882</v>
      </c>
    </row>
    <row r="1583" spans="1:2" x14ac:dyDescent="0.25">
      <c r="A1583" s="48">
        <v>20122816</v>
      </c>
      <c r="B1583" s="49" t="s">
        <v>1883</v>
      </c>
    </row>
    <row r="1584" spans="1:2" x14ac:dyDescent="0.25">
      <c r="A1584" s="48">
        <v>20122817</v>
      </c>
      <c r="B1584" s="49" t="s">
        <v>1884</v>
      </c>
    </row>
    <row r="1585" spans="1:2" x14ac:dyDescent="0.25">
      <c r="A1585" s="48">
        <v>20122818</v>
      </c>
      <c r="B1585" s="49" t="s">
        <v>1885</v>
      </c>
    </row>
    <row r="1586" spans="1:2" x14ac:dyDescent="0.25">
      <c r="A1586" s="48">
        <v>20122819</v>
      </c>
      <c r="B1586" s="49" t="s">
        <v>1886</v>
      </c>
    </row>
    <row r="1587" spans="1:2" x14ac:dyDescent="0.25">
      <c r="A1587" s="48">
        <v>20122820</v>
      </c>
      <c r="B1587" s="49" t="s">
        <v>1887</v>
      </c>
    </row>
    <row r="1588" spans="1:2" x14ac:dyDescent="0.25">
      <c r="A1588" s="48">
        <v>20122821</v>
      </c>
      <c r="B1588" s="49" t="s">
        <v>1888</v>
      </c>
    </row>
    <row r="1589" spans="1:2" x14ac:dyDescent="0.25">
      <c r="A1589" s="48">
        <v>20122822</v>
      </c>
      <c r="B1589" s="49" t="s">
        <v>1889</v>
      </c>
    </row>
    <row r="1590" spans="1:2" x14ac:dyDescent="0.25">
      <c r="A1590" s="48">
        <v>20122823</v>
      </c>
      <c r="B1590" s="49" t="s">
        <v>1890</v>
      </c>
    </row>
    <row r="1591" spans="1:2" x14ac:dyDescent="0.25">
      <c r="A1591" s="48">
        <v>20122824</v>
      </c>
      <c r="B1591" s="49" t="s">
        <v>1891</v>
      </c>
    </row>
    <row r="1592" spans="1:2" x14ac:dyDescent="0.25">
      <c r="A1592" s="48">
        <v>20122825</v>
      </c>
      <c r="B1592" s="49" t="s">
        <v>1892</v>
      </c>
    </row>
    <row r="1593" spans="1:2" x14ac:dyDescent="0.25">
      <c r="A1593" s="48">
        <v>20122826</v>
      </c>
      <c r="B1593" s="49" t="s">
        <v>1893</v>
      </c>
    </row>
    <row r="1594" spans="1:2" x14ac:dyDescent="0.25">
      <c r="A1594" s="48">
        <v>20122827</v>
      </c>
      <c r="B1594" s="49" t="s">
        <v>1894</v>
      </c>
    </row>
    <row r="1595" spans="1:2" x14ac:dyDescent="0.25">
      <c r="A1595" s="48">
        <v>20122828</v>
      </c>
      <c r="B1595" s="49" t="s">
        <v>1895</v>
      </c>
    </row>
    <row r="1596" spans="1:2" x14ac:dyDescent="0.25">
      <c r="A1596" s="48">
        <v>20122829</v>
      </c>
      <c r="B1596" s="49" t="s">
        <v>1896</v>
      </c>
    </row>
    <row r="1597" spans="1:2" x14ac:dyDescent="0.25">
      <c r="A1597" s="48">
        <v>20122830</v>
      </c>
      <c r="B1597" s="49" t="s">
        <v>1897</v>
      </c>
    </row>
    <row r="1598" spans="1:2" x14ac:dyDescent="0.25">
      <c r="A1598" s="48">
        <v>20122831</v>
      </c>
      <c r="B1598" s="49" t="s">
        <v>1898</v>
      </c>
    </row>
    <row r="1599" spans="1:2" x14ac:dyDescent="0.25">
      <c r="A1599" s="48">
        <v>20122832</v>
      </c>
      <c r="B1599" s="49" t="s">
        <v>1899</v>
      </c>
    </row>
    <row r="1600" spans="1:2" x14ac:dyDescent="0.25">
      <c r="A1600" s="48">
        <v>20122833</v>
      </c>
      <c r="B1600" s="49" t="s">
        <v>1900</v>
      </c>
    </row>
    <row r="1601" spans="1:2" x14ac:dyDescent="0.25">
      <c r="A1601" s="48">
        <v>20122834</v>
      </c>
      <c r="B1601" s="49" t="s">
        <v>1901</v>
      </c>
    </row>
    <row r="1602" spans="1:2" x14ac:dyDescent="0.25">
      <c r="A1602" s="48">
        <v>20122835</v>
      </c>
      <c r="B1602" s="49" t="s">
        <v>1902</v>
      </c>
    </row>
    <row r="1603" spans="1:2" x14ac:dyDescent="0.25">
      <c r="A1603" s="48">
        <v>20122836</v>
      </c>
      <c r="B1603" s="49" t="s">
        <v>1903</v>
      </c>
    </row>
    <row r="1604" spans="1:2" x14ac:dyDescent="0.25">
      <c r="A1604" s="48">
        <v>20122837</v>
      </c>
      <c r="B1604" s="49" t="s">
        <v>1904</v>
      </c>
    </row>
    <row r="1605" spans="1:2" x14ac:dyDescent="0.25">
      <c r="A1605" s="48">
        <v>20122838</v>
      </c>
      <c r="B1605" s="49" t="s">
        <v>1905</v>
      </c>
    </row>
    <row r="1606" spans="1:2" x14ac:dyDescent="0.25">
      <c r="A1606" s="48">
        <v>20122839</v>
      </c>
      <c r="B1606" s="49" t="s">
        <v>1906</v>
      </c>
    </row>
    <row r="1607" spans="1:2" x14ac:dyDescent="0.25">
      <c r="A1607" s="48">
        <v>20122840</v>
      </c>
      <c r="B1607" s="49" t="s">
        <v>1907</v>
      </c>
    </row>
    <row r="1608" spans="1:2" x14ac:dyDescent="0.25">
      <c r="A1608" s="48">
        <v>20122841</v>
      </c>
      <c r="B1608" s="49" t="s">
        <v>1908</v>
      </c>
    </row>
    <row r="1609" spans="1:2" x14ac:dyDescent="0.25">
      <c r="A1609" s="48">
        <v>20122842</v>
      </c>
      <c r="B1609" s="49" t="s">
        <v>1909</v>
      </c>
    </row>
    <row r="1610" spans="1:2" x14ac:dyDescent="0.25">
      <c r="A1610" s="48">
        <v>20122843</v>
      </c>
      <c r="B1610" s="49" t="s">
        <v>1910</v>
      </c>
    </row>
    <row r="1611" spans="1:2" x14ac:dyDescent="0.25">
      <c r="A1611" s="48">
        <v>20122901</v>
      </c>
      <c r="B1611" s="49" t="s">
        <v>1911</v>
      </c>
    </row>
    <row r="1612" spans="1:2" x14ac:dyDescent="0.25">
      <c r="A1612" s="48">
        <v>20122902</v>
      </c>
      <c r="B1612" s="49" t="s">
        <v>1912</v>
      </c>
    </row>
    <row r="1613" spans="1:2" x14ac:dyDescent="0.25">
      <c r="A1613" s="48">
        <v>20122903</v>
      </c>
      <c r="B1613" s="49" t="s">
        <v>1913</v>
      </c>
    </row>
    <row r="1614" spans="1:2" x14ac:dyDescent="0.25">
      <c r="A1614" s="48">
        <v>20123001</v>
      </c>
      <c r="B1614" s="49" t="s">
        <v>1914</v>
      </c>
    </row>
    <row r="1615" spans="1:2" x14ac:dyDescent="0.25">
      <c r="A1615" s="48">
        <v>20123002</v>
      </c>
      <c r="B1615" s="49" t="s">
        <v>1915</v>
      </c>
    </row>
    <row r="1616" spans="1:2" x14ac:dyDescent="0.25">
      <c r="A1616" s="48">
        <v>20123003</v>
      </c>
      <c r="B1616" s="49" t="s">
        <v>1916</v>
      </c>
    </row>
    <row r="1617" spans="1:2" x14ac:dyDescent="0.25">
      <c r="A1617" s="48">
        <v>20131001</v>
      </c>
      <c r="B1617" s="49" t="s">
        <v>1917</v>
      </c>
    </row>
    <row r="1618" spans="1:2" x14ac:dyDescent="0.25">
      <c r="A1618" s="48">
        <v>20131002</v>
      </c>
      <c r="B1618" s="49" t="s">
        <v>1918</v>
      </c>
    </row>
    <row r="1619" spans="1:2" x14ac:dyDescent="0.25">
      <c r="A1619" s="48">
        <v>20131003</v>
      </c>
      <c r="B1619" s="49" t="s">
        <v>1919</v>
      </c>
    </row>
    <row r="1620" spans="1:2" x14ac:dyDescent="0.25">
      <c r="A1620" s="48">
        <v>20131004</v>
      </c>
      <c r="B1620" s="49" t="s">
        <v>1920</v>
      </c>
    </row>
    <row r="1621" spans="1:2" x14ac:dyDescent="0.25">
      <c r="A1621" s="48">
        <v>20131005</v>
      </c>
      <c r="B1621" s="49" t="s">
        <v>1921</v>
      </c>
    </row>
    <row r="1622" spans="1:2" x14ac:dyDescent="0.25">
      <c r="A1622" s="48">
        <v>20131006</v>
      </c>
      <c r="B1622" s="49" t="s">
        <v>1922</v>
      </c>
    </row>
    <row r="1623" spans="1:2" x14ac:dyDescent="0.25">
      <c r="A1623" s="48">
        <v>20131007</v>
      </c>
      <c r="B1623" s="49" t="s">
        <v>1923</v>
      </c>
    </row>
    <row r="1624" spans="1:2" x14ac:dyDescent="0.25">
      <c r="A1624" s="48">
        <v>20131008</v>
      </c>
      <c r="B1624" s="49" t="s">
        <v>1924</v>
      </c>
    </row>
    <row r="1625" spans="1:2" x14ac:dyDescent="0.25">
      <c r="A1625" s="48">
        <v>20131009</v>
      </c>
      <c r="B1625" s="49" t="s">
        <v>1925</v>
      </c>
    </row>
    <row r="1626" spans="1:2" x14ac:dyDescent="0.25">
      <c r="A1626" s="48">
        <v>20131010</v>
      </c>
      <c r="B1626" s="49" t="s">
        <v>1926</v>
      </c>
    </row>
    <row r="1627" spans="1:2" x14ac:dyDescent="0.25">
      <c r="A1627" s="48">
        <v>20131101</v>
      </c>
      <c r="B1627" s="49" t="s">
        <v>1927</v>
      </c>
    </row>
    <row r="1628" spans="1:2" x14ac:dyDescent="0.25">
      <c r="A1628" s="48">
        <v>20131102</v>
      </c>
      <c r="B1628" s="49" t="s">
        <v>1928</v>
      </c>
    </row>
    <row r="1629" spans="1:2" x14ac:dyDescent="0.25">
      <c r="A1629" s="48">
        <v>20131103</v>
      </c>
      <c r="B1629" s="49" t="s">
        <v>1929</v>
      </c>
    </row>
    <row r="1630" spans="1:2" x14ac:dyDescent="0.25">
      <c r="A1630" s="48">
        <v>20131104</v>
      </c>
      <c r="B1630" s="49" t="s">
        <v>1930</v>
      </c>
    </row>
    <row r="1631" spans="1:2" x14ac:dyDescent="0.25">
      <c r="A1631" s="48">
        <v>20131105</v>
      </c>
      <c r="B1631" s="49" t="s">
        <v>1931</v>
      </c>
    </row>
    <row r="1632" spans="1:2" x14ac:dyDescent="0.25">
      <c r="A1632" s="48">
        <v>20131106</v>
      </c>
      <c r="B1632" s="49" t="s">
        <v>1932</v>
      </c>
    </row>
    <row r="1633" spans="1:2" x14ac:dyDescent="0.25">
      <c r="A1633" s="48">
        <v>20131201</v>
      </c>
      <c r="B1633" s="49" t="s">
        <v>1933</v>
      </c>
    </row>
    <row r="1634" spans="1:2" x14ac:dyDescent="0.25">
      <c r="A1634" s="48">
        <v>20131202</v>
      </c>
      <c r="B1634" s="49" t="s">
        <v>1934</v>
      </c>
    </row>
    <row r="1635" spans="1:2" x14ac:dyDescent="0.25">
      <c r="A1635" s="48">
        <v>20131301</v>
      </c>
      <c r="B1635" s="49" t="s">
        <v>1935</v>
      </c>
    </row>
    <row r="1636" spans="1:2" x14ac:dyDescent="0.25">
      <c r="A1636" s="48">
        <v>20131302</v>
      </c>
      <c r="B1636" s="49" t="s">
        <v>1936</v>
      </c>
    </row>
    <row r="1637" spans="1:2" x14ac:dyDescent="0.25">
      <c r="A1637" s="48">
        <v>20131303</v>
      </c>
      <c r="B1637" s="49" t="s">
        <v>1937</v>
      </c>
    </row>
    <row r="1638" spans="1:2" x14ac:dyDescent="0.25">
      <c r="A1638" s="48">
        <v>20131304</v>
      </c>
      <c r="B1638" s="49" t="s">
        <v>1938</v>
      </c>
    </row>
    <row r="1639" spans="1:2" x14ac:dyDescent="0.25">
      <c r="A1639" s="48">
        <v>20131305</v>
      </c>
      <c r="B1639" s="49" t="s">
        <v>1939</v>
      </c>
    </row>
    <row r="1640" spans="1:2" x14ac:dyDescent="0.25">
      <c r="A1640" s="48">
        <v>20131306</v>
      </c>
      <c r="B1640" s="49" t="s">
        <v>1940</v>
      </c>
    </row>
    <row r="1641" spans="1:2" x14ac:dyDescent="0.25">
      <c r="A1641" s="48">
        <v>20131307</v>
      </c>
      <c r="B1641" s="49" t="s">
        <v>1941</v>
      </c>
    </row>
    <row r="1642" spans="1:2" x14ac:dyDescent="0.25">
      <c r="A1642" s="48">
        <v>20131308</v>
      </c>
      <c r="B1642" s="49" t="s">
        <v>1942</v>
      </c>
    </row>
    <row r="1643" spans="1:2" x14ac:dyDescent="0.25">
      <c r="A1643" s="48">
        <v>20141001</v>
      </c>
      <c r="B1643" s="49" t="s">
        <v>1943</v>
      </c>
    </row>
    <row r="1644" spans="1:2" x14ac:dyDescent="0.25">
      <c r="A1644" s="48">
        <v>20141002</v>
      </c>
      <c r="B1644" s="49" t="s">
        <v>1944</v>
      </c>
    </row>
    <row r="1645" spans="1:2" x14ac:dyDescent="0.25">
      <c r="A1645" s="48">
        <v>20141003</v>
      </c>
      <c r="B1645" s="49" t="s">
        <v>1945</v>
      </c>
    </row>
    <row r="1646" spans="1:2" x14ac:dyDescent="0.25">
      <c r="A1646" s="48">
        <v>20141004</v>
      </c>
      <c r="B1646" s="49" t="s">
        <v>1946</v>
      </c>
    </row>
    <row r="1647" spans="1:2" x14ac:dyDescent="0.25">
      <c r="A1647" s="48">
        <v>20141005</v>
      </c>
      <c r="B1647" s="49" t="s">
        <v>1947</v>
      </c>
    </row>
    <row r="1648" spans="1:2" x14ac:dyDescent="0.25">
      <c r="A1648" s="48">
        <v>20141006</v>
      </c>
      <c r="B1648" s="49" t="s">
        <v>1948</v>
      </c>
    </row>
    <row r="1649" spans="1:2" x14ac:dyDescent="0.25">
      <c r="A1649" s="48">
        <v>20141007</v>
      </c>
      <c r="B1649" s="49" t="s">
        <v>1949</v>
      </c>
    </row>
    <row r="1650" spans="1:2" x14ac:dyDescent="0.25">
      <c r="A1650" s="48">
        <v>20141008</v>
      </c>
      <c r="B1650" s="49" t="s">
        <v>1950</v>
      </c>
    </row>
    <row r="1651" spans="1:2" x14ac:dyDescent="0.25">
      <c r="A1651" s="48">
        <v>20141011</v>
      </c>
      <c r="B1651" s="49" t="s">
        <v>1951</v>
      </c>
    </row>
    <row r="1652" spans="1:2" x14ac:dyDescent="0.25">
      <c r="A1652" s="48">
        <v>20141012</v>
      </c>
      <c r="B1652" s="49" t="s">
        <v>1952</v>
      </c>
    </row>
    <row r="1653" spans="1:2" x14ac:dyDescent="0.25">
      <c r="A1653" s="48">
        <v>20141013</v>
      </c>
      <c r="B1653" s="49" t="s">
        <v>1953</v>
      </c>
    </row>
    <row r="1654" spans="1:2" x14ac:dyDescent="0.25">
      <c r="A1654" s="48">
        <v>20141014</v>
      </c>
      <c r="B1654" s="49" t="s">
        <v>1954</v>
      </c>
    </row>
    <row r="1655" spans="1:2" x14ac:dyDescent="0.25">
      <c r="A1655" s="48">
        <v>20141015</v>
      </c>
      <c r="B1655" s="49" t="s">
        <v>1955</v>
      </c>
    </row>
    <row r="1656" spans="1:2" x14ac:dyDescent="0.25">
      <c r="A1656" s="48">
        <v>20141101</v>
      </c>
      <c r="B1656" s="49" t="s">
        <v>1956</v>
      </c>
    </row>
    <row r="1657" spans="1:2" x14ac:dyDescent="0.25">
      <c r="A1657" s="48">
        <v>20141201</v>
      </c>
      <c r="B1657" s="49" t="s">
        <v>1957</v>
      </c>
    </row>
    <row r="1658" spans="1:2" x14ac:dyDescent="0.25">
      <c r="A1658" s="48">
        <v>20141301</v>
      </c>
      <c r="B1658" s="49" t="s">
        <v>1958</v>
      </c>
    </row>
    <row r="1659" spans="1:2" x14ac:dyDescent="0.25">
      <c r="A1659" s="48">
        <v>20141401</v>
      </c>
      <c r="B1659" s="49" t="s">
        <v>1959</v>
      </c>
    </row>
    <row r="1660" spans="1:2" x14ac:dyDescent="0.25">
      <c r="A1660" s="48">
        <v>20141501</v>
      </c>
      <c r="B1660" s="49" t="s">
        <v>1960</v>
      </c>
    </row>
    <row r="1661" spans="1:2" x14ac:dyDescent="0.25">
      <c r="A1661" s="48">
        <v>20141601</v>
      </c>
      <c r="B1661" s="49" t="s">
        <v>1961</v>
      </c>
    </row>
    <row r="1662" spans="1:2" x14ac:dyDescent="0.25">
      <c r="A1662" s="48">
        <v>20141701</v>
      </c>
      <c r="B1662" s="49" t="s">
        <v>1962</v>
      </c>
    </row>
    <row r="1663" spans="1:2" x14ac:dyDescent="0.25">
      <c r="A1663" s="48">
        <v>20141702</v>
      </c>
      <c r="B1663" s="49" t="s">
        <v>1963</v>
      </c>
    </row>
    <row r="1664" spans="1:2" x14ac:dyDescent="0.25">
      <c r="A1664" s="48">
        <v>20141703</v>
      </c>
      <c r="B1664" s="49" t="s">
        <v>1964</v>
      </c>
    </row>
    <row r="1665" spans="1:2" x14ac:dyDescent="0.25">
      <c r="A1665" s="48">
        <v>20141704</v>
      </c>
      <c r="B1665" s="49" t="s">
        <v>1965</v>
      </c>
    </row>
    <row r="1666" spans="1:2" x14ac:dyDescent="0.25">
      <c r="A1666" s="48">
        <v>20141705</v>
      </c>
      <c r="B1666" s="49" t="s">
        <v>1966</v>
      </c>
    </row>
    <row r="1667" spans="1:2" x14ac:dyDescent="0.25">
      <c r="A1667" s="48">
        <v>20141801</v>
      </c>
      <c r="B1667" s="49" t="s">
        <v>1967</v>
      </c>
    </row>
    <row r="1668" spans="1:2" x14ac:dyDescent="0.25">
      <c r="A1668" s="48">
        <v>20141901</v>
      </c>
      <c r="B1668" s="49" t="s">
        <v>1968</v>
      </c>
    </row>
    <row r="1669" spans="1:2" x14ac:dyDescent="0.25">
      <c r="A1669" s="48">
        <v>20142001</v>
      </c>
      <c r="B1669" s="49" t="s">
        <v>1969</v>
      </c>
    </row>
    <row r="1670" spans="1:2" x14ac:dyDescent="0.25">
      <c r="A1670" s="48">
        <v>20142101</v>
      </c>
      <c r="B1670" s="49" t="s">
        <v>1970</v>
      </c>
    </row>
    <row r="1671" spans="1:2" x14ac:dyDescent="0.25">
      <c r="A1671" s="48">
        <v>20142201</v>
      </c>
      <c r="B1671" s="49" t="s">
        <v>1971</v>
      </c>
    </row>
    <row r="1672" spans="1:2" x14ac:dyDescent="0.25">
      <c r="A1672" s="48">
        <v>20142301</v>
      </c>
      <c r="B1672" s="49" t="s">
        <v>1972</v>
      </c>
    </row>
    <row r="1673" spans="1:2" x14ac:dyDescent="0.25">
      <c r="A1673" s="48">
        <v>20142401</v>
      </c>
      <c r="B1673" s="49" t="s">
        <v>1973</v>
      </c>
    </row>
    <row r="1674" spans="1:2" x14ac:dyDescent="0.25">
      <c r="A1674" s="48">
        <v>20142402</v>
      </c>
      <c r="B1674" s="49" t="s">
        <v>1974</v>
      </c>
    </row>
    <row r="1675" spans="1:2" x14ac:dyDescent="0.25">
      <c r="A1675" s="48">
        <v>20142403</v>
      </c>
      <c r="B1675" s="49" t="s">
        <v>1975</v>
      </c>
    </row>
    <row r="1676" spans="1:2" x14ac:dyDescent="0.25">
      <c r="A1676" s="48">
        <v>20142404</v>
      </c>
      <c r="B1676" s="49" t="s">
        <v>1976</v>
      </c>
    </row>
    <row r="1677" spans="1:2" x14ac:dyDescent="0.25">
      <c r="A1677" s="48">
        <v>20142405</v>
      </c>
      <c r="B1677" s="49" t="s">
        <v>1977</v>
      </c>
    </row>
    <row r="1678" spans="1:2" x14ac:dyDescent="0.25">
      <c r="A1678" s="48">
        <v>20142501</v>
      </c>
      <c r="B1678" s="49" t="s">
        <v>1978</v>
      </c>
    </row>
    <row r="1679" spans="1:2" x14ac:dyDescent="0.25">
      <c r="A1679" s="48">
        <v>20142601</v>
      </c>
      <c r="B1679" s="49" t="s">
        <v>1979</v>
      </c>
    </row>
    <row r="1680" spans="1:2" x14ac:dyDescent="0.25">
      <c r="A1680" s="48">
        <v>20142701</v>
      </c>
      <c r="B1680" s="49" t="s">
        <v>1980</v>
      </c>
    </row>
    <row r="1681" spans="1:2" x14ac:dyDescent="0.25">
      <c r="A1681" s="48">
        <v>20142702</v>
      </c>
      <c r="B1681" s="49" t="s">
        <v>1981</v>
      </c>
    </row>
    <row r="1682" spans="1:2" x14ac:dyDescent="0.25">
      <c r="A1682" s="48">
        <v>20142703</v>
      </c>
      <c r="B1682" s="49" t="s">
        <v>1982</v>
      </c>
    </row>
    <row r="1683" spans="1:2" x14ac:dyDescent="0.25">
      <c r="A1683" s="48">
        <v>20142801</v>
      </c>
      <c r="B1683" s="49" t="s">
        <v>1983</v>
      </c>
    </row>
    <row r="1684" spans="1:2" x14ac:dyDescent="0.25">
      <c r="A1684" s="48">
        <v>20142901</v>
      </c>
      <c r="B1684" s="49" t="s">
        <v>1984</v>
      </c>
    </row>
    <row r="1685" spans="1:2" x14ac:dyDescent="0.25">
      <c r="A1685" s="48">
        <v>20143001</v>
      </c>
      <c r="B1685" s="49" t="s">
        <v>1985</v>
      </c>
    </row>
    <row r="1686" spans="1:2" x14ac:dyDescent="0.25">
      <c r="A1686" s="48">
        <v>20143002</v>
      </c>
      <c r="B1686" s="49" t="s">
        <v>1986</v>
      </c>
    </row>
    <row r="1687" spans="1:2" x14ac:dyDescent="0.25">
      <c r="A1687" s="48">
        <v>21101501</v>
      </c>
      <c r="B1687" s="49" t="s">
        <v>1987</v>
      </c>
    </row>
    <row r="1688" spans="1:2" x14ac:dyDescent="0.25">
      <c r="A1688" s="48">
        <v>21101502</v>
      </c>
      <c r="B1688" s="49" t="s">
        <v>1988</v>
      </c>
    </row>
    <row r="1689" spans="1:2" x14ac:dyDescent="0.25">
      <c r="A1689" s="48">
        <v>21101503</v>
      </c>
      <c r="B1689" s="49" t="s">
        <v>1989</v>
      </c>
    </row>
    <row r="1690" spans="1:2" x14ac:dyDescent="0.25">
      <c r="A1690" s="48">
        <v>21101504</v>
      </c>
      <c r="B1690" s="49" t="s">
        <v>1990</v>
      </c>
    </row>
    <row r="1691" spans="1:2" x14ac:dyDescent="0.25">
      <c r="A1691" s="48">
        <v>21101505</v>
      </c>
      <c r="B1691" s="49" t="s">
        <v>1991</v>
      </c>
    </row>
    <row r="1692" spans="1:2" x14ac:dyDescent="0.25">
      <c r="A1692" s="48">
        <v>21101506</v>
      </c>
      <c r="B1692" s="49" t="s">
        <v>1992</v>
      </c>
    </row>
    <row r="1693" spans="1:2" x14ac:dyDescent="0.25">
      <c r="A1693" s="48">
        <v>21101507</v>
      </c>
      <c r="B1693" s="49" t="s">
        <v>1993</v>
      </c>
    </row>
    <row r="1694" spans="1:2" x14ac:dyDescent="0.25">
      <c r="A1694" s="48">
        <v>21101508</v>
      </c>
      <c r="B1694" s="49" t="s">
        <v>1994</v>
      </c>
    </row>
    <row r="1695" spans="1:2" x14ac:dyDescent="0.25">
      <c r="A1695" s="48">
        <v>21101509</v>
      </c>
      <c r="B1695" s="49" t="s">
        <v>1995</v>
      </c>
    </row>
    <row r="1696" spans="1:2" x14ac:dyDescent="0.25">
      <c r="A1696" s="48">
        <v>21101510</v>
      </c>
      <c r="B1696" s="49" t="s">
        <v>1996</v>
      </c>
    </row>
    <row r="1697" spans="1:2" x14ac:dyDescent="0.25">
      <c r="A1697" s="48">
        <v>21101511</v>
      </c>
      <c r="B1697" s="49" t="s">
        <v>1997</v>
      </c>
    </row>
    <row r="1698" spans="1:2" x14ac:dyDescent="0.25">
      <c r="A1698" s="48">
        <v>21101512</v>
      </c>
      <c r="B1698" s="49" t="s">
        <v>1998</v>
      </c>
    </row>
    <row r="1699" spans="1:2" x14ac:dyDescent="0.25">
      <c r="A1699" s="48">
        <v>21101513</v>
      </c>
      <c r="B1699" s="49" t="s">
        <v>1999</v>
      </c>
    </row>
    <row r="1700" spans="1:2" x14ac:dyDescent="0.25">
      <c r="A1700" s="48">
        <v>21101514</v>
      </c>
      <c r="B1700" s="49" t="s">
        <v>2000</v>
      </c>
    </row>
    <row r="1701" spans="1:2" x14ac:dyDescent="0.25">
      <c r="A1701" s="48">
        <v>21101516</v>
      </c>
      <c r="B1701" s="49" t="s">
        <v>2001</v>
      </c>
    </row>
    <row r="1702" spans="1:2" x14ac:dyDescent="0.25">
      <c r="A1702" s="48">
        <v>21101601</v>
      </c>
      <c r="B1702" s="49" t="s">
        <v>2002</v>
      </c>
    </row>
    <row r="1703" spans="1:2" x14ac:dyDescent="0.25">
      <c r="A1703" s="48">
        <v>21101602</v>
      </c>
      <c r="B1703" s="49" t="s">
        <v>2003</v>
      </c>
    </row>
    <row r="1704" spans="1:2" x14ac:dyDescent="0.25">
      <c r="A1704" s="48">
        <v>21101603</v>
      </c>
      <c r="B1704" s="49" t="s">
        <v>2004</v>
      </c>
    </row>
    <row r="1705" spans="1:2" x14ac:dyDescent="0.25">
      <c r="A1705" s="48">
        <v>21101604</v>
      </c>
      <c r="B1705" s="49" t="s">
        <v>2005</v>
      </c>
    </row>
    <row r="1706" spans="1:2" x14ac:dyDescent="0.25">
      <c r="A1706" s="48">
        <v>21101605</v>
      </c>
      <c r="B1706" s="49" t="s">
        <v>2006</v>
      </c>
    </row>
    <row r="1707" spans="1:2" x14ac:dyDescent="0.25">
      <c r="A1707" s="48">
        <v>21101606</v>
      </c>
      <c r="B1707" s="49" t="s">
        <v>2007</v>
      </c>
    </row>
    <row r="1708" spans="1:2" x14ac:dyDescent="0.25">
      <c r="A1708" s="48">
        <v>21101607</v>
      </c>
      <c r="B1708" s="49" t="s">
        <v>2008</v>
      </c>
    </row>
    <row r="1709" spans="1:2" x14ac:dyDescent="0.25">
      <c r="A1709" s="48">
        <v>21101701</v>
      </c>
      <c r="B1709" s="49" t="s">
        <v>2009</v>
      </c>
    </row>
    <row r="1710" spans="1:2" x14ac:dyDescent="0.25">
      <c r="A1710" s="48">
        <v>21101702</v>
      </c>
      <c r="B1710" s="49" t="s">
        <v>2010</v>
      </c>
    </row>
    <row r="1711" spans="1:2" x14ac:dyDescent="0.25">
      <c r="A1711" s="48">
        <v>21101703</v>
      </c>
      <c r="B1711" s="49" t="s">
        <v>2011</v>
      </c>
    </row>
    <row r="1712" spans="1:2" x14ac:dyDescent="0.25">
      <c r="A1712" s="48">
        <v>21101704</v>
      </c>
      <c r="B1712" s="49" t="s">
        <v>2012</v>
      </c>
    </row>
    <row r="1713" spans="1:2" x14ac:dyDescent="0.25">
      <c r="A1713" s="48">
        <v>21101705</v>
      </c>
      <c r="B1713" s="49" t="s">
        <v>2013</v>
      </c>
    </row>
    <row r="1714" spans="1:2" x14ac:dyDescent="0.25">
      <c r="A1714" s="48">
        <v>21101706</v>
      </c>
      <c r="B1714" s="49" t="s">
        <v>2014</v>
      </c>
    </row>
    <row r="1715" spans="1:2" x14ac:dyDescent="0.25">
      <c r="A1715" s="48">
        <v>21101707</v>
      </c>
      <c r="B1715" s="49" t="s">
        <v>2015</v>
      </c>
    </row>
    <row r="1716" spans="1:2" x14ac:dyDescent="0.25">
      <c r="A1716" s="48">
        <v>21101708</v>
      </c>
      <c r="B1716" s="49" t="s">
        <v>2016</v>
      </c>
    </row>
    <row r="1717" spans="1:2" x14ac:dyDescent="0.25">
      <c r="A1717" s="48">
        <v>21101801</v>
      </c>
      <c r="B1717" s="49" t="s">
        <v>2017</v>
      </c>
    </row>
    <row r="1718" spans="1:2" x14ac:dyDescent="0.25">
      <c r="A1718" s="48">
        <v>21101802</v>
      </c>
      <c r="B1718" s="49" t="s">
        <v>2018</v>
      </c>
    </row>
    <row r="1719" spans="1:2" x14ac:dyDescent="0.25">
      <c r="A1719" s="48">
        <v>21101803</v>
      </c>
      <c r="B1719" s="49" t="s">
        <v>2019</v>
      </c>
    </row>
    <row r="1720" spans="1:2" x14ac:dyDescent="0.25">
      <c r="A1720" s="48">
        <v>21101804</v>
      </c>
      <c r="B1720" s="49" t="s">
        <v>2020</v>
      </c>
    </row>
    <row r="1721" spans="1:2" x14ac:dyDescent="0.25">
      <c r="A1721" s="48">
        <v>21101805</v>
      </c>
      <c r="B1721" s="49" t="s">
        <v>2021</v>
      </c>
    </row>
    <row r="1722" spans="1:2" x14ac:dyDescent="0.25">
      <c r="A1722" s="48">
        <v>21101806</v>
      </c>
      <c r="B1722" s="49" t="s">
        <v>2022</v>
      </c>
    </row>
    <row r="1723" spans="1:2" x14ac:dyDescent="0.25">
      <c r="A1723" s="48">
        <v>21101807</v>
      </c>
      <c r="B1723" s="49" t="s">
        <v>2023</v>
      </c>
    </row>
    <row r="1724" spans="1:2" x14ac:dyDescent="0.25">
      <c r="A1724" s="48">
        <v>21101808</v>
      </c>
      <c r="B1724" s="49" t="s">
        <v>2024</v>
      </c>
    </row>
    <row r="1725" spans="1:2" x14ac:dyDescent="0.25">
      <c r="A1725" s="48">
        <v>21101901</v>
      </c>
      <c r="B1725" s="49" t="s">
        <v>2025</v>
      </c>
    </row>
    <row r="1726" spans="1:2" x14ac:dyDescent="0.25">
      <c r="A1726" s="48">
        <v>21101902</v>
      </c>
      <c r="B1726" s="49" t="s">
        <v>2026</v>
      </c>
    </row>
    <row r="1727" spans="1:2" x14ac:dyDescent="0.25">
      <c r="A1727" s="48">
        <v>21101903</v>
      </c>
      <c r="B1727" s="49" t="s">
        <v>2027</v>
      </c>
    </row>
    <row r="1728" spans="1:2" x14ac:dyDescent="0.25">
      <c r="A1728" s="48">
        <v>21101904</v>
      </c>
      <c r="B1728" s="49" t="s">
        <v>2028</v>
      </c>
    </row>
    <row r="1729" spans="1:2" x14ac:dyDescent="0.25">
      <c r="A1729" s="48">
        <v>21101905</v>
      </c>
      <c r="B1729" s="49" t="s">
        <v>2029</v>
      </c>
    </row>
    <row r="1730" spans="1:2" x14ac:dyDescent="0.25">
      <c r="A1730" s="48">
        <v>21101906</v>
      </c>
      <c r="B1730" s="49" t="s">
        <v>2030</v>
      </c>
    </row>
    <row r="1731" spans="1:2" x14ac:dyDescent="0.25">
      <c r="A1731" s="48">
        <v>21101907</v>
      </c>
      <c r="B1731" s="49" t="s">
        <v>2031</v>
      </c>
    </row>
    <row r="1732" spans="1:2" x14ac:dyDescent="0.25">
      <c r="A1732" s="48">
        <v>21101908</v>
      </c>
      <c r="B1732" s="49" t="s">
        <v>2032</v>
      </c>
    </row>
    <row r="1733" spans="1:2" x14ac:dyDescent="0.25">
      <c r="A1733" s="48">
        <v>21101909</v>
      </c>
      <c r="B1733" s="49" t="s">
        <v>2033</v>
      </c>
    </row>
    <row r="1734" spans="1:2" x14ac:dyDescent="0.25">
      <c r="A1734" s="48">
        <v>21102001</v>
      </c>
      <c r="B1734" s="49" t="s">
        <v>2034</v>
      </c>
    </row>
    <row r="1735" spans="1:2" x14ac:dyDescent="0.25">
      <c r="A1735" s="48">
        <v>21102002</v>
      </c>
      <c r="B1735" s="49" t="s">
        <v>2035</v>
      </c>
    </row>
    <row r="1736" spans="1:2" x14ac:dyDescent="0.25">
      <c r="A1736" s="48">
        <v>21102003</v>
      </c>
      <c r="B1736" s="49" t="s">
        <v>2036</v>
      </c>
    </row>
    <row r="1737" spans="1:2" x14ac:dyDescent="0.25">
      <c r="A1737" s="48">
        <v>21102004</v>
      </c>
      <c r="B1737" s="49" t="s">
        <v>2037</v>
      </c>
    </row>
    <row r="1738" spans="1:2" x14ac:dyDescent="0.25">
      <c r="A1738" s="48">
        <v>21102005</v>
      </c>
      <c r="B1738" s="49" t="s">
        <v>2038</v>
      </c>
    </row>
    <row r="1739" spans="1:2" x14ac:dyDescent="0.25">
      <c r="A1739" s="48">
        <v>21102006</v>
      </c>
      <c r="B1739" s="49" t="s">
        <v>2039</v>
      </c>
    </row>
    <row r="1740" spans="1:2" x14ac:dyDescent="0.25">
      <c r="A1740" s="48">
        <v>21102101</v>
      </c>
      <c r="B1740" s="49" t="s">
        <v>2040</v>
      </c>
    </row>
    <row r="1741" spans="1:2" x14ac:dyDescent="0.25">
      <c r="A1741" s="48">
        <v>21102201</v>
      </c>
      <c r="B1741" s="49" t="s">
        <v>2041</v>
      </c>
    </row>
    <row r="1742" spans="1:2" x14ac:dyDescent="0.25">
      <c r="A1742" s="48">
        <v>21102202</v>
      </c>
      <c r="B1742" s="49" t="s">
        <v>2042</v>
      </c>
    </row>
    <row r="1743" spans="1:2" x14ac:dyDescent="0.25">
      <c r="A1743" s="48">
        <v>21102203</v>
      </c>
      <c r="B1743" s="49" t="s">
        <v>2043</v>
      </c>
    </row>
    <row r="1744" spans="1:2" x14ac:dyDescent="0.25">
      <c r="A1744" s="48">
        <v>21102204</v>
      </c>
      <c r="B1744" s="49" t="s">
        <v>2044</v>
      </c>
    </row>
    <row r="1745" spans="1:2" x14ac:dyDescent="0.25">
      <c r="A1745" s="48">
        <v>21102205</v>
      </c>
      <c r="B1745" s="49" t="s">
        <v>2045</v>
      </c>
    </row>
    <row r="1746" spans="1:2" x14ac:dyDescent="0.25">
      <c r="A1746" s="48">
        <v>21102206</v>
      </c>
      <c r="B1746" s="49" t="s">
        <v>2046</v>
      </c>
    </row>
    <row r="1747" spans="1:2" x14ac:dyDescent="0.25">
      <c r="A1747" s="48">
        <v>21102207</v>
      </c>
      <c r="B1747" s="49" t="s">
        <v>2047</v>
      </c>
    </row>
    <row r="1748" spans="1:2" x14ac:dyDescent="0.25">
      <c r="A1748" s="48">
        <v>21102301</v>
      </c>
      <c r="B1748" s="49" t="s">
        <v>2048</v>
      </c>
    </row>
    <row r="1749" spans="1:2" x14ac:dyDescent="0.25">
      <c r="A1749" s="48">
        <v>21102302</v>
      </c>
      <c r="B1749" s="49" t="s">
        <v>2049</v>
      </c>
    </row>
    <row r="1750" spans="1:2" x14ac:dyDescent="0.25">
      <c r="A1750" s="48">
        <v>21102303</v>
      </c>
      <c r="B1750" s="49" t="s">
        <v>2050</v>
      </c>
    </row>
    <row r="1751" spans="1:2" x14ac:dyDescent="0.25">
      <c r="A1751" s="48">
        <v>21102304</v>
      </c>
      <c r="B1751" s="49" t="s">
        <v>2051</v>
      </c>
    </row>
    <row r="1752" spans="1:2" x14ac:dyDescent="0.25">
      <c r="A1752" s="48">
        <v>21102401</v>
      </c>
      <c r="B1752" s="49" t="s">
        <v>2052</v>
      </c>
    </row>
    <row r="1753" spans="1:2" x14ac:dyDescent="0.25">
      <c r="A1753" s="48">
        <v>21102402</v>
      </c>
      <c r="B1753" s="49" t="s">
        <v>2053</v>
      </c>
    </row>
    <row r="1754" spans="1:2" x14ac:dyDescent="0.25">
      <c r="A1754" s="48">
        <v>21102403</v>
      </c>
      <c r="B1754" s="49" t="s">
        <v>2054</v>
      </c>
    </row>
    <row r="1755" spans="1:2" x14ac:dyDescent="0.25">
      <c r="A1755" s="48">
        <v>21102404</v>
      </c>
      <c r="B1755" s="49" t="s">
        <v>2055</v>
      </c>
    </row>
    <row r="1756" spans="1:2" x14ac:dyDescent="0.25">
      <c r="A1756" s="48">
        <v>21111501</v>
      </c>
      <c r="B1756" s="49" t="s">
        <v>2056</v>
      </c>
    </row>
    <row r="1757" spans="1:2" x14ac:dyDescent="0.25">
      <c r="A1757" s="48">
        <v>21111502</v>
      </c>
      <c r="B1757" s="49" t="s">
        <v>2057</v>
      </c>
    </row>
    <row r="1758" spans="1:2" x14ac:dyDescent="0.25">
      <c r="A1758" s="48">
        <v>21111503</v>
      </c>
      <c r="B1758" s="49" t="s">
        <v>2058</v>
      </c>
    </row>
    <row r="1759" spans="1:2" x14ac:dyDescent="0.25">
      <c r="A1759" s="48">
        <v>21111504</v>
      </c>
      <c r="B1759" s="49" t="s">
        <v>2059</v>
      </c>
    </row>
    <row r="1760" spans="1:2" x14ac:dyDescent="0.25">
      <c r="A1760" s="48">
        <v>21111506</v>
      </c>
      <c r="B1760" s="49" t="s">
        <v>2060</v>
      </c>
    </row>
    <row r="1761" spans="1:2" x14ac:dyDescent="0.25">
      <c r="A1761" s="48">
        <v>21111507</v>
      </c>
      <c r="B1761" s="49" t="s">
        <v>2061</v>
      </c>
    </row>
    <row r="1762" spans="1:2" x14ac:dyDescent="0.25">
      <c r="A1762" s="48">
        <v>21111508</v>
      </c>
      <c r="B1762" s="49" t="s">
        <v>2062</v>
      </c>
    </row>
    <row r="1763" spans="1:2" x14ac:dyDescent="0.25">
      <c r="A1763" s="48">
        <v>21111601</v>
      </c>
      <c r="B1763" s="49" t="s">
        <v>2063</v>
      </c>
    </row>
    <row r="1764" spans="1:2" x14ac:dyDescent="0.25">
      <c r="A1764" s="48">
        <v>21111602</v>
      </c>
      <c r="B1764" s="49" t="s">
        <v>2064</v>
      </c>
    </row>
    <row r="1765" spans="1:2" x14ac:dyDescent="0.25">
      <c r="A1765" s="48">
        <v>22101501</v>
      </c>
      <c r="B1765" s="49" t="s">
        <v>2065</v>
      </c>
    </row>
    <row r="1766" spans="1:2" x14ac:dyDescent="0.25">
      <c r="A1766" s="48">
        <v>22101502</v>
      </c>
      <c r="B1766" s="49" t="s">
        <v>2066</v>
      </c>
    </row>
    <row r="1767" spans="1:2" x14ac:dyDescent="0.25">
      <c r="A1767" s="48">
        <v>22101504</v>
      </c>
      <c r="B1767" s="49" t="s">
        <v>2067</v>
      </c>
    </row>
    <row r="1768" spans="1:2" x14ac:dyDescent="0.25">
      <c r="A1768" s="48">
        <v>22101505</v>
      </c>
      <c r="B1768" s="49" t="s">
        <v>2068</v>
      </c>
    </row>
    <row r="1769" spans="1:2" x14ac:dyDescent="0.25">
      <c r="A1769" s="48">
        <v>22101507</v>
      </c>
      <c r="B1769" s="49" t="s">
        <v>2069</v>
      </c>
    </row>
    <row r="1770" spans="1:2" x14ac:dyDescent="0.25">
      <c r="A1770" s="48">
        <v>22101508</v>
      </c>
      <c r="B1770" s="49" t="s">
        <v>2070</v>
      </c>
    </row>
    <row r="1771" spans="1:2" x14ac:dyDescent="0.25">
      <c r="A1771" s="48">
        <v>22101509</v>
      </c>
      <c r="B1771" s="49" t="s">
        <v>2071</v>
      </c>
    </row>
    <row r="1772" spans="1:2" x14ac:dyDescent="0.25">
      <c r="A1772" s="48">
        <v>22101511</v>
      </c>
      <c r="B1772" s="49" t="s">
        <v>2072</v>
      </c>
    </row>
    <row r="1773" spans="1:2" x14ac:dyDescent="0.25">
      <c r="A1773" s="48">
        <v>22101513</v>
      </c>
      <c r="B1773" s="49" t="s">
        <v>2073</v>
      </c>
    </row>
    <row r="1774" spans="1:2" x14ac:dyDescent="0.25">
      <c r="A1774" s="48">
        <v>22101514</v>
      </c>
      <c r="B1774" s="49" t="s">
        <v>2074</v>
      </c>
    </row>
    <row r="1775" spans="1:2" x14ac:dyDescent="0.25">
      <c r="A1775" s="48">
        <v>22101516</v>
      </c>
      <c r="B1775" s="49" t="s">
        <v>2075</v>
      </c>
    </row>
    <row r="1776" spans="1:2" x14ac:dyDescent="0.25">
      <c r="A1776" s="48">
        <v>22101518</v>
      </c>
      <c r="B1776" s="49" t="s">
        <v>2076</v>
      </c>
    </row>
    <row r="1777" spans="1:2" x14ac:dyDescent="0.25">
      <c r="A1777" s="48">
        <v>22101519</v>
      </c>
      <c r="B1777" s="49" t="s">
        <v>2077</v>
      </c>
    </row>
    <row r="1778" spans="1:2" x14ac:dyDescent="0.25">
      <c r="A1778" s="48">
        <v>22101520</v>
      </c>
      <c r="B1778" s="49" t="s">
        <v>2078</v>
      </c>
    </row>
    <row r="1779" spans="1:2" x14ac:dyDescent="0.25">
      <c r="A1779" s="48">
        <v>22101521</v>
      </c>
      <c r="B1779" s="49" t="s">
        <v>2079</v>
      </c>
    </row>
    <row r="1780" spans="1:2" x14ac:dyDescent="0.25">
      <c r="A1780" s="48">
        <v>22101522</v>
      </c>
      <c r="B1780" s="49" t="s">
        <v>2080</v>
      </c>
    </row>
    <row r="1781" spans="1:2" x14ac:dyDescent="0.25">
      <c r="A1781" s="48">
        <v>22101523</v>
      </c>
      <c r="B1781" s="49" t="s">
        <v>2081</v>
      </c>
    </row>
    <row r="1782" spans="1:2" x14ac:dyDescent="0.25">
      <c r="A1782" s="48">
        <v>22101524</v>
      </c>
      <c r="B1782" s="49" t="s">
        <v>2082</v>
      </c>
    </row>
    <row r="1783" spans="1:2" x14ac:dyDescent="0.25">
      <c r="A1783" s="48">
        <v>22101525</v>
      </c>
      <c r="B1783" s="49" t="s">
        <v>2083</v>
      </c>
    </row>
    <row r="1784" spans="1:2" x14ac:dyDescent="0.25">
      <c r="A1784" s="48">
        <v>22101526</v>
      </c>
      <c r="B1784" s="49" t="s">
        <v>2084</v>
      </c>
    </row>
    <row r="1785" spans="1:2" x14ac:dyDescent="0.25">
      <c r="A1785" s="48">
        <v>22101527</v>
      </c>
      <c r="B1785" s="49" t="s">
        <v>2085</v>
      </c>
    </row>
    <row r="1786" spans="1:2" x14ac:dyDescent="0.25">
      <c r="A1786" s="48">
        <v>22101528</v>
      </c>
      <c r="B1786" s="49" t="s">
        <v>2086</v>
      </c>
    </row>
    <row r="1787" spans="1:2" x14ac:dyDescent="0.25">
      <c r="A1787" s="48">
        <v>22101529</v>
      </c>
      <c r="B1787" s="49" t="s">
        <v>2087</v>
      </c>
    </row>
    <row r="1788" spans="1:2" x14ac:dyDescent="0.25">
      <c r="A1788" s="48">
        <v>22101530</v>
      </c>
      <c r="B1788" s="49" t="s">
        <v>2088</v>
      </c>
    </row>
    <row r="1789" spans="1:2" x14ac:dyDescent="0.25">
      <c r="A1789" s="48">
        <v>22101531</v>
      </c>
      <c r="B1789" s="49" t="s">
        <v>2089</v>
      </c>
    </row>
    <row r="1790" spans="1:2" x14ac:dyDescent="0.25">
      <c r="A1790" s="48">
        <v>22101532</v>
      </c>
      <c r="B1790" s="49" t="s">
        <v>2090</v>
      </c>
    </row>
    <row r="1791" spans="1:2" x14ac:dyDescent="0.25">
      <c r="A1791" s="48">
        <v>22101533</v>
      </c>
      <c r="B1791" s="49" t="s">
        <v>2091</v>
      </c>
    </row>
    <row r="1792" spans="1:2" x14ac:dyDescent="0.25">
      <c r="A1792" s="48">
        <v>22101534</v>
      </c>
      <c r="B1792" s="49" t="s">
        <v>2092</v>
      </c>
    </row>
    <row r="1793" spans="1:2" x14ac:dyDescent="0.25">
      <c r="A1793" s="48">
        <v>22101602</v>
      </c>
      <c r="B1793" s="49" t="s">
        <v>2093</v>
      </c>
    </row>
    <row r="1794" spans="1:2" x14ac:dyDescent="0.25">
      <c r="A1794" s="48">
        <v>22101603</v>
      </c>
      <c r="B1794" s="49" t="s">
        <v>2094</v>
      </c>
    </row>
    <row r="1795" spans="1:2" x14ac:dyDescent="0.25">
      <c r="A1795" s="48">
        <v>22101604</v>
      </c>
      <c r="B1795" s="49" t="s">
        <v>2095</v>
      </c>
    </row>
    <row r="1796" spans="1:2" x14ac:dyDescent="0.25">
      <c r="A1796" s="48">
        <v>22101605</v>
      </c>
      <c r="B1796" s="49" t="s">
        <v>2096</v>
      </c>
    </row>
    <row r="1797" spans="1:2" x14ac:dyDescent="0.25">
      <c r="A1797" s="48">
        <v>22101606</v>
      </c>
      <c r="B1797" s="49" t="s">
        <v>2097</v>
      </c>
    </row>
    <row r="1798" spans="1:2" x14ac:dyDescent="0.25">
      <c r="A1798" s="48">
        <v>22101607</v>
      </c>
      <c r="B1798" s="49" t="s">
        <v>2098</v>
      </c>
    </row>
    <row r="1799" spans="1:2" x14ac:dyDescent="0.25">
      <c r="A1799" s="48">
        <v>22101608</v>
      </c>
      <c r="B1799" s="49" t="s">
        <v>2099</v>
      </c>
    </row>
    <row r="1800" spans="1:2" x14ac:dyDescent="0.25">
      <c r="A1800" s="48">
        <v>22101609</v>
      </c>
      <c r="B1800" s="49" t="s">
        <v>2100</v>
      </c>
    </row>
    <row r="1801" spans="1:2" x14ac:dyDescent="0.25">
      <c r="A1801" s="48">
        <v>22101610</v>
      </c>
      <c r="B1801" s="49" t="s">
        <v>2101</v>
      </c>
    </row>
    <row r="1802" spans="1:2" x14ac:dyDescent="0.25">
      <c r="A1802" s="48">
        <v>22101611</v>
      </c>
      <c r="B1802" s="49" t="s">
        <v>2102</v>
      </c>
    </row>
    <row r="1803" spans="1:2" x14ac:dyDescent="0.25">
      <c r="A1803" s="48">
        <v>22101612</v>
      </c>
      <c r="B1803" s="49" t="s">
        <v>2103</v>
      </c>
    </row>
    <row r="1804" spans="1:2" x14ac:dyDescent="0.25">
      <c r="A1804" s="48">
        <v>22101613</v>
      </c>
      <c r="B1804" s="49" t="s">
        <v>2104</v>
      </c>
    </row>
    <row r="1805" spans="1:2" x14ac:dyDescent="0.25">
      <c r="A1805" s="48">
        <v>22101614</v>
      </c>
      <c r="B1805" s="49" t="s">
        <v>2105</v>
      </c>
    </row>
    <row r="1806" spans="1:2" x14ac:dyDescent="0.25">
      <c r="A1806" s="48">
        <v>22101615</v>
      </c>
      <c r="B1806" s="49" t="s">
        <v>2106</v>
      </c>
    </row>
    <row r="1807" spans="1:2" x14ac:dyDescent="0.25">
      <c r="A1807" s="48">
        <v>22101616</v>
      </c>
      <c r="B1807" s="49" t="s">
        <v>2107</v>
      </c>
    </row>
    <row r="1808" spans="1:2" x14ac:dyDescent="0.25">
      <c r="A1808" s="48">
        <v>22101617</v>
      </c>
      <c r="B1808" s="49" t="s">
        <v>2108</v>
      </c>
    </row>
    <row r="1809" spans="1:2" x14ac:dyDescent="0.25">
      <c r="A1809" s="48">
        <v>22101618</v>
      </c>
      <c r="B1809" s="49" t="s">
        <v>2109</v>
      </c>
    </row>
    <row r="1810" spans="1:2" x14ac:dyDescent="0.25">
      <c r="A1810" s="48">
        <v>22101619</v>
      </c>
      <c r="B1810" s="49" t="s">
        <v>2110</v>
      </c>
    </row>
    <row r="1811" spans="1:2" x14ac:dyDescent="0.25">
      <c r="A1811" s="48">
        <v>22101620</v>
      </c>
      <c r="B1811" s="49" t="s">
        <v>2111</v>
      </c>
    </row>
    <row r="1812" spans="1:2" x14ac:dyDescent="0.25">
      <c r="A1812" s="48">
        <v>22101701</v>
      </c>
      <c r="B1812" s="49" t="s">
        <v>2112</v>
      </c>
    </row>
    <row r="1813" spans="1:2" x14ac:dyDescent="0.25">
      <c r="A1813" s="48">
        <v>22101702</v>
      </c>
      <c r="B1813" s="49" t="s">
        <v>2113</v>
      </c>
    </row>
    <row r="1814" spans="1:2" x14ac:dyDescent="0.25">
      <c r="A1814" s="48">
        <v>22101703</v>
      </c>
      <c r="B1814" s="49" t="s">
        <v>2114</v>
      </c>
    </row>
    <row r="1815" spans="1:2" x14ac:dyDescent="0.25">
      <c r="A1815" s="48">
        <v>22101704</v>
      </c>
      <c r="B1815" s="49" t="s">
        <v>2115</v>
      </c>
    </row>
    <row r="1816" spans="1:2" x14ac:dyDescent="0.25">
      <c r="A1816" s="48">
        <v>22101705</v>
      </c>
      <c r="B1816" s="49" t="s">
        <v>2116</v>
      </c>
    </row>
    <row r="1817" spans="1:2" x14ac:dyDescent="0.25">
      <c r="A1817" s="48">
        <v>22101706</v>
      </c>
      <c r="B1817" s="49" t="s">
        <v>2117</v>
      </c>
    </row>
    <row r="1818" spans="1:2" x14ac:dyDescent="0.25">
      <c r="A1818" s="48">
        <v>22101707</v>
      </c>
      <c r="B1818" s="49" t="s">
        <v>2118</v>
      </c>
    </row>
    <row r="1819" spans="1:2" x14ac:dyDescent="0.25">
      <c r="A1819" s="48">
        <v>22101708</v>
      </c>
      <c r="B1819" s="49" t="s">
        <v>2119</v>
      </c>
    </row>
    <row r="1820" spans="1:2" x14ac:dyDescent="0.25">
      <c r="A1820" s="48">
        <v>22101709</v>
      </c>
      <c r="B1820" s="49" t="s">
        <v>2120</v>
      </c>
    </row>
    <row r="1821" spans="1:2" x14ac:dyDescent="0.25">
      <c r="A1821" s="48">
        <v>22101710</v>
      </c>
      <c r="B1821" s="49" t="s">
        <v>2121</v>
      </c>
    </row>
    <row r="1822" spans="1:2" x14ac:dyDescent="0.25">
      <c r="A1822" s="48">
        <v>22101711</v>
      </c>
      <c r="B1822" s="49" t="s">
        <v>2122</v>
      </c>
    </row>
    <row r="1823" spans="1:2" x14ac:dyDescent="0.25">
      <c r="A1823" s="48">
        <v>22101712</v>
      </c>
      <c r="B1823" s="49" t="s">
        <v>2123</v>
      </c>
    </row>
    <row r="1824" spans="1:2" x14ac:dyDescent="0.25">
      <c r="A1824" s="48">
        <v>22101713</v>
      </c>
      <c r="B1824" s="49" t="s">
        <v>2124</v>
      </c>
    </row>
    <row r="1825" spans="1:2" x14ac:dyDescent="0.25">
      <c r="A1825" s="48">
        <v>22101714</v>
      </c>
      <c r="B1825" s="49" t="s">
        <v>2125</v>
      </c>
    </row>
    <row r="1826" spans="1:2" x14ac:dyDescent="0.25">
      <c r="A1826" s="48">
        <v>22101715</v>
      </c>
      <c r="B1826" s="49" t="s">
        <v>2126</v>
      </c>
    </row>
    <row r="1827" spans="1:2" x14ac:dyDescent="0.25">
      <c r="A1827" s="48">
        <v>22101716</v>
      </c>
      <c r="B1827" s="49" t="s">
        <v>2127</v>
      </c>
    </row>
    <row r="1828" spans="1:2" x14ac:dyDescent="0.25">
      <c r="A1828" s="48">
        <v>22101717</v>
      </c>
      <c r="B1828" s="49" t="s">
        <v>2128</v>
      </c>
    </row>
    <row r="1829" spans="1:2" x14ac:dyDescent="0.25">
      <c r="A1829" s="48">
        <v>22101718</v>
      </c>
      <c r="B1829" s="49" t="s">
        <v>2129</v>
      </c>
    </row>
    <row r="1830" spans="1:2" x14ac:dyDescent="0.25">
      <c r="A1830" s="48">
        <v>22101719</v>
      </c>
      <c r="B1830" s="49" t="s">
        <v>2130</v>
      </c>
    </row>
    <row r="1831" spans="1:2" x14ac:dyDescent="0.25">
      <c r="A1831" s="48">
        <v>22101720</v>
      </c>
      <c r="B1831" s="49" t="s">
        <v>2131</v>
      </c>
    </row>
    <row r="1832" spans="1:2" x14ac:dyDescent="0.25">
      <c r="A1832" s="48">
        <v>22101801</v>
      </c>
      <c r="B1832" s="49" t="s">
        <v>2132</v>
      </c>
    </row>
    <row r="1833" spans="1:2" x14ac:dyDescent="0.25">
      <c r="A1833" s="48">
        <v>22101802</v>
      </c>
      <c r="B1833" s="49" t="s">
        <v>2133</v>
      </c>
    </row>
    <row r="1834" spans="1:2" x14ac:dyDescent="0.25">
      <c r="A1834" s="48">
        <v>22101803</v>
      </c>
      <c r="B1834" s="49" t="s">
        <v>2134</v>
      </c>
    </row>
    <row r="1835" spans="1:2" x14ac:dyDescent="0.25">
      <c r="A1835" s="48">
        <v>22101804</v>
      </c>
      <c r="B1835" s="49" t="s">
        <v>2135</v>
      </c>
    </row>
    <row r="1836" spans="1:2" x14ac:dyDescent="0.25">
      <c r="A1836" s="48">
        <v>22101901</v>
      </c>
      <c r="B1836" s="49" t="s">
        <v>2136</v>
      </c>
    </row>
    <row r="1837" spans="1:2" x14ac:dyDescent="0.25">
      <c r="A1837" s="48">
        <v>22101902</v>
      </c>
      <c r="B1837" s="49" t="s">
        <v>2137</v>
      </c>
    </row>
    <row r="1838" spans="1:2" x14ac:dyDescent="0.25">
      <c r="A1838" s="48">
        <v>22101903</v>
      </c>
      <c r="B1838" s="49" t="s">
        <v>2138</v>
      </c>
    </row>
    <row r="1839" spans="1:2" x14ac:dyDescent="0.25">
      <c r="A1839" s="48">
        <v>22101904</v>
      </c>
      <c r="B1839" s="49" t="s">
        <v>2139</v>
      </c>
    </row>
    <row r="1840" spans="1:2" x14ac:dyDescent="0.25">
      <c r="A1840" s="48">
        <v>22101905</v>
      </c>
      <c r="B1840" s="49" t="s">
        <v>2140</v>
      </c>
    </row>
    <row r="1841" spans="1:2" x14ac:dyDescent="0.25">
      <c r="A1841" s="48">
        <v>22101906</v>
      </c>
      <c r="B1841" s="49" t="s">
        <v>2141</v>
      </c>
    </row>
    <row r="1842" spans="1:2" x14ac:dyDescent="0.25">
      <c r="A1842" s="48">
        <v>22101907</v>
      </c>
      <c r="B1842" s="49" t="s">
        <v>2142</v>
      </c>
    </row>
    <row r="1843" spans="1:2" x14ac:dyDescent="0.25">
      <c r="A1843" s="48">
        <v>22102001</v>
      </c>
      <c r="B1843" s="49" t="s">
        <v>2143</v>
      </c>
    </row>
    <row r="1844" spans="1:2" x14ac:dyDescent="0.25">
      <c r="A1844" s="48">
        <v>23101501</v>
      </c>
      <c r="B1844" s="49" t="s">
        <v>2144</v>
      </c>
    </row>
    <row r="1845" spans="1:2" x14ac:dyDescent="0.25">
      <c r="A1845" s="48">
        <v>23101502</v>
      </c>
      <c r="B1845" s="49" t="s">
        <v>2145</v>
      </c>
    </row>
    <row r="1846" spans="1:2" x14ac:dyDescent="0.25">
      <c r="A1846" s="48">
        <v>23101503</v>
      </c>
      <c r="B1846" s="49" t="s">
        <v>2146</v>
      </c>
    </row>
    <row r="1847" spans="1:2" x14ac:dyDescent="0.25">
      <c r="A1847" s="48">
        <v>23101504</v>
      </c>
      <c r="B1847" s="49" t="s">
        <v>2147</v>
      </c>
    </row>
    <row r="1848" spans="1:2" x14ac:dyDescent="0.25">
      <c r="A1848" s="48">
        <v>23101505</v>
      </c>
      <c r="B1848" s="49" t="s">
        <v>2148</v>
      </c>
    </row>
    <row r="1849" spans="1:2" x14ac:dyDescent="0.25">
      <c r="A1849" s="48">
        <v>23101506</v>
      </c>
      <c r="B1849" s="49" t="s">
        <v>2149</v>
      </c>
    </row>
    <row r="1850" spans="1:2" x14ac:dyDescent="0.25">
      <c r="A1850" s="48">
        <v>23101507</v>
      </c>
      <c r="B1850" s="49" t="s">
        <v>2150</v>
      </c>
    </row>
    <row r="1851" spans="1:2" x14ac:dyDescent="0.25">
      <c r="A1851" s="48">
        <v>23101508</v>
      </c>
      <c r="B1851" s="49" t="s">
        <v>2151</v>
      </c>
    </row>
    <row r="1852" spans="1:2" x14ac:dyDescent="0.25">
      <c r="A1852" s="48">
        <v>23101509</v>
      </c>
      <c r="B1852" s="49" t="s">
        <v>2152</v>
      </c>
    </row>
    <row r="1853" spans="1:2" x14ac:dyDescent="0.25">
      <c r="A1853" s="48">
        <v>23101510</v>
      </c>
      <c r="B1853" s="49" t="s">
        <v>2153</v>
      </c>
    </row>
    <row r="1854" spans="1:2" x14ac:dyDescent="0.25">
      <c r="A1854" s="48">
        <v>23101511</v>
      </c>
      <c r="B1854" s="49" t="s">
        <v>2154</v>
      </c>
    </row>
    <row r="1855" spans="1:2" x14ac:dyDescent="0.25">
      <c r="A1855" s="48">
        <v>23101512</v>
      </c>
      <c r="B1855" s="49" t="s">
        <v>2155</v>
      </c>
    </row>
    <row r="1856" spans="1:2" x14ac:dyDescent="0.25">
      <c r="A1856" s="48">
        <v>23101513</v>
      </c>
      <c r="B1856" s="49" t="s">
        <v>2156</v>
      </c>
    </row>
    <row r="1857" spans="1:2" x14ac:dyDescent="0.25">
      <c r="A1857" s="48">
        <v>23101514</v>
      </c>
      <c r="B1857" s="49" t="s">
        <v>2157</v>
      </c>
    </row>
    <row r="1858" spans="1:2" x14ac:dyDescent="0.25">
      <c r="A1858" s="48">
        <v>23101515</v>
      </c>
      <c r="B1858" s="49" t="s">
        <v>2158</v>
      </c>
    </row>
    <row r="1859" spans="1:2" x14ac:dyDescent="0.25">
      <c r="A1859" s="48">
        <v>23101516</v>
      </c>
      <c r="B1859" s="49" t="s">
        <v>2159</v>
      </c>
    </row>
    <row r="1860" spans="1:2" x14ac:dyDescent="0.25">
      <c r="A1860" s="48">
        <v>23101517</v>
      </c>
      <c r="B1860" s="49" t="s">
        <v>2160</v>
      </c>
    </row>
    <row r="1861" spans="1:2" x14ac:dyDescent="0.25">
      <c r="A1861" s="48">
        <v>23101518</v>
      </c>
      <c r="B1861" s="49" t="s">
        <v>2161</v>
      </c>
    </row>
    <row r="1862" spans="1:2" x14ac:dyDescent="0.25">
      <c r="A1862" s="48">
        <v>23101519</v>
      </c>
      <c r="B1862" s="49" t="s">
        <v>2162</v>
      </c>
    </row>
    <row r="1863" spans="1:2" x14ac:dyDescent="0.25">
      <c r="A1863" s="48">
        <v>23101520</v>
      </c>
      <c r="B1863" s="49" t="s">
        <v>2163</v>
      </c>
    </row>
    <row r="1864" spans="1:2" x14ac:dyDescent="0.25">
      <c r="A1864" s="48">
        <v>23101521</v>
      </c>
      <c r="B1864" s="49" t="s">
        <v>2164</v>
      </c>
    </row>
    <row r="1865" spans="1:2" x14ac:dyDescent="0.25">
      <c r="A1865" s="48">
        <v>23101522</v>
      </c>
      <c r="B1865" s="49" t="s">
        <v>2165</v>
      </c>
    </row>
    <row r="1866" spans="1:2" x14ac:dyDescent="0.25">
      <c r="A1866" s="48">
        <v>23111501</v>
      </c>
      <c r="B1866" s="49" t="s">
        <v>2166</v>
      </c>
    </row>
    <row r="1867" spans="1:2" x14ac:dyDescent="0.25">
      <c r="A1867" s="48">
        <v>23111502</v>
      </c>
      <c r="B1867" s="49" t="s">
        <v>2167</v>
      </c>
    </row>
    <row r="1868" spans="1:2" x14ac:dyDescent="0.25">
      <c r="A1868" s="48">
        <v>23111503</v>
      </c>
      <c r="B1868" s="49" t="s">
        <v>2168</v>
      </c>
    </row>
    <row r="1869" spans="1:2" x14ac:dyDescent="0.25">
      <c r="A1869" s="48">
        <v>23111504</v>
      </c>
      <c r="B1869" s="49" t="s">
        <v>2169</v>
      </c>
    </row>
    <row r="1870" spans="1:2" x14ac:dyDescent="0.25">
      <c r="A1870" s="48">
        <v>23111505</v>
      </c>
      <c r="B1870" s="49" t="s">
        <v>2170</v>
      </c>
    </row>
    <row r="1871" spans="1:2" x14ac:dyDescent="0.25">
      <c r="A1871" s="48">
        <v>23111506</v>
      </c>
      <c r="B1871" s="49" t="s">
        <v>2171</v>
      </c>
    </row>
    <row r="1872" spans="1:2" x14ac:dyDescent="0.25">
      <c r="A1872" s="48">
        <v>23111507</v>
      </c>
      <c r="B1872" s="49" t="s">
        <v>2172</v>
      </c>
    </row>
    <row r="1873" spans="1:2" x14ac:dyDescent="0.25">
      <c r="A1873" s="48">
        <v>23111601</v>
      </c>
      <c r="B1873" s="49" t="s">
        <v>2173</v>
      </c>
    </row>
    <row r="1874" spans="1:2" x14ac:dyDescent="0.25">
      <c r="A1874" s="48">
        <v>23111602</v>
      </c>
      <c r="B1874" s="49" t="s">
        <v>2174</v>
      </c>
    </row>
    <row r="1875" spans="1:2" x14ac:dyDescent="0.25">
      <c r="A1875" s="48">
        <v>23111603</v>
      </c>
      <c r="B1875" s="49" t="s">
        <v>2175</v>
      </c>
    </row>
    <row r="1876" spans="1:2" x14ac:dyDescent="0.25">
      <c r="A1876" s="48">
        <v>23111604</v>
      </c>
      <c r="B1876" s="49" t="s">
        <v>2176</v>
      </c>
    </row>
    <row r="1877" spans="1:2" x14ac:dyDescent="0.25">
      <c r="A1877" s="48">
        <v>23111605</v>
      </c>
      <c r="B1877" s="49" t="s">
        <v>2177</v>
      </c>
    </row>
    <row r="1878" spans="1:2" x14ac:dyDescent="0.25">
      <c r="A1878" s="48">
        <v>23111606</v>
      </c>
      <c r="B1878" s="49" t="s">
        <v>2178</v>
      </c>
    </row>
    <row r="1879" spans="1:2" x14ac:dyDescent="0.25">
      <c r="A1879" s="48">
        <v>23121501</v>
      </c>
      <c r="B1879" s="49" t="s">
        <v>2179</v>
      </c>
    </row>
    <row r="1880" spans="1:2" x14ac:dyDescent="0.25">
      <c r="A1880" s="48">
        <v>23121502</v>
      </c>
      <c r="B1880" s="49" t="s">
        <v>2180</v>
      </c>
    </row>
    <row r="1881" spans="1:2" x14ac:dyDescent="0.25">
      <c r="A1881" s="48">
        <v>23121503</v>
      </c>
      <c r="B1881" s="49" t="s">
        <v>2181</v>
      </c>
    </row>
    <row r="1882" spans="1:2" x14ac:dyDescent="0.25">
      <c r="A1882" s="48">
        <v>23121504</v>
      </c>
      <c r="B1882" s="49" t="s">
        <v>2182</v>
      </c>
    </row>
    <row r="1883" spans="1:2" x14ac:dyDescent="0.25">
      <c r="A1883" s="48">
        <v>23121505</v>
      </c>
      <c r="B1883" s="49" t="s">
        <v>2183</v>
      </c>
    </row>
    <row r="1884" spans="1:2" x14ac:dyDescent="0.25">
      <c r="A1884" s="48">
        <v>23121506</v>
      </c>
      <c r="B1884" s="49" t="s">
        <v>2184</v>
      </c>
    </row>
    <row r="1885" spans="1:2" x14ac:dyDescent="0.25">
      <c r="A1885" s="48">
        <v>23121507</v>
      </c>
      <c r="B1885" s="49" t="s">
        <v>2185</v>
      </c>
    </row>
    <row r="1886" spans="1:2" x14ac:dyDescent="0.25">
      <c r="A1886" s="48">
        <v>23121508</v>
      </c>
      <c r="B1886" s="49" t="s">
        <v>2186</v>
      </c>
    </row>
    <row r="1887" spans="1:2" x14ac:dyDescent="0.25">
      <c r="A1887" s="48">
        <v>23121509</v>
      </c>
      <c r="B1887" s="49" t="s">
        <v>2187</v>
      </c>
    </row>
    <row r="1888" spans="1:2" x14ac:dyDescent="0.25">
      <c r="A1888" s="48">
        <v>23121510</v>
      </c>
      <c r="B1888" s="49" t="s">
        <v>2188</v>
      </c>
    </row>
    <row r="1889" spans="1:2" x14ac:dyDescent="0.25">
      <c r="A1889" s="48">
        <v>23121601</v>
      </c>
      <c r="B1889" s="49" t="s">
        <v>2189</v>
      </c>
    </row>
    <row r="1890" spans="1:2" x14ac:dyDescent="0.25">
      <c r="A1890" s="48">
        <v>23121602</v>
      </c>
      <c r="B1890" s="49" t="s">
        <v>2190</v>
      </c>
    </row>
    <row r="1891" spans="1:2" x14ac:dyDescent="0.25">
      <c r="A1891" s="48">
        <v>23121603</v>
      </c>
      <c r="B1891" s="49" t="s">
        <v>2191</v>
      </c>
    </row>
    <row r="1892" spans="1:2" x14ac:dyDescent="0.25">
      <c r="A1892" s="48">
        <v>23121604</v>
      </c>
      <c r="B1892" s="49" t="s">
        <v>2192</v>
      </c>
    </row>
    <row r="1893" spans="1:2" x14ac:dyDescent="0.25">
      <c r="A1893" s="48">
        <v>23121605</v>
      </c>
      <c r="B1893" s="49" t="s">
        <v>2193</v>
      </c>
    </row>
    <row r="1894" spans="1:2" x14ac:dyDescent="0.25">
      <c r="A1894" s="48">
        <v>23121606</v>
      </c>
      <c r="B1894" s="49" t="s">
        <v>2194</v>
      </c>
    </row>
    <row r="1895" spans="1:2" x14ac:dyDescent="0.25">
      <c r="A1895" s="48">
        <v>23121607</v>
      </c>
      <c r="B1895" s="49" t="s">
        <v>2195</v>
      </c>
    </row>
    <row r="1896" spans="1:2" x14ac:dyDescent="0.25">
      <c r="A1896" s="48">
        <v>23121608</v>
      </c>
      <c r="B1896" s="49" t="s">
        <v>2196</v>
      </c>
    </row>
    <row r="1897" spans="1:2" x14ac:dyDescent="0.25">
      <c r="A1897" s="48">
        <v>23121609</v>
      </c>
      <c r="B1897" s="49" t="s">
        <v>2197</v>
      </c>
    </row>
    <row r="1898" spans="1:2" x14ac:dyDescent="0.25">
      <c r="A1898" s="48">
        <v>23121610</v>
      </c>
      <c r="B1898" s="49" t="s">
        <v>2198</v>
      </c>
    </row>
    <row r="1899" spans="1:2" x14ac:dyDescent="0.25">
      <c r="A1899" s="48">
        <v>23121611</v>
      </c>
      <c r="B1899" s="49" t="s">
        <v>2199</v>
      </c>
    </row>
    <row r="1900" spans="1:2" x14ac:dyDescent="0.25">
      <c r="A1900" s="48">
        <v>23121612</v>
      </c>
      <c r="B1900" s="49" t="s">
        <v>2200</v>
      </c>
    </row>
    <row r="1901" spans="1:2" x14ac:dyDescent="0.25">
      <c r="A1901" s="48">
        <v>23121613</v>
      </c>
      <c r="B1901" s="49" t="s">
        <v>2201</v>
      </c>
    </row>
    <row r="1902" spans="1:2" x14ac:dyDescent="0.25">
      <c r="A1902" s="48">
        <v>23121614</v>
      </c>
      <c r="B1902" s="49" t="s">
        <v>2202</v>
      </c>
    </row>
    <row r="1903" spans="1:2" x14ac:dyDescent="0.25">
      <c r="A1903" s="48">
        <v>23121615</v>
      </c>
      <c r="B1903" s="49" t="s">
        <v>2203</v>
      </c>
    </row>
    <row r="1904" spans="1:2" x14ac:dyDescent="0.25">
      <c r="A1904" s="48">
        <v>23131501</v>
      </c>
      <c r="B1904" s="49" t="s">
        <v>2204</v>
      </c>
    </row>
    <row r="1905" spans="1:2" x14ac:dyDescent="0.25">
      <c r="A1905" s="48">
        <v>23131502</v>
      </c>
      <c r="B1905" s="49" t="s">
        <v>2205</v>
      </c>
    </row>
    <row r="1906" spans="1:2" x14ac:dyDescent="0.25">
      <c r="A1906" s="48">
        <v>23131503</v>
      </c>
      <c r="B1906" s="49" t="s">
        <v>2206</v>
      </c>
    </row>
    <row r="1907" spans="1:2" x14ac:dyDescent="0.25">
      <c r="A1907" s="48">
        <v>23131504</v>
      </c>
      <c r="B1907" s="49" t="s">
        <v>2207</v>
      </c>
    </row>
    <row r="1908" spans="1:2" x14ac:dyDescent="0.25">
      <c r="A1908" s="48">
        <v>23131505</v>
      </c>
      <c r="B1908" s="49" t="s">
        <v>2208</v>
      </c>
    </row>
    <row r="1909" spans="1:2" x14ac:dyDescent="0.25">
      <c r="A1909" s="48">
        <v>23131506</v>
      </c>
      <c r="B1909" s="49" t="s">
        <v>2209</v>
      </c>
    </row>
    <row r="1910" spans="1:2" x14ac:dyDescent="0.25">
      <c r="A1910" s="48">
        <v>23131507</v>
      </c>
      <c r="B1910" s="49" t="s">
        <v>2210</v>
      </c>
    </row>
    <row r="1911" spans="1:2" x14ac:dyDescent="0.25">
      <c r="A1911" s="48">
        <v>23131508</v>
      </c>
      <c r="B1911" s="49" t="s">
        <v>2211</v>
      </c>
    </row>
    <row r="1912" spans="1:2" x14ac:dyDescent="0.25">
      <c r="A1912" s="48">
        <v>23131509</v>
      </c>
      <c r="B1912" s="49" t="s">
        <v>2212</v>
      </c>
    </row>
    <row r="1913" spans="1:2" x14ac:dyDescent="0.25">
      <c r="A1913" s="48">
        <v>23131510</v>
      </c>
      <c r="B1913" s="49" t="s">
        <v>2213</v>
      </c>
    </row>
    <row r="1914" spans="1:2" x14ac:dyDescent="0.25">
      <c r="A1914" s="48">
        <v>23131511</v>
      </c>
      <c r="B1914" s="49" t="s">
        <v>2214</v>
      </c>
    </row>
    <row r="1915" spans="1:2" x14ac:dyDescent="0.25">
      <c r="A1915" s="48">
        <v>23131512</v>
      </c>
      <c r="B1915" s="49" t="s">
        <v>2215</v>
      </c>
    </row>
    <row r="1916" spans="1:2" x14ac:dyDescent="0.25">
      <c r="A1916" s="48">
        <v>23131513</v>
      </c>
      <c r="B1916" s="49" t="s">
        <v>2216</v>
      </c>
    </row>
    <row r="1917" spans="1:2" x14ac:dyDescent="0.25">
      <c r="A1917" s="48">
        <v>23131514</v>
      </c>
      <c r="B1917" s="49" t="s">
        <v>2217</v>
      </c>
    </row>
    <row r="1918" spans="1:2" x14ac:dyDescent="0.25">
      <c r="A1918" s="48">
        <v>23131515</v>
      </c>
      <c r="B1918" s="49" t="s">
        <v>2218</v>
      </c>
    </row>
    <row r="1919" spans="1:2" x14ac:dyDescent="0.25">
      <c r="A1919" s="48">
        <v>23131601</v>
      </c>
      <c r="B1919" s="49" t="s">
        <v>2219</v>
      </c>
    </row>
    <row r="1920" spans="1:2" x14ac:dyDescent="0.25">
      <c r="A1920" s="48">
        <v>23131602</v>
      </c>
      <c r="B1920" s="49" t="s">
        <v>2220</v>
      </c>
    </row>
    <row r="1921" spans="1:2" x14ac:dyDescent="0.25">
      <c r="A1921" s="48">
        <v>23131603</v>
      </c>
      <c r="B1921" s="49" t="s">
        <v>2221</v>
      </c>
    </row>
    <row r="1922" spans="1:2" x14ac:dyDescent="0.25">
      <c r="A1922" s="48">
        <v>23131604</v>
      </c>
      <c r="B1922" s="49" t="s">
        <v>2222</v>
      </c>
    </row>
    <row r="1923" spans="1:2" x14ac:dyDescent="0.25">
      <c r="A1923" s="48">
        <v>23131701</v>
      </c>
      <c r="B1923" s="49" t="s">
        <v>2223</v>
      </c>
    </row>
    <row r="1924" spans="1:2" x14ac:dyDescent="0.25">
      <c r="A1924" s="48">
        <v>23131702</v>
      </c>
      <c r="B1924" s="49" t="s">
        <v>2224</v>
      </c>
    </row>
    <row r="1925" spans="1:2" x14ac:dyDescent="0.25">
      <c r="A1925" s="48">
        <v>23131703</v>
      </c>
      <c r="B1925" s="49" t="s">
        <v>2225</v>
      </c>
    </row>
    <row r="1926" spans="1:2" x14ac:dyDescent="0.25">
      <c r="A1926" s="48">
        <v>23131704</v>
      </c>
      <c r="B1926" s="49" t="s">
        <v>2226</v>
      </c>
    </row>
    <row r="1927" spans="1:2" x14ac:dyDescent="0.25">
      <c r="A1927" s="48">
        <v>23141601</v>
      </c>
      <c r="B1927" s="49" t="s">
        <v>2227</v>
      </c>
    </row>
    <row r="1928" spans="1:2" x14ac:dyDescent="0.25">
      <c r="A1928" s="48">
        <v>23141602</v>
      </c>
      <c r="B1928" s="49" t="s">
        <v>2228</v>
      </c>
    </row>
    <row r="1929" spans="1:2" x14ac:dyDescent="0.25">
      <c r="A1929" s="48">
        <v>23141603</v>
      </c>
      <c r="B1929" s="49" t="s">
        <v>2229</v>
      </c>
    </row>
    <row r="1930" spans="1:2" x14ac:dyDescent="0.25">
      <c r="A1930" s="48">
        <v>23141604</v>
      </c>
      <c r="B1930" s="49" t="s">
        <v>2230</v>
      </c>
    </row>
    <row r="1931" spans="1:2" x14ac:dyDescent="0.25">
      <c r="A1931" s="48">
        <v>23141605</v>
      </c>
      <c r="B1931" s="49" t="s">
        <v>2231</v>
      </c>
    </row>
    <row r="1932" spans="1:2" x14ac:dyDescent="0.25">
      <c r="A1932" s="48">
        <v>23141701</v>
      </c>
      <c r="B1932" s="49" t="s">
        <v>2232</v>
      </c>
    </row>
    <row r="1933" spans="1:2" x14ac:dyDescent="0.25">
      <c r="A1933" s="48">
        <v>23141702</v>
      </c>
      <c r="B1933" s="49" t="s">
        <v>2233</v>
      </c>
    </row>
    <row r="1934" spans="1:2" x14ac:dyDescent="0.25">
      <c r="A1934" s="48">
        <v>23141703</v>
      </c>
      <c r="B1934" s="49" t="s">
        <v>2234</v>
      </c>
    </row>
    <row r="1935" spans="1:2" x14ac:dyDescent="0.25">
      <c r="A1935" s="48">
        <v>23141704</v>
      </c>
      <c r="B1935" s="49" t="s">
        <v>2235</v>
      </c>
    </row>
    <row r="1936" spans="1:2" x14ac:dyDescent="0.25">
      <c r="A1936" s="48">
        <v>23151501</v>
      </c>
      <c r="B1936" s="49" t="s">
        <v>2236</v>
      </c>
    </row>
    <row r="1937" spans="1:2" x14ac:dyDescent="0.25">
      <c r="A1937" s="48">
        <v>23151502</v>
      </c>
      <c r="B1937" s="49" t="s">
        <v>2237</v>
      </c>
    </row>
    <row r="1938" spans="1:2" x14ac:dyDescent="0.25">
      <c r="A1938" s="48">
        <v>23151503</v>
      </c>
      <c r="B1938" s="49" t="s">
        <v>2238</v>
      </c>
    </row>
    <row r="1939" spans="1:2" x14ac:dyDescent="0.25">
      <c r="A1939" s="48">
        <v>23151504</v>
      </c>
      <c r="B1939" s="49" t="s">
        <v>2239</v>
      </c>
    </row>
    <row r="1940" spans="1:2" x14ac:dyDescent="0.25">
      <c r="A1940" s="48">
        <v>23151506</v>
      </c>
      <c r="B1940" s="49" t="s">
        <v>2240</v>
      </c>
    </row>
    <row r="1941" spans="1:2" x14ac:dyDescent="0.25">
      <c r="A1941" s="48">
        <v>23151507</v>
      </c>
      <c r="B1941" s="49" t="s">
        <v>2241</v>
      </c>
    </row>
    <row r="1942" spans="1:2" x14ac:dyDescent="0.25">
      <c r="A1942" s="48">
        <v>23151508</v>
      </c>
      <c r="B1942" s="49" t="s">
        <v>2242</v>
      </c>
    </row>
    <row r="1943" spans="1:2" x14ac:dyDescent="0.25">
      <c r="A1943" s="48">
        <v>23151509</v>
      </c>
      <c r="B1943" s="49" t="s">
        <v>2243</v>
      </c>
    </row>
    <row r="1944" spans="1:2" x14ac:dyDescent="0.25">
      <c r="A1944" s="48">
        <v>23151510</v>
      </c>
      <c r="B1944" s="49" t="s">
        <v>2244</v>
      </c>
    </row>
    <row r="1945" spans="1:2" x14ac:dyDescent="0.25">
      <c r="A1945" s="48">
        <v>23151511</v>
      </c>
      <c r="B1945" s="49" t="s">
        <v>2245</v>
      </c>
    </row>
    <row r="1946" spans="1:2" x14ac:dyDescent="0.25">
      <c r="A1946" s="48">
        <v>23151512</v>
      </c>
      <c r="B1946" s="49" t="s">
        <v>2246</v>
      </c>
    </row>
    <row r="1947" spans="1:2" x14ac:dyDescent="0.25">
      <c r="A1947" s="48">
        <v>23151513</v>
      </c>
      <c r="B1947" s="49" t="s">
        <v>2247</v>
      </c>
    </row>
    <row r="1948" spans="1:2" x14ac:dyDescent="0.25">
      <c r="A1948" s="48">
        <v>23151514</v>
      </c>
      <c r="B1948" s="49" t="s">
        <v>2248</v>
      </c>
    </row>
    <row r="1949" spans="1:2" x14ac:dyDescent="0.25">
      <c r="A1949" s="48">
        <v>23151515</v>
      </c>
      <c r="B1949" s="49" t="s">
        <v>2249</v>
      </c>
    </row>
    <row r="1950" spans="1:2" x14ac:dyDescent="0.25">
      <c r="A1950" s="48">
        <v>23151516</v>
      </c>
      <c r="B1950" s="49" t="s">
        <v>2250</v>
      </c>
    </row>
    <row r="1951" spans="1:2" x14ac:dyDescent="0.25">
      <c r="A1951" s="48">
        <v>23151601</v>
      </c>
      <c r="B1951" s="49" t="s">
        <v>2251</v>
      </c>
    </row>
    <row r="1952" spans="1:2" x14ac:dyDescent="0.25">
      <c r="A1952" s="48">
        <v>23151602</v>
      </c>
      <c r="B1952" s="49" t="s">
        <v>2252</v>
      </c>
    </row>
    <row r="1953" spans="1:2" x14ac:dyDescent="0.25">
      <c r="A1953" s="48">
        <v>23151603</v>
      </c>
      <c r="B1953" s="49" t="s">
        <v>2253</v>
      </c>
    </row>
    <row r="1954" spans="1:2" x14ac:dyDescent="0.25">
      <c r="A1954" s="48">
        <v>23151604</v>
      </c>
      <c r="B1954" s="49" t="s">
        <v>2254</v>
      </c>
    </row>
    <row r="1955" spans="1:2" x14ac:dyDescent="0.25">
      <c r="A1955" s="48">
        <v>23151606</v>
      </c>
      <c r="B1955" s="49" t="s">
        <v>2255</v>
      </c>
    </row>
    <row r="1956" spans="1:2" x14ac:dyDescent="0.25">
      <c r="A1956" s="48">
        <v>23151607</v>
      </c>
      <c r="B1956" s="49" t="s">
        <v>2256</v>
      </c>
    </row>
    <row r="1957" spans="1:2" x14ac:dyDescent="0.25">
      <c r="A1957" s="48">
        <v>23151608</v>
      </c>
      <c r="B1957" s="49" t="s">
        <v>2257</v>
      </c>
    </row>
    <row r="1958" spans="1:2" x14ac:dyDescent="0.25">
      <c r="A1958" s="48">
        <v>23151701</v>
      </c>
      <c r="B1958" s="49" t="s">
        <v>2258</v>
      </c>
    </row>
    <row r="1959" spans="1:2" x14ac:dyDescent="0.25">
      <c r="A1959" s="48">
        <v>23151702</v>
      </c>
      <c r="B1959" s="49" t="s">
        <v>2259</v>
      </c>
    </row>
    <row r="1960" spans="1:2" x14ac:dyDescent="0.25">
      <c r="A1960" s="48">
        <v>23151703</v>
      </c>
      <c r="B1960" s="49" t="s">
        <v>2260</v>
      </c>
    </row>
    <row r="1961" spans="1:2" x14ac:dyDescent="0.25">
      <c r="A1961" s="48">
        <v>23151704</v>
      </c>
      <c r="B1961" s="49" t="s">
        <v>2261</v>
      </c>
    </row>
    <row r="1962" spans="1:2" x14ac:dyDescent="0.25">
      <c r="A1962" s="48">
        <v>23151705</v>
      </c>
      <c r="B1962" s="49" t="s">
        <v>2262</v>
      </c>
    </row>
    <row r="1963" spans="1:2" x14ac:dyDescent="0.25">
      <c r="A1963" s="48">
        <v>23151801</v>
      </c>
      <c r="B1963" s="49" t="s">
        <v>2263</v>
      </c>
    </row>
    <row r="1964" spans="1:2" x14ac:dyDescent="0.25">
      <c r="A1964" s="48">
        <v>23151802</v>
      </c>
      <c r="B1964" s="49" t="s">
        <v>2264</v>
      </c>
    </row>
    <row r="1965" spans="1:2" x14ac:dyDescent="0.25">
      <c r="A1965" s="48">
        <v>23151803</v>
      </c>
      <c r="B1965" s="49" t="s">
        <v>2265</v>
      </c>
    </row>
    <row r="1966" spans="1:2" x14ac:dyDescent="0.25">
      <c r="A1966" s="48">
        <v>23151804</v>
      </c>
      <c r="B1966" s="49" t="s">
        <v>2266</v>
      </c>
    </row>
    <row r="1967" spans="1:2" x14ac:dyDescent="0.25">
      <c r="A1967" s="48">
        <v>23151805</v>
      </c>
      <c r="B1967" s="49" t="s">
        <v>2267</v>
      </c>
    </row>
    <row r="1968" spans="1:2" x14ac:dyDescent="0.25">
      <c r="A1968" s="48">
        <v>23151806</v>
      </c>
      <c r="B1968" s="49" t="s">
        <v>2268</v>
      </c>
    </row>
    <row r="1969" spans="1:2" x14ac:dyDescent="0.25">
      <c r="A1969" s="48">
        <v>23151807</v>
      </c>
      <c r="B1969" s="49" t="s">
        <v>2269</v>
      </c>
    </row>
    <row r="1970" spans="1:2" x14ac:dyDescent="0.25">
      <c r="A1970" s="48">
        <v>23151808</v>
      </c>
      <c r="B1970" s="49" t="s">
        <v>2270</v>
      </c>
    </row>
    <row r="1971" spans="1:2" x14ac:dyDescent="0.25">
      <c r="A1971" s="48">
        <v>23151809</v>
      </c>
      <c r="B1971" s="49" t="s">
        <v>2271</v>
      </c>
    </row>
    <row r="1972" spans="1:2" x14ac:dyDescent="0.25">
      <c r="A1972" s="48">
        <v>23151810</v>
      </c>
      <c r="B1972" s="49" t="s">
        <v>2272</v>
      </c>
    </row>
    <row r="1973" spans="1:2" x14ac:dyDescent="0.25">
      <c r="A1973" s="48">
        <v>23151811</v>
      </c>
      <c r="B1973" s="49" t="s">
        <v>2273</v>
      </c>
    </row>
    <row r="1974" spans="1:2" x14ac:dyDescent="0.25">
      <c r="A1974" s="48">
        <v>23151812</v>
      </c>
      <c r="B1974" s="49" t="s">
        <v>2274</v>
      </c>
    </row>
    <row r="1975" spans="1:2" x14ac:dyDescent="0.25">
      <c r="A1975" s="48">
        <v>23151813</v>
      </c>
      <c r="B1975" s="49" t="s">
        <v>2275</v>
      </c>
    </row>
    <row r="1976" spans="1:2" x14ac:dyDescent="0.25">
      <c r="A1976" s="48">
        <v>23151814</v>
      </c>
      <c r="B1976" s="49" t="s">
        <v>2276</v>
      </c>
    </row>
    <row r="1977" spans="1:2" x14ac:dyDescent="0.25">
      <c r="A1977" s="48">
        <v>23151816</v>
      </c>
      <c r="B1977" s="49" t="s">
        <v>2277</v>
      </c>
    </row>
    <row r="1978" spans="1:2" x14ac:dyDescent="0.25">
      <c r="A1978" s="48">
        <v>23151817</v>
      </c>
      <c r="B1978" s="49" t="s">
        <v>2278</v>
      </c>
    </row>
    <row r="1979" spans="1:2" x14ac:dyDescent="0.25">
      <c r="A1979" s="48">
        <v>23151818</v>
      </c>
      <c r="B1979" s="49" t="s">
        <v>2279</v>
      </c>
    </row>
    <row r="1980" spans="1:2" x14ac:dyDescent="0.25">
      <c r="A1980" s="48">
        <v>23151819</v>
      </c>
      <c r="B1980" s="49" t="s">
        <v>2280</v>
      </c>
    </row>
    <row r="1981" spans="1:2" x14ac:dyDescent="0.25">
      <c r="A1981" s="48">
        <v>23151820</v>
      </c>
      <c r="B1981" s="49" t="s">
        <v>2281</v>
      </c>
    </row>
    <row r="1982" spans="1:2" x14ac:dyDescent="0.25">
      <c r="A1982" s="48">
        <v>23151821</v>
      </c>
      <c r="B1982" s="49" t="s">
        <v>2282</v>
      </c>
    </row>
    <row r="1983" spans="1:2" x14ac:dyDescent="0.25">
      <c r="A1983" s="48">
        <v>23151822</v>
      </c>
      <c r="B1983" s="49" t="s">
        <v>2283</v>
      </c>
    </row>
    <row r="1984" spans="1:2" x14ac:dyDescent="0.25">
      <c r="A1984" s="48">
        <v>23151823</v>
      </c>
      <c r="B1984" s="49" t="s">
        <v>2284</v>
      </c>
    </row>
    <row r="1985" spans="1:2" x14ac:dyDescent="0.25">
      <c r="A1985" s="48">
        <v>23151901</v>
      </c>
      <c r="B1985" s="49" t="s">
        <v>2285</v>
      </c>
    </row>
    <row r="1986" spans="1:2" x14ac:dyDescent="0.25">
      <c r="A1986" s="48">
        <v>23151902</v>
      </c>
      <c r="B1986" s="49" t="s">
        <v>2286</v>
      </c>
    </row>
    <row r="1987" spans="1:2" x14ac:dyDescent="0.25">
      <c r="A1987" s="48">
        <v>23151903</v>
      </c>
      <c r="B1987" s="49" t="s">
        <v>2287</v>
      </c>
    </row>
    <row r="1988" spans="1:2" x14ac:dyDescent="0.25">
      <c r="A1988" s="48">
        <v>23151904</v>
      </c>
      <c r="B1988" s="49" t="s">
        <v>2288</v>
      </c>
    </row>
    <row r="1989" spans="1:2" x14ac:dyDescent="0.25">
      <c r="A1989" s="48">
        <v>23151905</v>
      </c>
      <c r="B1989" s="49" t="s">
        <v>2289</v>
      </c>
    </row>
    <row r="1990" spans="1:2" x14ac:dyDescent="0.25">
      <c r="A1990" s="48">
        <v>23151906</v>
      </c>
      <c r="B1990" s="49" t="s">
        <v>2290</v>
      </c>
    </row>
    <row r="1991" spans="1:2" x14ac:dyDescent="0.25">
      <c r="A1991" s="48">
        <v>23152001</v>
      </c>
      <c r="B1991" s="49" t="s">
        <v>2291</v>
      </c>
    </row>
    <row r="1992" spans="1:2" x14ac:dyDescent="0.25">
      <c r="A1992" s="48">
        <v>23152002</v>
      </c>
      <c r="B1992" s="49" t="s">
        <v>2292</v>
      </c>
    </row>
    <row r="1993" spans="1:2" x14ac:dyDescent="0.25">
      <c r="A1993" s="48">
        <v>23152101</v>
      </c>
      <c r="B1993" s="49" t="s">
        <v>2293</v>
      </c>
    </row>
    <row r="1994" spans="1:2" x14ac:dyDescent="0.25">
      <c r="A1994" s="48">
        <v>23152102</v>
      </c>
      <c r="B1994" s="49" t="s">
        <v>2294</v>
      </c>
    </row>
    <row r="1995" spans="1:2" x14ac:dyDescent="0.25">
      <c r="A1995" s="48">
        <v>23152103</v>
      </c>
      <c r="B1995" s="49" t="s">
        <v>2295</v>
      </c>
    </row>
    <row r="1996" spans="1:2" x14ac:dyDescent="0.25">
      <c r="A1996" s="48">
        <v>23152104</v>
      </c>
      <c r="B1996" s="49" t="s">
        <v>2296</v>
      </c>
    </row>
    <row r="1997" spans="1:2" x14ac:dyDescent="0.25">
      <c r="A1997" s="48">
        <v>23152201</v>
      </c>
      <c r="B1997" s="49" t="s">
        <v>2297</v>
      </c>
    </row>
    <row r="1998" spans="1:2" x14ac:dyDescent="0.25">
      <c r="A1998" s="48">
        <v>23152202</v>
      </c>
      <c r="B1998" s="49" t="s">
        <v>2298</v>
      </c>
    </row>
    <row r="1999" spans="1:2" x14ac:dyDescent="0.25">
      <c r="A1999" s="48">
        <v>23152203</v>
      </c>
      <c r="B1999" s="49" t="s">
        <v>2299</v>
      </c>
    </row>
    <row r="2000" spans="1:2" x14ac:dyDescent="0.25">
      <c r="A2000" s="48">
        <v>23152204</v>
      </c>
      <c r="B2000" s="49" t="s">
        <v>2300</v>
      </c>
    </row>
    <row r="2001" spans="1:2" x14ac:dyDescent="0.25">
      <c r="A2001" s="48">
        <v>23152205</v>
      </c>
      <c r="B2001" s="49" t="s">
        <v>2301</v>
      </c>
    </row>
    <row r="2002" spans="1:2" x14ac:dyDescent="0.25">
      <c r="A2002" s="48">
        <v>23152206</v>
      </c>
      <c r="B2002" s="49" t="s">
        <v>2302</v>
      </c>
    </row>
    <row r="2003" spans="1:2" x14ac:dyDescent="0.25">
      <c r="A2003" s="48">
        <v>23152901</v>
      </c>
      <c r="B2003" s="49" t="s">
        <v>2303</v>
      </c>
    </row>
    <row r="2004" spans="1:2" x14ac:dyDescent="0.25">
      <c r="A2004" s="48">
        <v>23152902</v>
      </c>
      <c r="B2004" s="49" t="s">
        <v>2304</v>
      </c>
    </row>
    <row r="2005" spans="1:2" x14ac:dyDescent="0.25">
      <c r="A2005" s="48">
        <v>23152903</v>
      </c>
      <c r="B2005" s="49" t="s">
        <v>2305</v>
      </c>
    </row>
    <row r="2006" spans="1:2" x14ac:dyDescent="0.25">
      <c r="A2006" s="48">
        <v>23152904</v>
      </c>
      <c r="B2006" s="49" t="s">
        <v>2306</v>
      </c>
    </row>
    <row r="2007" spans="1:2" x14ac:dyDescent="0.25">
      <c r="A2007" s="48">
        <v>23152905</v>
      </c>
      <c r="B2007" s="49" t="s">
        <v>2307</v>
      </c>
    </row>
    <row r="2008" spans="1:2" x14ac:dyDescent="0.25">
      <c r="A2008" s="48">
        <v>23152906</v>
      </c>
      <c r="B2008" s="49" t="s">
        <v>2308</v>
      </c>
    </row>
    <row r="2009" spans="1:2" x14ac:dyDescent="0.25">
      <c r="A2009" s="48">
        <v>23153001</v>
      </c>
      <c r="B2009" s="49" t="s">
        <v>2309</v>
      </c>
    </row>
    <row r="2010" spans="1:2" x14ac:dyDescent="0.25">
      <c r="A2010" s="48">
        <v>23153002</v>
      </c>
      <c r="B2010" s="49" t="s">
        <v>2310</v>
      </c>
    </row>
    <row r="2011" spans="1:2" x14ac:dyDescent="0.25">
      <c r="A2011" s="48">
        <v>23153003</v>
      </c>
      <c r="B2011" s="49" t="s">
        <v>2311</v>
      </c>
    </row>
    <row r="2012" spans="1:2" x14ac:dyDescent="0.25">
      <c r="A2012" s="48">
        <v>23153004</v>
      </c>
      <c r="B2012" s="49" t="s">
        <v>2312</v>
      </c>
    </row>
    <row r="2013" spans="1:2" x14ac:dyDescent="0.25">
      <c r="A2013" s="48">
        <v>23153005</v>
      </c>
      <c r="B2013" s="49" t="s">
        <v>2313</v>
      </c>
    </row>
    <row r="2014" spans="1:2" x14ac:dyDescent="0.25">
      <c r="A2014" s="48">
        <v>23153006</v>
      </c>
      <c r="B2014" s="49" t="s">
        <v>2314</v>
      </c>
    </row>
    <row r="2015" spans="1:2" x14ac:dyDescent="0.25">
      <c r="A2015" s="48">
        <v>23153007</v>
      </c>
      <c r="B2015" s="49" t="s">
        <v>2315</v>
      </c>
    </row>
    <row r="2016" spans="1:2" x14ac:dyDescent="0.25">
      <c r="A2016" s="48">
        <v>23153008</v>
      </c>
      <c r="B2016" s="49" t="s">
        <v>2316</v>
      </c>
    </row>
    <row r="2017" spans="1:2" x14ac:dyDescent="0.25">
      <c r="A2017" s="48">
        <v>23153009</v>
      </c>
      <c r="B2017" s="49" t="s">
        <v>2317</v>
      </c>
    </row>
    <row r="2018" spans="1:2" x14ac:dyDescent="0.25">
      <c r="A2018" s="48">
        <v>23153010</v>
      </c>
      <c r="B2018" s="49" t="s">
        <v>2318</v>
      </c>
    </row>
    <row r="2019" spans="1:2" x14ac:dyDescent="0.25">
      <c r="A2019" s="48">
        <v>23153011</v>
      </c>
      <c r="B2019" s="49" t="s">
        <v>2319</v>
      </c>
    </row>
    <row r="2020" spans="1:2" x14ac:dyDescent="0.25">
      <c r="A2020" s="48">
        <v>23153012</v>
      </c>
      <c r="B2020" s="49" t="s">
        <v>2320</v>
      </c>
    </row>
    <row r="2021" spans="1:2" x14ac:dyDescent="0.25">
      <c r="A2021" s="48">
        <v>23153013</v>
      </c>
      <c r="B2021" s="49" t="s">
        <v>2321</v>
      </c>
    </row>
    <row r="2022" spans="1:2" x14ac:dyDescent="0.25">
      <c r="A2022" s="48">
        <v>23153014</v>
      </c>
      <c r="B2022" s="49" t="s">
        <v>2322</v>
      </c>
    </row>
    <row r="2023" spans="1:2" x14ac:dyDescent="0.25">
      <c r="A2023" s="48">
        <v>23153015</v>
      </c>
      <c r="B2023" s="49" t="s">
        <v>2323</v>
      </c>
    </row>
    <row r="2024" spans="1:2" x14ac:dyDescent="0.25">
      <c r="A2024" s="48">
        <v>23153016</v>
      </c>
      <c r="B2024" s="49" t="s">
        <v>2324</v>
      </c>
    </row>
    <row r="2025" spans="1:2" x14ac:dyDescent="0.25">
      <c r="A2025" s="48">
        <v>23153017</v>
      </c>
      <c r="B2025" s="49" t="s">
        <v>2325</v>
      </c>
    </row>
    <row r="2026" spans="1:2" x14ac:dyDescent="0.25">
      <c r="A2026" s="48">
        <v>23153018</v>
      </c>
      <c r="B2026" s="49" t="s">
        <v>2326</v>
      </c>
    </row>
    <row r="2027" spans="1:2" x14ac:dyDescent="0.25">
      <c r="A2027" s="48">
        <v>23153019</v>
      </c>
      <c r="B2027" s="49" t="s">
        <v>2327</v>
      </c>
    </row>
    <row r="2028" spans="1:2" x14ac:dyDescent="0.25">
      <c r="A2028" s="48">
        <v>23153020</v>
      </c>
      <c r="B2028" s="49" t="s">
        <v>2328</v>
      </c>
    </row>
    <row r="2029" spans="1:2" x14ac:dyDescent="0.25">
      <c r="A2029" s="48">
        <v>23153021</v>
      </c>
      <c r="B2029" s="49" t="s">
        <v>2329</v>
      </c>
    </row>
    <row r="2030" spans="1:2" x14ac:dyDescent="0.25">
      <c r="A2030" s="48">
        <v>23153022</v>
      </c>
      <c r="B2030" s="49" t="s">
        <v>2330</v>
      </c>
    </row>
    <row r="2031" spans="1:2" x14ac:dyDescent="0.25">
      <c r="A2031" s="48">
        <v>23153023</v>
      </c>
      <c r="B2031" s="49" t="s">
        <v>2331</v>
      </c>
    </row>
    <row r="2032" spans="1:2" x14ac:dyDescent="0.25">
      <c r="A2032" s="48">
        <v>23153024</v>
      </c>
      <c r="B2032" s="49" t="s">
        <v>2332</v>
      </c>
    </row>
    <row r="2033" spans="1:2" x14ac:dyDescent="0.25">
      <c r="A2033" s="48">
        <v>23153025</v>
      </c>
      <c r="B2033" s="49" t="s">
        <v>2333</v>
      </c>
    </row>
    <row r="2034" spans="1:2" x14ac:dyDescent="0.25">
      <c r="A2034" s="48">
        <v>23153026</v>
      </c>
      <c r="B2034" s="49" t="s">
        <v>2334</v>
      </c>
    </row>
    <row r="2035" spans="1:2" x14ac:dyDescent="0.25">
      <c r="A2035" s="48">
        <v>23153027</v>
      </c>
      <c r="B2035" s="49" t="s">
        <v>2335</v>
      </c>
    </row>
    <row r="2036" spans="1:2" x14ac:dyDescent="0.25">
      <c r="A2036" s="48">
        <v>23153028</v>
      </c>
      <c r="B2036" s="49" t="s">
        <v>2336</v>
      </c>
    </row>
    <row r="2037" spans="1:2" x14ac:dyDescent="0.25">
      <c r="A2037" s="48">
        <v>23153029</v>
      </c>
      <c r="B2037" s="49" t="s">
        <v>2337</v>
      </c>
    </row>
    <row r="2038" spans="1:2" x14ac:dyDescent="0.25">
      <c r="A2038" s="48">
        <v>23153030</v>
      </c>
      <c r="B2038" s="49" t="s">
        <v>2338</v>
      </c>
    </row>
    <row r="2039" spans="1:2" x14ac:dyDescent="0.25">
      <c r="A2039" s="48">
        <v>23153031</v>
      </c>
      <c r="B2039" s="49" t="s">
        <v>2339</v>
      </c>
    </row>
    <row r="2040" spans="1:2" x14ac:dyDescent="0.25">
      <c r="A2040" s="48">
        <v>23153032</v>
      </c>
      <c r="B2040" s="49" t="s">
        <v>2340</v>
      </c>
    </row>
    <row r="2041" spans="1:2" x14ac:dyDescent="0.25">
      <c r="A2041" s="48">
        <v>23153033</v>
      </c>
      <c r="B2041" s="49" t="s">
        <v>2341</v>
      </c>
    </row>
    <row r="2042" spans="1:2" x14ac:dyDescent="0.25">
      <c r="A2042" s="48">
        <v>23153034</v>
      </c>
      <c r="B2042" s="49" t="s">
        <v>2342</v>
      </c>
    </row>
    <row r="2043" spans="1:2" x14ac:dyDescent="0.25">
      <c r="A2043" s="48">
        <v>23153035</v>
      </c>
      <c r="B2043" s="49" t="s">
        <v>2343</v>
      </c>
    </row>
    <row r="2044" spans="1:2" x14ac:dyDescent="0.25">
      <c r="A2044" s="48">
        <v>23153036</v>
      </c>
      <c r="B2044" s="49" t="s">
        <v>2344</v>
      </c>
    </row>
    <row r="2045" spans="1:2" x14ac:dyDescent="0.25">
      <c r="A2045" s="48">
        <v>23153037</v>
      </c>
      <c r="B2045" s="49" t="s">
        <v>2345</v>
      </c>
    </row>
    <row r="2046" spans="1:2" x14ac:dyDescent="0.25">
      <c r="A2046" s="48">
        <v>23153101</v>
      </c>
      <c r="B2046" s="49" t="s">
        <v>2346</v>
      </c>
    </row>
    <row r="2047" spans="1:2" x14ac:dyDescent="0.25">
      <c r="A2047" s="48">
        <v>23153102</v>
      </c>
      <c r="B2047" s="49" t="s">
        <v>2347</v>
      </c>
    </row>
    <row r="2048" spans="1:2" x14ac:dyDescent="0.25">
      <c r="A2048" s="48">
        <v>23153103</v>
      </c>
      <c r="B2048" s="49" t="s">
        <v>2348</v>
      </c>
    </row>
    <row r="2049" spans="1:2" x14ac:dyDescent="0.25">
      <c r="A2049" s="48">
        <v>23153129</v>
      </c>
      <c r="B2049" s="49" t="s">
        <v>2349</v>
      </c>
    </row>
    <row r="2050" spans="1:2" x14ac:dyDescent="0.25">
      <c r="A2050" s="48">
        <v>23153130</v>
      </c>
      <c r="B2050" s="49" t="s">
        <v>2350</v>
      </c>
    </row>
    <row r="2051" spans="1:2" x14ac:dyDescent="0.25">
      <c r="A2051" s="48">
        <v>23153131</v>
      </c>
      <c r="B2051" s="49" t="s">
        <v>2351</v>
      </c>
    </row>
    <row r="2052" spans="1:2" x14ac:dyDescent="0.25">
      <c r="A2052" s="48">
        <v>23153132</v>
      </c>
      <c r="B2052" s="49" t="s">
        <v>2352</v>
      </c>
    </row>
    <row r="2053" spans="1:2" x14ac:dyDescent="0.25">
      <c r="A2053" s="48">
        <v>23153133</v>
      </c>
      <c r="B2053" s="49" t="s">
        <v>2353</v>
      </c>
    </row>
    <row r="2054" spans="1:2" x14ac:dyDescent="0.25">
      <c r="A2054" s="48">
        <v>23153134</v>
      </c>
      <c r="B2054" s="49" t="s">
        <v>2354</v>
      </c>
    </row>
    <row r="2055" spans="1:2" x14ac:dyDescent="0.25">
      <c r="A2055" s="48">
        <v>23153135</v>
      </c>
      <c r="B2055" s="49" t="s">
        <v>2355</v>
      </c>
    </row>
    <row r="2056" spans="1:2" x14ac:dyDescent="0.25">
      <c r="A2056" s="48">
        <v>23153136</v>
      </c>
      <c r="B2056" s="49" t="s">
        <v>2356</v>
      </c>
    </row>
    <row r="2057" spans="1:2" x14ac:dyDescent="0.25">
      <c r="A2057" s="48">
        <v>23153137</v>
      </c>
      <c r="B2057" s="49" t="s">
        <v>2357</v>
      </c>
    </row>
    <row r="2058" spans="1:2" x14ac:dyDescent="0.25">
      <c r="A2058" s="48">
        <v>23153138</v>
      </c>
      <c r="B2058" s="49" t="s">
        <v>2358</v>
      </c>
    </row>
    <row r="2059" spans="1:2" x14ac:dyDescent="0.25">
      <c r="A2059" s="48">
        <v>23153139</v>
      </c>
      <c r="B2059" s="49" t="s">
        <v>2359</v>
      </c>
    </row>
    <row r="2060" spans="1:2" x14ac:dyDescent="0.25">
      <c r="A2060" s="48">
        <v>23153140</v>
      </c>
      <c r="B2060" s="49" t="s">
        <v>2360</v>
      </c>
    </row>
    <row r="2061" spans="1:2" x14ac:dyDescent="0.25">
      <c r="A2061" s="48">
        <v>23153201</v>
      </c>
      <c r="B2061" s="49" t="s">
        <v>2361</v>
      </c>
    </row>
    <row r="2062" spans="1:2" x14ac:dyDescent="0.25">
      <c r="A2062" s="48">
        <v>23153202</v>
      </c>
      <c r="B2062" s="49" t="s">
        <v>2362</v>
      </c>
    </row>
    <row r="2063" spans="1:2" x14ac:dyDescent="0.25">
      <c r="A2063" s="48">
        <v>23153203</v>
      </c>
      <c r="B2063" s="49" t="s">
        <v>2363</v>
      </c>
    </row>
    <row r="2064" spans="1:2" x14ac:dyDescent="0.25">
      <c r="A2064" s="48">
        <v>23153204</v>
      </c>
      <c r="B2064" s="49" t="s">
        <v>2364</v>
      </c>
    </row>
    <row r="2065" spans="1:2" x14ac:dyDescent="0.25">
      <c r="A2065" s="48">
        <v>23153301</v>
      </c>
      <c r="B2065" s="49" t="s">
        <v>2365</v>
      </c>
    </row>
    <row r="2066" spans="1:2" x14ac:dyDescent="0.25">
      <c r="A2066" s="48">
        <v>23153302</v>
      </c>
      <c r="B2066" s="49" t="s">
        <v>2366</v>
      </c>
    </row>
    <row r="2067" spans="1:2" x14ac:dyDescent="0.25">
      <c r="A2067" s="48">
        <v>23153303</v>
      </c>
      <c r="B2067" s="49" t="s">
        <v>2367</v>
      </c>
    </row>
    <row r="2068" spans="1:2" x14ac:dyDescent="0.25">
      <c r="A2068" s="48">
        <v>23153305</v>
      </c>
      <c r="B2068" s="49" t="s">
        <v>2368</v>
      </c>
    </row>
    <row r="2069" spans="1:2" x14ac:dyDescent="0.25">
      <c r="A2069" s="48">
        <v>23153306</v>
      </c>
      <c r="B2069" s="49" t="s">
        <v>2369</v>
      </c>
    </row>
    <row r="2070" spans="1:2" x14ac:dyDescent="0.25">
      <c r="A2070" s="48">
        <v>23153307</v>
      </c>
      <c r="B2070" s="49" t="s">
        <v>2370</v>
      </c>
    </row>
    <row r="2071" spans="1:2" x14ac:dyDescent="0.25">
      <c r="A2071" s="48">
        <v>23153308</v>
      </c>
      <c r="B2071" s="49" t="s">
        <v>2371</v>
      </c>
    </row>
    <row r="2072" spans="1:2" x14ac:dyDescent="0.25">
      <c r="A2072" s="48">
        <v>23153309</v>
      </c>
      <c r="B2072" s="49" t="s">
        <v>2372</v>
      </c>
    </row>
    <row r="2073" spans="1:2" x14ac:dyDescent="0.25">
      <c r="A2073" s="48">
        <v>23153310</v>
      </c>
      <c r="B2073" s="49" t="s">
        <v>2373</v>
      </c>
    </row>
    <row r="2074" spans="1:2" x14ac:dyDescent="0.25">
      <c r="A2074" s="48">
        <v>23153311</v>
      </c>
      <c r="B2074" s="49" t="s">
        <v>2374</v>
      </c>
    </row>
    <row r="2075" spans="1:2" x14ac:dyDescent="0.25">
      <c r="A2075" s="48">
        <v>23153312</v>
      </c>
      <c r="B2075" s="49" t="s">
        <v>2375</v>
      </c>
    </row>
    <row r="2076" spans="1:2" x14ac:dyDescent="0.25">
      <c r="A2076" s="48">
        <v>23153313</v>
      </c>
      <c r="B2076" s="49" t="s">
        <v>2376</v>
      </c>
    </row>
    <row r="2077" spans="1:2" x14ac:dyDescent="0.25">
      <c r="A2077" s="48">
        <v>23153401</v>
      </c>
      <c r="B2077" s="49" t="s">
        <v>2377</v>
      </c>
    </row>
    <row r="2078" spans="1:2" x14ac:dyDescent="0.25">
      <c r="A2078" s="48">
        <v>23153402</v>
      </c>
      <c r="B2078" s="49" t="s">
        <v>2378</v>
      </c>
    </row>
    <row r="2079" spans="1:2" x14ac:dyDescent="0.25">
      <c r="A2079" s="48">
        <v>23153403</v>
      </c>
      <c r="B2079" s="49" t="s">
        <v>2379</v>
      </c>
    </row>
    <row r="2080" spans="1:2" x14ac:dyDescent="0.25">
      <c r="A2080" s="48">
        <v>23153404</v>
      </c>
      <c r="B2080" s="49" t="s">
        <v>2380</v>
      </c>
    </row>
    <row r="2081" spans="1:2" x14ac:dyDescent="0.25">
      <c r="A2081" s="48">
        <v>23153405</v>
      </c>
      <c r="B2081" s="49" t="s">
        <v>2381</v>
      </c>
    </row>
    <row r="2082" spans="1:2" x14ac:dyDescent="0.25">
      <c r="A2082" s="48">
        <v>23153406</v>
      </c>
      <c r="B2082" s="49" t="s">
        <v>2382</v>
      </c>
    </row>
    <row r="2083" spans="1:2" x14ac:dyDescent="0.25">
      <c r="A2083" s="48">
        <v>23153407</v>
      </c>
      <c r="B2083" s="49" t="s">
        <v>2383</v>
      </c>
    </row>
    <row r="2084" spans="1:2" x14ac:dyDescent="0.25">
      <c r="A2084" s="48">
        <v>23153408</v>
      </c>
      <c r="B2084" s="49" t="s">
        <v>2384</v>
      </c>
    </row>
    <row r="2085" spans="1:2" x14ac:dyDescent="0.25">
      <c r="A2085" s="48">
        <v>23153409</v>
      </c>
      <c r="B2085" s="49" t="s">
        <v>2385</v>
      </c>
    </row>
    <row r="2086" spans="1:2" x14ac:dyDescent="0.25">
      <c r="A2086" s="48">
        <v>23153410</v>
      </c>
      <c r="B2086" s="49" t="s">
        <v>2386</v>
      </c>
    </row>
    <row r="2087" spans="1:2" x14ac:dyDescent="0.25">
      <c r="A2087" s="48">
        <v>23153411</v>
      </c>
      <c r="B2087" s="49" t="s">
        <v>2387</v>
      </c>
    </row>
    <row r="2088" spans="1:2" x14ac:dyDescent="0.25">
      <c r="A2088" s="48">
        <v>23153412</v>
      </c>
      <c r="B2088" s="49" t="s">
        <v>2388</v>
      </c>
    </row>
    <row r="2089" spans="1:2" x14ac:dyDescent="0.25">
      <c r="A2089" s="48">
        <v>23153413</v>
      </c>
      <c r="B2089" s="49" t="s">
        <v>2389</v>
      </c>
    </row>
    <row r="2090" spans="1:2" x14ac:dyDescent="0.25">
      <c r="A2090" s="48">
        <v>23153414</v>
      </c>
      <c r="B2090" s="49" t="s">
        <v>2390</v>
      </c>
    </row>
    <row r="2091" spans="1:2" x14ac:dyDescent="0.25">
      <c r="A2091" s="48">
        <v>23153415</v>
      </c>
      <c r="B2091" s="49" t="s">
        <v>2391</v>
      </c>
    </row>
    <row r="2092" spans="1:2" x14ac:dyDescent="0.25">
      <c r="A2092" s="48">
        <v>23153416</v>
      </c>
      <c r="B2092" s="49" t="s">
        <v>2392</v>
      </c>
    </row>
    <row r="2093" spans="1:2" x14ac:dyDescent="0.25">
      <c r="A2093" s="48">
        <v>23153417</v>
      </c>
      <c r="B2093" s="49" t="s">
        <v>2393</v>
      </c>
    </row>
    <row r="2094" spans="1:2" x14ac:dyDescent="0.25">
      <c r="A2094" s="48">
        <v>23153501</v>
      </c>
      <c r="B2094" s="49" t="s">
        <v>2394</v>
      </c>
    </row>
    <row r="2095" spans="1:2" x14ac:dyDescent="0.25">
      <c r="A2095" s="48">
        <v>23153502</v>
      </c>
      <c r="B2095" s="49" t="s">
        <v>2395</v>
      </c>
    </row>
    <row r="2096" spans="1:2" x14ac:dyDescent="0.25">
      <c r="A2096" s="48">
        <v>23153503</v>
      </c>
      <c r="B2096" s="49" t="s">
        <v>2396</v>
      </c>
    </row>
    <row r="2097" spans="1:2" x14ac:dyDescent="0.25">
      <c r="A2097" s="48">
        <v>23153504</v>
      </c>
      <c r="B2097" s="49" t="s">
        <v>2397</v>
      </c>
    </row>
    <row r="2098" spans="1:2" x14ac:dyDescent="0.25">
      <c r="A2098" s="48">
        <v>23153505</v>
      </c>
      <c r="B2098" s="49" t="s">
        <v>2398</v>
      </c>
    </row>
    <row r="2099" spans="1:2" x14ac:dyDescent="0.25">
      <c r="A2099" s="48">
        <v>23153506</v>
      </c>
      <c r="B2099" s="49" t="s">
        <v>2399</v>
      </c>
    </row>
    <row r="2100" spans="1:2" x14ac:dyDescent="0.25">
      <c r="A2100" s="48">
        <v>23153507</v>
      </c>
      <c r="B2100" s="49" t="s">
        <v>2400</v>
      </c>
    </row>
    <row r="2101" spans="1:2" x14ac:dyDescent="0.25">
      <c r="A2101" s="48">
        <v>23153508</v>
      </c>
      <c r="B2101" s="49" t="s">
        <v>2401</v>
      </c>
    </row>
    <row r="2102" spans="1:2" x14ac:dyDescent="0.25">
      <c r="A2102" s="48">
        <v>23161501</v>
      </c>
      <c r="B2102" s="49" t="s">
        <v>2402</v>
      </c>
    </row>
    <row r="2103" spans="1:2" x14ac:dyDescent="0.25">
      <c r="A2103" s="48">
        <v>23161502</v>
      </c>
      <c r="B2103" s="49" t="s">
        <v>2403</v>
      </c>
    </row>
    <row r="2104" spans="1:2" x14ac:dyDescent="0.25">
      <c r="A2104" s="48">
        <v>23161503</v>
      </c>
      <c r="B2104" s="49" t="s">
        <v>2404</v>
      </c>
    </row>
    <row r="2105" spans="1:2" x14ac:dyDescent="0.25">
      <c r="A2105" s="48">
        <v>23161504</v>
      </c>
      <c r="B2105" s="49" t="s">
        <v>2405</v>
      </c>
    </row>
    <row r="2106" spans="1:2" x14ac:dyDescent="0.25">
      <c r="A2106" s="48">
        <v>23161506</v>
      </c>
      <c r="B2106" s="49" t="s">
        <v>2406</v>
      </c>
    </row>
    <row r="2107" spans="1:2" x14ac:dyDescent="0.25">
      <c r="A2107" s="48">
        <v>23161507</v>
      </c>
      <c r="B2107" s="49" t="s">
        <v>2407</v>
      </c>
    </row>
    <row r="2108" spans="1:2" x14ac:dyDescent="0.25">
      <c r="A2108" s="48">
        <v>23161508</v>
      </c>
      <c r="B2108" s="49" t="s">
        <v>2408</v>
      </c>
    </row>
    <row r="2109" spans="1:2" x14ac:dyDescent="0.25">
      <c r="A2109" s="48">
        <v>23161509</v>
      </c>
      <c r="B2109" s="49" t="s">
        <v>2409</v>
      </c>
    </row>
    <row r="2110" spans="1:2" x14ac:dyDescent="0.25">
      <c r="A2110" s="48">
        <v>23161510</v>
      </c>
      <c r="B2110" s="49" t="s">
        <v>2410</v>
      </c>
    </row>
    <row r="2111" spans="1:2" x14ac:dyDescent="0.25">
      <c r="A2111" s="48">
        <v>23161511</v>
      </c>
      <c r="B2111" s="49" t="s">
        <v>2411</v>
      </c>
    </row>
    <row r="2112" spans="1:2" x14ac:dyDescent="0.25">
      <c r="A2112" s="48">
        <v>23161512</v>
      </c>
      <c r="B2112" s="49" t="s">
        <v>2412</v>
      </c>
    </row>
    <row r="2113" spans="1:2" x14ac:dyDescent="0.25">
      <c r="A2113" s="48">
        <v>23161513</v>
      </c>
      <c r="B2113" s="49" t="s">
        <v>2413</v>
      </c>
    </row>
    <row r="2114" spans="1:2" x14ac:dyDescent="0.25">
      <c r="A2114" s="48">
        <v>23161514</v>
      </c>
      <c r="B2114" s="49" t="s">
        <v>2414</v>
      </c>
    </row>
    <row r="2115" spans="1:2" x14ac:dyDescent="0.25">
      <c r="A2115" s="48">
        <v>23161515</v>
      </c>
      <c r="B2115" s="49" t="s">
        <v>2415</v>
      </c>
    </row>
    <row r="2116" spans="1:2" x14ac:dyDescent="0.25">
      <c r="A2116" s="48">
        <v>23161601</v>
      </c>
      <c r="B2116" s="49" t="s">
        <v>2402</v>
      </c>
    </row>
    <row r="2117" spans="1:2" x14ac:dyDescent="0.25">
      <c r="A2117" s="48">
        <v>23161602</v>
      </c>
      <c r="B2117" s="49" t="s">
        <v>2416</v>
      </c>
    </row>
    <row r="2118" spans="1:2" x14ac:dyDescent="0.25">
      <c r="A2118" s="48">
        <v>23161603</v>
      </c>
      <c r="B2118" s="49" t="s">
        <v>2417</v>
      </c>
    </row>
    <row r="2119" spans="1:2" x14ac:dyDescent="0.25">
      <c r="A2119" s="48">
        <v>23161605</v>
      </c>
      <c r="B2119" s="49" t="s">
        <v>2418</v>
      </c>
    </row>
    <row r="2120" spans="1:2" x14ac:dyDescent="0.25">
      <c r="A2120" s="48">
        <v>23161606</v>
      </c>
      <c r="B2120" s="49" t="s">
        <v>2419</v>
      </c>
    </row>
    <row r="2121" spans="1:2" x14ac:dyDescent="0.25">
      <c r="A2121" s="48">
        <v>23161607</v>
      </c>
      <c r="B2121" s="49" t="s">
        <v>2420</v>
      </c>
    </row>
    <row r="2122" spans="1:2" x14ac:dyDescent="0.25">
      <c r="A2122" s="48">
        <v>23161608</v>
      </c>
      <c r="B2122" s="49" t="s">
        <v>2421</v>
      </c>
    </row>
    <row r="2123" spans="1:2" x14ac:dyDescent="0.25">
      <c r="A2123" s="48">
        <v>23171501</v>
      </c>
      <c r="B2123" s="49" t="s">
        <v>2422</v>
      </c>
    </row>
    <row r="2124" spans="1:2" x14ac:dyDescent="0.25">
      <c r="A2124" s="48">
        <v>23171502</v>
      </c>
      <c r="B2124" s="49" t="s">
        <v>2423</v>
      </c>
    </row>
    <row r="2125" spans="1:2" x14ac:dyDescent="0.25">
      <c r="A2125" s="48">
        <v>23171504</v>
      </c>
      <c r="B2125" s="49" t="s">
        <v>2424</v>
      </c>
    </row>
    <row r="2126" spans="1:2" x14ac:dyDescent="0.25">
      <c r="A2126" s="48">
        <v>23171505</v>
      </c>
      <c r="B2126" s="49" t="s">
        <v>2425</v>
      </c>
    </row>
    <row r="2127" spans="1:2" x14ac:dyDescent="0.25">
      <c r="A2127" s="48">
        <v>23171506</v>
      </c>
      <c r="B2127" s="49" t="s">
        <v>2426</v>
      </c>
    </row>
    <row r="2128" spans="1:2" x14ac:dyDescent="0.25">
      <c r="A2128" s="48">
        <v>23171507</v>
      </c>
      <c r="B2128" s="49" t="s">
        <v>2427</v>
      </c>
    </row>
    <row r="2129" spans="1:2" x14ac:dyDescent="0.25">
      <c r="A2129" s="48">
        <v>23171508</v>
      </c>
      <c r="B2129" s="49" t="s">
        <v>2428</v>
      </c>
    </row>
    <row r="2130" spans="1:2" x14ac:dyDescent="0.25">
      <c r="A2130" s="48">
        <v>23171509</v>
      </c>
      <c r="B2130" s="49" t="s">
        <v>2429</v>
      </c>
    </row>
    <row r="2131" spans="1:2" x14ac:dyDescent="0.25">
      <c r="A2131" s="48">
        <v>23171510</v>
      </c>
      <c r="B2131" s="49" t="s">
        <v>2430</v>
      </c>
    </row>
    <row r="2132" spans="1:2" x14ac:dyDescent="0.25">
      <c r="A2132" s="48">
        <v>23171511</v>
      </c>
      <c r="B2132" s="49" t="s">
        <v>2431</v>
      </c>
    </row>
    <row r="2133" spans="1:2" x14ac:dyDescent="0.25">
      <c r="A2133" s="48">
        <v>23171512</v>
      </c>
      <c r="B2133" s="49" t="s">
        <v>2432</v>
      </c>
    </row>
    <row r="2134" spans="1:2" x14ac:dyDescent="0.25">
      <c r="A2134" s="48">
        <v>23171513</v>
      </c>
      <c r="B2134" s="49" t="s">
        <v>2433</v>
      </c>
    </row>
    <row r="2135" spans="1:2" x14ac:dyDescent="0.25">
      <c r="A2135" s="48">
        <v>23171514</v>
      </c>
      <c r="B2135" s="49" t="s">
        <v>2434</v>
      </c>
    </row>
    <row r="2136" spans="1:2" x14ac:dyDescent="0.25">
      <c r="A2136" s="48">
        <v>23171515</v>
      </c>
      <c r="B2136" s="49" t="s">
        <v>2435</v>
      </c>
    </row>
    <row r="2137" spans="1:2" x14ac:dyDescent="0.25">
      <c r="A2137" s="48">
        <v>23171517</v>
      </c>
      <c r="B2137" s="49" t="s">
        <v>2424</v>
      </c>
    </row>
    <row r="2138" spans="1:2" x14ac:dyDescent="0.25">
      <c r="A2138" s="48">
        <v>23171518</v>
      </c>
      <c r="B2138" s="49" t="s">
        <v>2436</v>
      </c>
    </row>
    <row r="2139" spans="1:2" x14ac:dyDescent="0.25">
      <c r="A2139" s="48">
        <v>23171519</v>
      </c>
      <c r="B2139" s="49" t="s">
        <v>2437</v>
      </c>
    </row>
    <row r="2140" spans="1:2" x14ac:dyDescent="0.25">
      <c r="A2140" s="48">
        <v>23171520</v>
      </c>
      <c r="B2140" s="49" t="s">
        <v>2438</v>
      </c>
    </row>
    <row r="2141" spans="1:2" x14ac:dyDescent="0.25">
      <c r="A2141" s="48">
        <v>23171521</v>
      </c>
      <c r="B2141" s="49" t="s">
        <v>2439</v>
      </c>
    </row>
    <row r="2142" spans="1:2" x14ac:dyDescent="0.25">
      <c r="A2142" s="48">
        <v>23171522</v>
      </c>
      <c r="B2142" s="49" t="s">
        <v>2440</v>
      </c>
    </row>
    <row r="2143" spans="1:2" x14ac:dyDescent="0.25">
      <c r="A2143" s="48">
        <v>23171523</v>
      </c>
      <c r="B2143" s="49" t="s">
        <v>2441</v>
      </c>
    </row>
    <row r="2144" spans="1:2" x14ac:dyDescent="0.25">
      <c r="A2144" s="48">
        <v>23171524</v>
      </c>
      <c r="B2144" s="49" t="s">
        <v>2442</v>
      </c>
    </row>
    <row r="2145" spans="1:2" x14ac:dyDescent="0.25">
      <c r="A2145" s="48">
        <v>23171525</v>
      </c>
      <c r="B2145" s="49" t="s">
        <v>2443</v>
      </c>
    </row>
    <row r="2146" spans="1:2" x14ac:dyDescent="0.25">
      <c r="A2146" s="48">
        <v>23171526</v>
      </c>
      <c r="B2146" s="49" t="s">
        <v>2444</v>
      </c>
    </row>
    <row r="2147" spans="1:2" x14ac:dyDescent="0.25">
      <c r="A2147" s="48">
        <v>23171527</v>
      </c>
      <c r="B2147" s="49" t="s">
        <v>2445</v>
      </c>
    </row>
    <row r="2148" spans="1:2" x14ac:dyDescent="0.25">
      <c r="A2148" s="48">
        <v>23171528</v>
      </c>
      <c r="B2148" s="49" t="s">
        <v>2446</v>
      </c>
    </row>
    <row r="2149" spans="1:2" x14ac:dyDescent="0.25">
      <c r="A2149" s="48">
        <v>23171529</v>
      </c>
      <c r="B2149" s="49" t="s">
        <v>2447</v>
      </c>
    </row>
    <row r="2150" spans="1:2" x14ac:dyDescent="0.25">
      <c r="A2150" s="48">
        <v>23171530</v>
      </c>
      <c r="B2150" s="49" t="s">
        <v>2448</v>
      </c>
    </row>
    <row r="2151" spans="1:2" x14ac:dyDescent="0.25">
      <c r="A2151" s="48">
        <v>23171531</v>
      </c>
      <c r="B2151" s="49" t="s">
        <v>2449</v>
      </c>
    </row>
    <row r="2152" spans="1:2" x14ac:dyDescent="0.25">
      <c r="A2152" s="48">
        <v>23171532</v>
      </c>
      <c r="B2152" s="49" t="s">
        <v>2450</v>
      </c>
    </row>
    <row r="2153" spans="1:2" x14ac:dyDescent="0.25">
      <c r="A2153" s="48">
        <v>23171533</v>
      </c>
      <c r="B2153" s="49" t="s">
        <v>2451</v>
      </c>
    </row>
    <row r="2154" spans="1:2" x14ac:dyDescent="0.25">
      <c r="A2154" s="48">
        <v>23171534</v>
      </c>
      <c r="B2154" s="49" t="s">
        <v>2452</v>
      </c>
    </row>
    <row r="2155" spans="1:2" x14ac:dyDescent="0.25">
      <c r="A2155" s="48">
        <v>23171535</v>
      </c>
      <c r="B2155" s="49" t="s">
        <v>2453</v>
      </c>
    </row>
    <row r="2156" spans="1:2" x14ac:dyDescent="0.25">
      <c r="A2156" s="48">
        <v>23171536</v>
      </c>
      <c r="B2156" s="49" t="s">
        <v>2454</v>
      </c>
    </row>
    <row r="2157" spans="1:2" x14ac:dyDescent="0.25">
      <c r="A2157" s="48">
        <v>23171537</v>
      </c>
      <c r="B2157" s="49" t="s">
        <v>2455</v>
      </c>
    </row>
    <row r="2158" spans="1:2" x14ac:dyDescent="0.25">
      <c r="A2158" s="48">
        <v>23171538</v>
      </c>
      <c r="B2158" s="49" t="s">
        <v>2456</v>
      </c>
    </row>
    <row r="2159" spans="1:2" x14ac:dyDescent="0.25">
      <c r="A2159" s="48">
        <v>23171539</v>
      </c>
      <c r="B2159" s="49" t="s">
        <v>2457</v>
      </c>
    </row>
    <row r="2160" spans="1:2" x14ac:dyDescent="0.25">
      <c r="A2160" s="48">
        <v>23171540</v>
      </c>
      <c r="B2160" s="49" t="s">
        <v>2458</v>
      </c>
    </row>
    <row r="2161" spans="1:2" x14ac:dyDescent="0.25">
      <c r="A2161" s="48">
        <v>23171541</v>
      </c>
      <c r="B2161" s="49" t="s">
        <v>2459</v>
      </c>
    </row>
    <row r="2162" spans="1:2" x14ac:dyDescent="0.25">
      <c r="A2162" s="48">
        <v>23171602</v>
      </c>
      <c r="B2162" s="49" t="s">
        <v>2460</v>
      </c>
    </row>
    <row r="2163" spans="1:2" x14ac:dyDescent="0.25">
      <c r="A2163" s="48">
        <v>23171603</v>
      </c>
      <c r="B2163" s="49" t="s">
        <v>2461</v>
      </c>
    </row>
    <row r="2164" spans="1:2" x14ac:dyDescent="0.25">
      <c r="A2164" s="48">
        <v>23171604</v>
      </c>
      <c r="B2164" s="49" t="s">
        <v>2462</v>
      </c>
    </row>
    <row r="2165" spans="1:2" x14ac:dyDescent="0.25">
      <c r="A2165" s="48">
        <v>23171605</v>
      </c>
      <c r="B2165" s="49" t="s">
        <v>2463</v>
      </c>
    </row>
    <row r="2166" spans="1:2" x14ac:dyDescent="0.25">
      <c r="A2166" s="48">
        <v>23171606</v>
      </c>
      <c r="B2166" s="49" t="s">
        <v>2464</v>
      </c>
    </row>
    <row r="2167" spans="1:2" x14ac:dyDescent="0.25">
      <c r="A2167" s="48">
        <v>23171607</v>
      </c>
      <c r="B2167" s="49" t="s">
        <v>2465</v>
      </c>
    </row>
    <row r="2168" spans="1:2" x14ac:dyDescent="0.25">
      <c r="A2168" s="48">
        <v>23171608</v>
      </c>
      <c r="B2168" s="49" t="s">
        <v>2466</v>
      </c>
    </row>
    <row r="2169" spans="1:2" x14ac:dyDescent="0.25">
      <c r="A2169" s="48">
        <v>23171609</v>
      </c>
      <c r="B2169" s="49" t="s">
        <v>2467</v>
      </c>
    </row>
    <row r="2170" spans="1:2" x14ac:dyDescent="0.25">
      <c r="A2170" s="48">
        <v>23171610</v>
      </c>
      <c r="B2170" s="49" t="s">
        <v>2468</v>
      </c>
    </row>
    <row r="2171" spans="1:2" x14ac:dyDescent="0.25">
      <c r="A2171" s="48">
        <v>23171611</v>
      </c>
      <c r="B2171" s="49" t="s">
        <v>2469</v>
      </c>
    </row>
    <row r="2172" spans="1:2" x14ac:dyDescent="0.25">
      <c r="A2172" s="48">
        <v>23171612</v>
      </c>
      <c r="B2172" s="49" t="s">
        <v>2470</v>
      </c>
    </row>
    <row r="2173" spans="1:2" x14ac:dyDescent="0.25">
      <c r="A2173" s="48">
        <v>23171613</v>
      </c>
      <c r="B2173" s="49" t="s">
        <v>2471</v>
      </c>
    </row>
    <row r="2174" spans="1:2" x14ac:dyDescent="0.25">
      <c r="A2174" s="48">
        <v>23171614</v>
      </c>
      <c r="B2174" s="49" t="s">
        <v>2472</v>
      </c>
    </row>
    <row r="2175" spans="1:2" x14ac:dyDescent="0.25">
      <c r="A2175" s="48">
        <v>23171615</v>
      </c>
      <c r="B2175" s="49" t="s">
        <v>2473</v>
      </c>
    </row>
    <row r="2176" spans="1:2" x14ac:dyDescent="0.25">
      <c r="A2176" s="48">
        <v>23171616</v>
      </c>
      <c r="B2176" s="49" t="s">
        <v>2474</v>
      </c>
    </row>
    <row r="2177" spans="1:2" x14ac:dyDescent="0.25">
      <c r="A2177" s="48">
        <v>23171617</v>
      </c>
      <c r="B2177" s="49" t="s">
        <v>2475</v>
      </c>
    </row>
    <row r="2178" spans="1:2" x14ac:dyDescent="0.25">
      <c r="A2178" s="48">
        <v>23171618</v>
      </c>
      <c r="B2178" s="49" t="s">
        <v>2476</v>
      </c>
    </row>
    <row r="2179" spans="1:2" x14ac:dyDescent="0.25">
      <c r="A2179" s="48">
        <v>23171619</v>
      </c>
      <c r="B2179" s="49" t="s">
        <v>2477</v>
      </c>
    </row>
    <row r="2180" spans="1:2" x14ac:dyDescent="0.25">
      <c r="A2180" s="48">
        <v>23171620</v>
      </c>
      <c r="B2180" s="49" t="s">
        <v>2478</v>
      </c>
    </row>
    <row r="2181" spans="1:2" x14ac:dyDescent="0.25">
      <c r="A2181" s="48">
        <v>23171621</v>
      </c>
      <c r="B2181" s="49" t="s">
        <v>2479</v>
      </c>
    </row>
    <row r="2182" spans="1:2" x14ac:dyDescent="0.25">
      <c r="A2182" s="48">
        <v>23171622</v>
      </c>
      <c r="B2182" s="49" t="s">
        <v>2480</v>
      </c>
    </row>
    <row r="2183" spans="1:2" x14ac:dyDescent="0.25">
      <c r="A2183" s="48">
        <v>23171623</v>
      </c>
      <c r="B2183" s="49" t="s">
        <v>2481</v>
      </c>
    </row>
    <row r="2184" spans="1:2" x14ac:dyDescent="0.25">
      <c r="A2184" s="48">
        <v>23171701</v>
      </c>
      <c r="B2184" s="49" t="s">
        <v>2482</v>
      </c>
    </row>
    <row r="2185" spans="1:2" x14ac:dyDescent="0.25">
      <c r="A2185" s="48">
        <v>23171702</v>
      </c>
      <c r="B2185" s="49" t="s">
        <v>2483</v>
      </c>
    </row>
    <row r="2186" spans="1:2" x14ac:dyDescent="0.25">
      <c r="A2186" s="48">
        <v>23171703</v>
      </c>
      <c r="B2186" s="49" t="s">
        <v>2484</v>
      </c>
    </row>
    <row r="2187" spans="1:2" x14ac:dyDescent="0.25">
      <c r="A2187" s="48">
        <v>23171704</v>
      </c>
      <c r="B2187" s="49" t="s">
        <v>2485</v>
      </c>
    </row>
    <row r="2188" spans="1:2" x14ac:dyDescent="0.25">
      <c r="A2188" s="48">
        <v>23171705</v>
      </c>
      <c r="B2188" s="49" t="s">
        <v>2486</v>
      </c>
    </row>
    <row r="2189" spans="1:2" x14ac:dyDescent="0.25">
      <c r="A2189" s="48">
        <v>23171706</v>
      </c>
      <c r="B2189" s="49" t="s">
        <v>2487</v>
      </c>
    </row>
    <row r="2190" spans="1:2" x14ac:dyDescent="0.25">
      <c r="A2190" s="48">
        <v>23171707</v>
      </c>
      <c r="B2190" s="49" t="s">
        <v>2488</v>
      </c>
    </row>
    <row r="2191" spans="1:2" x14ac:dyDescent="0.25">
      <c r="A2191" s="48">
        <v>23171708</v>
      </c>
      <c r="B2191" s="49" t="s">
        <v>2489</v>
      </c>
    </row>
    <row r="2192" spans="1:2" x14ac:dyDescent="0.25">
      <c r="A2192" s="48">
        <v>23171801</v>
      </c>
      <c r="B2192" s="49" t="s">
        <v>2490</v>
      </c>
    </row>
    <row r="2193" spans="1:2" x14ac:dyDescent="0.25">
      <c r="A2193" s="48">
        <v>23171802</v>
      </c>
      <c r="B2193" s="49" t="s">
        <v>2491</v>
      </c>
    </row>
    <row r="2194" spans="1:2" x14ac:dyDescent="0.25">
      <c r="A2194" s="48">
        <v>23171803</v>
      </c>
      <c r="B2194" s="49" t="s">
        <v>2492</v>
      </c>
    </row>
    <row r="2195" spans="1:2" x14ac:dyDescent="0.25">
      <c r="A2195" s="48">
        <v>23171804</v>
      </c>
      <c r="B2195" s="49" t="s">
        <v>2493</v>
      </c>
    </row>
    <row r="2196" spans="1:2" x14ac:dyDescent="0.25">
      <c r="A2196" s="48">
        <v>23171805</v>
      </c>
      <c r="B2196" s="49" t="s">
        <v>2494</v>
      </c>
    </row>
    <row r="2197" spans="1:2" x14ac:dyDescent="0.25">
      <c r="A2197" s="48">
        <v>23171806</v>
      </c>
      <c r="B2197" s="49" t="s">
        <v>2495</v>
      </c>
    </row>
    <row r="2198" spans="1:2" x14ac:dyDescent="0.25">
      <c r="A2198" s="48">
        <v>23171901</v>
      </c>
      <c r="B2198" s="49" t="s">
        <v>2496</v>
      </c>
    </row>
    <row r="2199" spans="1:2" x14ac:dyDescent="0.25">
      <c r="A2199" s="48">
        <v>23171902</v>
      </c>
      <c r="B2199" s="49" t="s">
        <v>2497</v>
      </c>
    </row>
    <row r="2200" spans="1:2" x14ac:dyDescent="0.25">
      <c r="A2200" s="48">
        <v>23171903</v>
      </c>
      <c r="B2200" s="49" t="s">
        <v>2498</v>
      </c>
    </row>
    <row r="2201" spans="1:2" x14ac:dyDescent="0.25">
      <c r="A2201" s="48">
        <v>23171904</v>
      </c>
      <c r="B2201" s="49" t="s">
        <v>2499</v>
      </c>
    </row>
    <row r="2202" spans="1:2" x14ac:dyDescent="0.25">
      <c r="A2202" s="48">
        <v>23171905</v>
      </c>
      <c r="B2202" s="49" t="s">
        <v>2500</v>
      </c>
    </row>
    <row r="2203" spans="1:2" x14ac:dyDescent="0.25">
      <c r="A2203" s="48">
        <v>23171906</v>
      </c>
      <c r="B2203" s="49" t="s">
        <v>2501</v>
      </c>
    </row>
    <row r="2204" spans="1:2" x14ac:dyDescent="0.25">
      <c r="A2204" s="48">
        <v>23172001</v>
      </c>
      <c r="B2204" s="49" t="s">
        <v>2502</v>
      </c>
    </row>
    <row r="2205" spans="1:2" x14ac:dyDescent="0.25">
      <c r="A2205" s="48">
        <v>23172002</v>
      </c>
      <c r="B2205" s="49" t="s">
        <v>2503</v>
      </c>
    </row>
    <row r="2206" spans="1:2" x14ac:dyDescent="0.25">
      <c r="A2206" s="48">
        <v>23172003</v>
      </c>
      <c r="B2206" s="49" t="s">
        <v>2504</v>
      </c>
    </row>
    <row r="2207" spans="1:2" x14ac:dyDescent="0.25">
      <c r="A2207" s="48">
        <v>23172005</v>
      </c>
      <c r="B2207" s="49" t="s">
        <v>2505</v>
      </c>
    </row>
    <row r="2208" spans="1:2" x14ac:dyDescent="0.25">
      <c r="A2208" s="48">
        <v>23172006</v>
      </c>
      <c r="B2208" s="49" t="s">
        <v>2506</v>
      </c>
    </row>
    <row r="2209" spans="1:2" x14ac:dyDescent="0.25">
      <c r="A2209" s="48">
        <v>23172007</v>
      </c>
      <c r="B2209" s="49" t="s">
        <v>2507</v>
      </c>
    </row>
    <row r="2210" spans="1:2" x14ac:dyDescent="0.25">
      <c r="A2210" s="48">
        <v>23172008</v>
      </c>
      <c r="B2210" s="49" t="s">
        <v>2508</v>
      </c>
    </row>
    <row r="2211" spans="1:2" x14ac:dyDescent="0.25">
      <c r="A2211" s="48">
        <v>23172009</v>
      </c>
      <c r="B2211" s="49" t="s">
        <v>2509</v>
      </c>
    </row>
    <row r="2212" spans="1:2" x14ac:dyDescent="0.25">
      <c r="A2212" s="48">
        <v>23172010</v>
      </c>
      <c r="B2212" s="49" t="s">
        <v>2510</v>
      </c>
    </row>
    <row r="2213" spans="1:2" x14ac:dyDescent="0.25">
      <c r="A2213" s="48">
        <v>23172011</v>
      </c>
      <c r="B2213" s="49" t="s">
        <v>2511</v>
      </c>
    </row>
    <row r="2214" spans="1:2" x14ac:dyDescent="0.25">
      <c r="A2214" s="48">
        <v>23172012</v>
      </c>
      <c r="B2214" s="49" t="s">
        <v>2512</v>
      </c>
    </row>
    <row r="2215" spans="1:2" x14ac:dyDescent="0.25">
      <c r="A2215" s="48">
        <v>23172013</v>
      </c>
      <c r="B2215" s="49" t="s">
        <v>2513</v>
      </c>
    </row>
    <row r="2216" spans="1:2" x14ac:dyDescent="0.25">
      <c r="A2216" s="48">
        <v>23172014</v>
      </c>
      <c r="B2216" s="49" t="s">
        <v>2514</v>
      </c>
    </row>
    <row r="2217" spans="1:2" x14ac:dyDescent="0.25">
      <c r="A2217" s="48">
        <v>23172015</v>
      </c>
      <c r="B2217" s="49" t="s">
        <v>2489</v>
      </c>
    </row>
    <row r="2218" spans="1:2" x14ac:dyDescent="0.25">
      <c r="A2218" s="48">
        <v>23181501</v>
      </c>
      <c r="B2218" s="49" t="s">
        <v>2515</v>
      </c>
    </row>
    <row r="2219" spans="1:2" x14ac:dyDescent="0.25">
      <c r="A2219" s="48">
        <v>23181502</v>
      </c>
      <c r="B2219" s="49" t="s">
        <v>2516</v>
      </c>
    </row>
    <row r="2220" spans="1:2" x14ac:dyDescent="0.25">
      <c r="A2220" s="48">
        <v>23181504</v>
      </c>
      <c r="B2220" s="49" t="s">
        <v>2517</v>
      </c>
    </row>
    <row r="2221" spans="1:2" x14ac:dyDescent="0.25">
      <c r="A2221" s="48">
        <v>23181505</v>
      </c>
      <c r="B2221" s="49" t="s">
        <v>2518</v>
      </c>
    </row>
    <row r="2222" spans="1:2" x14ac:dyDescent="0.25">
      <c r="A2222" s="48">
        <v>23181506</v>
      </c>
      <c r="B2222" s="49" t="s">
        <v>2519</v>
      </c>
    </row>
    <row r="2223" spans="1:2" x14ac:dyDescent="0.25">
      <c r="A2223" s="48">
        <v>23181507</v>
      </c>
      <c r="B2223" s="49" t="s">
        <v>2520</v>
      </c>
    </row>
    <row r="2224" spans="1:2" x14ac:dyDescent="0.25">
      <c r="A2224" s="48">
        <v>23181508</v>
      </c>
      <c r="B2224" s="49" t="s">
        <v>2195</v>
      </c>
    </row>
    <row r="2225" spans="1:2" x14ac:dyDescent="0.25">
      <c r="A2225" s="48">
        <v>23181509</v>
      </c>
      <c r="B2225" s="49" t="s">
        <v>2521</v>
      </c>
    </row>
    <row r="2226" spans="1:2" x14ac:dyDescent="0.25">
      <c r="A2226" s="48">
        <v>23181510</v>
      </c>
      <c r="B2226" s="49" t="s">
        <v>2522</v>
      </c>
    </row>
    <row r="2227" spans="1:2" x14ac:dyDescent="0.25">
      <c r="A2227" s="48">
        <v>23181511</v>
      </c>
      <c r="B2227" s="49" t="s">
        <v>2523</v>
      </c>
    </row>
    <row r="2228" spans="1:2" x14ac:dyDescent="0.25">
      <c r="A2228" s="48">
        <v>23181512</v>
      </c>
      <c r="B2228" s="49" t="s">
        <v>2524</v>
      </c>
    </row>
    <row r="2229" spans="1:2" x14ac:dyDescent="0.25">
      <c r="A2229" s="48">
        <v>23181513</v>
      </c>
      <c r="B2229" s="49" t="s">
        <v>2525</v>
      </c>
    </row>
    <row r="2230" spans="1:2" x14ac:dyDescent="0.25">
      <c r="A2230" s="48">
        <v>23181601</v>
      </c>
      <c r="B2230" s="49" t="s">
        <v>2526</v>
      </c>
    </row>
    <row r="2231" spans="1:2" x14ac:dyDescent="0.25">
      <c r="A2231" s="48">
        <v>23181602</v>
      </c>
      <c r="B2231" s="49" t="s">
        <v>2527</v>
      </c>
    </row>
    <row r="2232" spans="1:2" x14ac:dyDescent="0.25">
      <c r="A2232" s="48">
        <v>23181603</v>
      </c>
      <c r="B2232" s="49" t="s">
        <v>2528</v>
      </c>
    </row>
    <row r="2233" spans="1:2" x14ac:dyDescent="0.25">
      <c r="A2233" s="48">
        <v>23181604</v>
      </c>
      <c r="B2233" s="49" t="s">
        <v>2529</v>
      </c>
    </row>
    <row r="2234" spans="1:2" x14ac:dyDescent="0.25">
      <c r="A2234" s="48">
        <v>23181605</v>
      </c>
      <c r="B2234" s="49" t="s">
        <v>2530</v>
      </c>
    </row>
    <row r="2235" spans="1:2" x14ac:dyDescent="0.25">
      <c r="A2235" s="48">
        <v>23181606</v>
      </c>
      <c r="B2235" s="49" t="s">
        <v>2531</v>
      </c>
    </row>
    <row r="2236" spans="1:2" x14ac:dyDescent="0.25">
      <c r="A2236" s="48">
        <v>23181701</v>
      </c>
      <c r="B2236" s="49" t="s">
        <v>2532</v>
      </c>
    </row>
    <row r="2237" spans="1:2" x14ac:dyDescent="0.25">
      <c r="A2237" s="48">
        <v>23181702</v>
      </c>
      <c r="B2237" s="49" t="s">
        <v>2533</v>
      </c>
    </row>
    <row r="2238" spans="1:2" x14ac:dyDescent="0.25">
      <c r="A2238" s="48">
        <v>23181703</v>
      </c>
      <c r="B2238" s="49" t="s">
        <v>2534</v>
      </c>
    </row>
    <row r="2239" spans="1:2" x14ac:dyDescent="0.25">
      <c r="A2239" s="48">
        <v>23181704</v>
      </c>
      <c r="B2239" s="49" t="s">
        <v>2535</v>
      </c>
    </row>
    <row r="2240" spans="1:2" x14ac:dyDescent="0.25">
      <c r="A2240" s="48">
        <v>23181801</v>
      </c>
      <c r="B2240" s="49" t="s">
        <v>2536</v>
      </c>
    </row>
    <row r="2241" spans="1:2" x14ac:dyDescent="0.25">
      <c r="A2241" s="48">
        <v>23181802</v>
      </c>
      <c r="B2241" s="49" t="s">
        <v>2537</v>
      </c>
    </row>
    <row r="2242" spans="1:2" x14ac:dyDescent="0.25">
      <c r="A2242" s="48">
        <v>23181803</v>
      </c>
      <c r="B2242" s="49" t="s">
        <v>2538</v>
      </c>
    </row>
    <row r="2243" spans="1:2" x14ac:dyDescent="0.25">
      <c r="A2243" s="48">
        <v>23181804</v>
      </c>
      <c r="B2243" s="49" t="s">
        <v>2539</v>
      </c>
    </row>
    <row r="2244" spans="1:2" x14ac:dyDescent="0.25">
      <c r="A2244" s="48">
        <v>23191001</v>
      </c>
      <c r="B2244" s="49" t="s">
        <v>2540</v>
      </c>
    </row>
    <row r="2245" spans="1:2" x14ac:dyDescent="0.25">
      <c r="A2245" s="48">
        <v>23191002</v>
      </c>
      <c r="B2245" s="49" t="s">
        <v>2541</v>
      </c>
    </row>
    <row r="2246" spans="1:2" x14ac:dyDescent="0.25">
      <c r="A2246" s="48">
        <v>23191003</v>
      </c>
      <c r="B2246" s="49" t="s">
        <v>2542</v>
      </c>
    </row>
    <row r="2247" spans="1:2" x14ac:dyDescent="0.25">
      <c r="A2247" s="48">
        <v>23191004</v>
      </c>
      <c r="B2247" s="49" t="s">
        <v>2543</v>
      </c>
    </row>
    <row r="2248" spans="1:2" x14ac:dyDescent="0.25">
      <c r="A2248" s="48">
        <v>23191005</v>
      </c>
      <c r="B2248" s="49" t="s">
        <v>2544</v>
      </c>
    </row>
    <row r="2249" spans="1:2" x14ac:dyDescent="0.25">
      <c r="A2249" s="48">
        <v>23191101</v>
      </c>
      <c r="B2249" s="49" t="s">
        <v>2545</v>
      </c>
    </row>
    <row r="2250" spans="1:2" x14ac:dyDescent="0.25">
      <c r="A2250" s="48">
        <v>23191102</v>
      </c>
      <c r="B2250" s="49" t="s">
        <v>2546</v>
      </c>
    </row>
    <row r="2251" spans="1:2" x14ac:dyDescent="0.25">
      <c r="A2251" s="48">
        <v>23191201</v>
      </c>
      <c r="B2251" s="49" t="s">
        <v>2547</v>
      </c>
    </row>
    <row r="2252" spans="1:2" x14ac:dyDescent="0.25">
      <c r="A2252" s="48">
        <v>23191202</v>
      </c>
      <c r="B2252" s="49" t="s">
        <v>2548</v>
      </c>
    </row>
    <row r="2253" spans="1:2" x14ac:dyDescent="0.25">
      <c r="A2253" s="48">
        <v>23201001</v>
      </c>
      <c r="B2253" s="49" t="s">
        <v>2549</v>
      </c>
    </row>
    <row r="2254" spans="1:2" x14ac:dyDescent="0.25">
      <c r="A2254" s="48">
        <v>23201002</v>
      </c>
      <c r="B2254" s="49" t="s">
        <v>2550</v>
      </c>
    </row>
    <row r="2255" spans="1:2" x14ac:dyDescent="0.25">
      <c r="A2255" s="48">
        <v>23201003</v>
      </c>
      <c r="B2255" s="49" t="s">
        <v>2551</v>
      </c>
    </row>
    <row r="2256" spans="1:2" x14ac:dyDescent="0.25">
      <c r="A2256" s="48">
        <v>23201004</v>
      </c>
      <c r="B2256" s="49" t="s">
        <v>2552</v>
      </c>
    </row>
    <row r="2257" spans="1:2" x14ac:dyDescent="0.25">
      <c r="A2257" s="48">
        <v>23201005</v>
      </c>
      <c r="B2257" s="49" t="s">
        <v>2553</v>
      </c>
    </row>
    <row r="2258" spans="1:2" x14ac:dyDescent="0.25">
      <c r="A2258" s="48">
        <v>23201101</v>
      </c>
      <c r="B2258" s="49" t="s">
        <v>2554</v>
      </c>
    </row>
    <row r="2259" spans="1:2" x14ac:dyDescent="0.25">
      <c r="A2259" s="48">
        <v>23201102</v>
      </c>
      <c r="B2259" s="49" t="s">
        <v>2555</v>
      </c>
    </row>
    <row r="2260" spans="1:2" x14ac:dyDescent="0.25">
      <c r="A2260" s="48">
        <v>23201201</v>
      </c>
      <c r="B2260" s="49" t="s">
        <v>2556</v>
      </c>
    </row>
    <row r="2261" spans="1:2" x14ac:dyDescent="0.25">
      <c r="A2261" s="48">
        <v>23201202</v>
      </c>
      <c r="B2261" s="49" t="s">
        <v>2557</v>
      </c>
    </row>
    <row r="2262" spans="1:2" x14ac:dyDescent="0.25">
      <c r="A2262" s="48">
        <v>23211001</v>
      </c>
      <c r="B2262" s="49" t="s">
        <v>2558</v>
      </c>
    </row>
    <row r="2263" spans="1:2" x14ac:dyDescent="0.25">
      <c r="A2263" s="48">
        <v>23211002</v>
      </c>
      <c r="B2263" s="49" t="s">
        <v>2559</v>
      </c>
    </row>
    <row r="2264" spans="1:2" x14ac:dyDescent="0.25">
      <c r="A2264" s="48">
        <v>23211101</v>
      </c>
      <c r="B2264" s="49" t="s">
        <v>2560</v>
      </c>
    </row>
    <row r="2265" spans="1:2" x14ac:dyDescent="0.25">
      <c r="A2265" s="48">
        <v>23221001</v>
      </c>
      <c r="B2265" s="49" t="s">
        <v>2561</v>
      </c>
    </row>
    <row r="2266" spans="1:2" x14ac:dyDescent="0.25">
      <c r="A2266" s="48">
        <v>23221002</v>
      </c>
      <c r="B2266" s="49" t="s">
        <v>2562</v>
      </c>
    </row>
    <row r="2267" spans="1:2" x14ac:dyDescent="0.25">
      <c r="A2267" s="48">
        <v>23221101</v>
      </c>
      <c r="B2267" s="49" t="s">
        <v>2563</v>
      </c>
    </row>
    <row r="2268" spans="1:2" x14ac:dyDescent="0.25">
      <c r="A2268" s="48">
        <v>23221201</v>
      </c>
      <c r="B2268" s="49" t="s">
        <v>2564</v>
      </c>
    </row>
    <row r="2269" spans="1:2" x14ac:dyDescent="0.25">
      <c r="A2269" s="48">
        <v>23231001</v>
      </c>
      <c r="B2269" s="49" t="s">
        <v>2565</v>
      </c>
    </row>
    <row r="2270" spans="1:2" x14ac:dyDescent="0.25">
      <c r="A2270" s="48">
        <v>23231002</v>
      </c>
      <c r="B2270" s="49" t="s">
        <v>2566</v>
      </c>
    </row>
    <row r="2271" spans="1:2" x14ac:dyDescent="0.25">
      <c r="A2271" s="48">
        <v>23231101</v>
      </c>
      <c r="B2271" s="49" t="s">
        <v>2567</v>
      </c>
    </row>
    <row r="2272" spans="1:2" x14ac:dyDescent="0.25">
      <c r="A2272" s="48">
        <v>23231102</v>
      </c>
      <c r="B2272" s="49" t="s">
        <v>2568</v>
      </c>
    </row>
    <row r="2273" spans="1:2" x14ac:dyDescent="0.25">
      <c r="A2273" s="48">
        <v>23231201</v>
      </c>
      <c r="B2273" s="49" t="s">
        <v>2569</v>
      </c>
    </row>
    <row r="2274" spans="1:2" x14ac:dyDescent="0.25">
      <c r="A2274" s="48">
        <v>23231202</v>
      </c>
      <c r="B2274" s="49" t="s">
        <v>2570</v>
      </c>
    </row>
    <row r="2275" spans="1:2" x14ac:dyDescent="0.25">
      <c r="A2275" s="48">
        <v>23231301</v>
      </c>
      <c r="B2275" s="49" t="s">
        <v>2571</v>
      </c>
    </row>
    <row r="2276" spans="1:2" x14ac:dyDescent="0.25">
      <c r="A2276" s="48">
        <v>23231302</v>
      </c>
      <c r="B2276" s="49" t="s">
        <v>2572</v>
      </c>
    </row>
    <row r="2277" spans="1:2" x14ac:dyDescent="0.25">
      <c r="A2277" s="48">
        <v>23231401</v>
      </c>
      <c r="B2277" s="49" t="s">
        <v>2573</v>
      </c>
    </row>
    <row r="2278" spans="1:2" x14ac:dyDescent="0.25">
      <c r="A2278" s="48">
        <v>23231402</v>
      </c>
      <c r="B2278" s="49" t="s">
        <v>2574</v>
      </c>
    </row>
    <row r="2279" spans="1:2" x14ac:dyDescent="0.25">
      <c r="A2279" s="48">
        <v>23231501</v>
      </c>
      <c r="B2279" s="49" t="s">
        <v>2575</v>
      </c>
    </row>
    <row r="2280" spans="1:2" x14ac:dyDescent="0.25">
      <c r="A2280" s="48">
        <v>23231502</v>
      </c>
      <c r="B2280" s="49" t="s">
        <v>2576</v>
      </c>
    </row>
    <row r="2281" spans="1:2" x14ac:dyDescent="0.25">
      <c r="A2281" s="48">
        <v>23231601</v>
      </c>
      <c r="B2281" s="49" t="s">
        <v>2577</v>
      </c>
    </row>
    <row r="2282" spans="1:2" x14ac:dyDescent="0.25">
      <c r="A2282" s="48">
        <v>23231602</v>
      </c>
      <c r="B2282" s="49" t="s">
        <v>2578</v>
      </c>
    </row>
    <row r="2283" spans="1:2" x14ac:dyDescent="0.25">
      <c r="A2283" s="48">
        <v>23231701</v>
      </c>
      <c r="B2283" s="49" t="s">
        <v>2579</v>
      </c>
    </row>
    <row r="2284" spans="1:2" x14ac:dyDescent="0.25">
      <c r="A2284" s="48">
        <v>23231801</v>
      </c>
      <c r="B2284" s="49" t="s">
        <v>2580</v>
      </c>
    </row>
    <row r="2285" spans="1:2" x14ac:dyDescent="0.25">
      <c r="A2285" s="48">
        <v>23231901</v>
      </c>
      <c r="B2285" s="49" t="s">
        <v>2581</v>
      </c>
    </row>
    <row r="2286" spans="1:2" x14ac:dyDescent="0.25">
      <c r="A2286" s="48">
        <v>23231902</v>
      </c>
      <c r="B2286" s="49" t="s">
        <v>2582</v>
      </c>
    </row>
    <row r="2287" spans="1:2" x14ac:dyDescent="0.25">
      <c r="A2287" s="48">
        <v>23231903</v>
      </c>
      <c r="B2287" s="49" t="s">
        <v>2583</v>
      </c>
    </row>
    <row r="2288" spans="1:2" x14ac:dyDescent="0.25">
      <c r="A2288" s="48">
        <v>23232001</v>
      </c>
      <c r="B2288" s="49" t="s">
        <v>2584</v>
      </c>
    </row>
    <row r="2289" spans="1:2" x14ac:dyDescent="0.25">
      <c r="A2289" s="48">
        <v>23232101</v>
      </c>
      <c r="B2289" s="49" t="s">
        <v>2585</v>
      </c>
    </row>
    <row r="2290" spans="1:2" x14ac:dyDescent="0.25">
      <c r="A2290" s="48">
        <v>23232201</v>
      </c>
      <c r="B2290" s="49" t="s">
        <v>2586</v>
      </c>
    </row>
    <row r="2291" spans="1:2" x14ac:dyDescent="0.25">
      <c r="A2291" s="48">
        <v>24101501</v>
      </c>
      <c r="B2291" s="49" t="s">
        <v>2587</v>
      </c>
    </row>
    <row r="2292" spans="1:2" x14ac:dyDescent="0.25">
      <c r="A2292" s="48">
        <v>24101502</v>
      </c>
      <c r="B2292" s="49" t="s">
        <v>2588</v>
      </c>
    </row>
    <row r="2293" spans="1:2" x14ac:dyDescent="0.25">
      <c r="A2293" s="48">
        <v>24101503</v>
      </c>
      <c r="B2293" s="49" t="s">
        <v>2589</v>
      </c>
    </row>
    <row r="2294" spans="1:2" x14ac:dyDescent="0.25">
      <c r="A2294" s="48">
        <v>24101504</v>
      </c>
      <c r="B2294" s="49" t="s">
        <v>2590</v>
      </c>
    </row>
    <row r="2295" spans="1:2" x14ac:dyDescent="0.25">
      <c r="A2295" s="48">
        <v>24101505</v>
      </c>
      <c r="B2295" s="49" t="s">
        <v>2591</v>
      </c>
    </row>
    <row r="2296" spans="1:2" x14ac:dyDescent="0.25">
      <c r="A2296" s="48">
        <v>24101506</v>
      </c>
      <c r="B2296" s="49" t="s">
        <v>2592</v>
      </c>
    </row>
    <row r="2297" spans="1:2" x14ac:dyDescent="0.25">
      <c r="A2297" s="48">
        <v>24101507</v>
      </c>
      <c r="B2297" s="49" t="s">
        <v>2593</v>
      </c>
    </row>
    <row r="2298" spans="1:2" x14ac:dyDescent="0.25">
      <c r="A2298" s="48">
        <v>24101508</v>
      </c>
      <c r="B2298" s="49" t="s">
        <v>2594</v>
      </c>
    </row>
    <row r="2299" spans="1:2" x14ac:dyDescent="0.25">
      <c r="A2299" s="48">
        <v>24101509</v>
      </c>
      <c r="B2299" s="49" t="s">
        <v>2595</v>
      </c>
    </row>
    <row r="2300" spans="1:2" x14ac:dyDescent="0.25">
      <c r="A2300" s="48">
        <v>24101510</v>
      </c>
      <c r="B2300" s="49" t="s">
        <v>2596</v>
      </c>
    </row>
    <row r="2301" spans="1:2" x14ac:dyDescent="0.25">
      <c r="A2301" s="48">
        <v>24101511</v>
      </c>
      <c r="B2301" s="49" t="s">
        <v>2597</v>
      </c>
    </row>
    <row r="2302" spans="1:2" x14ac:dyDescent="0.25">
      <c r="A2302" s="48">
        <v>24101512</v>
      </c>
      <c r="B2302" s="49" t="s">
        <v>2598</v>
      </c>
    </row>
    <row r="2303" spans="1:2" x14ac:dyDescent="0.25">
      <c r="A2303" s="48">
        <v>24101601</v>
      </c>
      <c r="B2303" s="49" t="s">
        <v>2599</v>
      </c>
    </row>
    <row r="2304" spans="1:2" x14ac:dyDescent="0.25">
      <c r="A2304" s="48">
        <v>24101602</v>
      </c>
      <c r="B2304" s="49" t="s">
        <v>2600</v>
      </c>
    </row>
    <row r="2305" spans="1:2" x14ac:dyDescent="0.25">
      <c r="A2305" s="48">
        <v>24101603</v>
      </c>
      <c r="B2305" s="49" t="s">
        <v>2601</v>
      </c>
    </row>
    <row r="2306" spans="1:2" x14ac:dyDescent="0.25">
      <c r="A2306" s="48">
        <v>24101604</v>
      </c>
      <c r="B2306" s="49" t="s">
        <v>2602</v>
      </c>
    </row>
    <row r="2307" spans="1:2" x14ac:dyDescent="0.25">
      <c r="A2307" s="48">
        <v>24101605</v>
      </c>
      <c r="B2307" s="49" t="s">
        <v>2603</v>
      </c>
    </row>
    <row r="2308" spans="1:2" x14ac:dyDescent="0.25">
      <c r="A2308" s="48">
        <v>24101606</v>
      </c>
      <c r="B2308" s="49" t="s">
        <v>2604</v>
      </c>
    </row>
    <row r="2309" spans="1:2" x14ac:dyDescent="0.25">
      <c r="A2309" s="48">
        <v>24101608</v>
      </c>
      <c r="B2309" s="49" t="s">
        <v>2605</v>
      </c>
    </row>
    <row r="2310" spans="1:2" x14ac:dyDescent="0.25">
      <c r="A2310" s="48">
        <v>24101609</v>
      </c>
      <c r="B2310" s="49" t="s">
        <v>2606</v>
      </c>
    </row>
    <row r="2311" spans="1:2" x14ac:dyDescent="0.25">
      <c r="A2311" s="48">
        <v>24101610</v>
      </c>
      <c r="B2311" s="49" t="s">
        <v>2607</v>
      </c>
    </row>
    <row r="2312" spans="1:2" x14ac:dyDescent="0.25">
      <c r="A2312" s="48">
        <v>24101611</v>
      </c>
      <c r="B2312" s="49" t="s">
        <v>2608</v>
      </c>
    </row>
    <row r="2313" spans="1:2" x14ac:dyDescent="0.25">
      <c r="A2313" s="48">
        <v>24101612</v>
      </c>
      <c r="B2313" s="49" t="s">
        <v>302</v>
      </c>
    </row>
    <row r="2314" spans="1:2" x14ac:dyDescent="0.25">
      <c r="A2314" s="48">
        <v>24101613</v>
      </c>
      <c r="B2314" s="49" t="s">
        <v>2609</v>
      </c>
    </row>
    <row r="2315" spans="1:2" x14ac:dyDescent="0.25">
      <c r="A2315" s="48">
        <v>24101614</v>
      </c>
      <c r="B2315" s="49" t="s">
        <v>2610</v>
      </c>
    </row>
    <row r="2316" spans="1:2" x14ac:dyDescent="0.25">
      <c r="A2316" s="48">
        <v>24101615</v>
      </c>
      <c r="B2316" s="49" t="s">
        <v>2611</v>
      </c>
    </row>
    <row r="2317" spans="1:2" x14ac:dyDescent="0.25">
      <c r="A2317" s="48">
        <v>24101616</v>
      </c>
      <c r="B2317" s="49" t="s">
        <v>2612</v>
      </c>
    </row>
    <row r="2318" spans="1:2" x14ac:dyDescent="0.25">
      <c r="A2318" s="48">
        <v>24101617</v>
      </c>
      <c r="B2318" s="49" t="s">
        <v>2613</v>
      </c>
    </row>
    <row r="2319" spans="1:2" x14ac:dyDescent="0.25">
      <c r="A2319" s="48">
        <v>24101618</v>
      </c>
      <c r="B2319" s="49" t="s">
        <v>2614</v>
      </c>
    </row>
    <row r="2320" spans="1:2" x14ac:dyDescent="0.25">
      <c r="A2320" s="48">
        <v>24101619</v>
      </c>
      <c r="B2320" s="49" t="s">
        <v>2615</v>
      </c>
    </row>
    <row r="2321" spans="1:2" x14ac:dyDescent="0.25">
      <c r="A2321" s="48">
        <v>24101620</v>
      </c>
      <c r="B2321" s="49" t="s">
        <v>2616</v>
      </c>
    </row>
    <row r="2322" spans="1:2" x14ac:dyDescent="0.25">
      <c r="A2322" s="48">
        <v>24101621</v>
      </c>
      <c r="B2322" s="49" t="s">
        <v>2617</v>
      </c>
    </row>
    <row r="2323" spans="1:2" x14ac:dyDescent="0.25">
      <c r="A2323" s="48">
        <v>24101622</v>
      </c>
      <c r="B2323" s="49" t="s">
        <v>2618</v>
      </c>
    </row>
    <row r="2324" spans="1:2" x14ac:dyDescent="0.25">
      <c r="A2324" s="48">
        <v>24101623</v>
      </c>
      <c r="B2324" s="49" t="s">
        <v>2619</v>
      </c>
    </row>
    <row r="2325" spans="1:2" x14ac:dyDescent="0.25">
      <c r="A2325" s="48">
        <v>24101624</v>
      </c>
      <c r="B2325" s="49" t="s">
        <v>2620</v>
      </c>
    </row>
    <row r="2326" spans="1:2" x14ac:dyDescent="0.25">
      <c r="A2326" s="48">
        <v>24101625</v>
      </c>
      <c r="B2326" s="49" t="s">
        <v>2621</v>
      </c>
    </row>
    <row r="2327" spans="1:2" x14ac:dyDescent="0.25">
      <c r="A2327" s="48">
        <v>24101626</v>
      </c>
      <c r="B2327" s="49" t="s">
        <v>2622</v>
      </c>
    </row>
    <row r="2328" spans="1:2" x14ac:dyDescent="0.25">
      <c r="A2328" s="48">
        <v>24101627</v>
      </c>
      <c r="B2328" s="49" t="s">
        <v>2623</v>
      </c>
    </row>
    <row r="2329" spans="1:2" x14ac:dyDescent="0.25">
      <c r="A2329" s="48">
        <v>24101628</v>
      </c>
      <c r="B2329" s="49" t="s">
        <v>2624</v>
      </c>
    </row>
    <row r="2330" spans="1:2" x14ac:dyDescent="0.25">
      <c r="A2330" s="48">
        <v>24101629</v>
      </c>
      <c r="B2330" s="49" t="s">
        <v>2625</v>
      </c>
    </row>
    <row r="2331" spans="1:2" x14ac:dyDescent="0.25">
      <c r="A2331" s="48">
        <v>24101630</v>
      </c>
      <c r="B2331" s="49" t="s">
        <v>2626</v>
      </c>
    </row>
    <row r="2332" spans="1:2" x14ac:dyDescent="0.25">
      <c r="A2332" s="48">
        <v>24101631</v>
      </c>
      <c r="B2332" s="49" t="s">
        <v>2627</v>
      </c>
    </row>
    <row r="2333" spans="1:2" x14ac:dyDescent="0.25">
      <c r="A2333" s="48">
        <v>24101632</v>
      </c>
      <c r="B2333" s="49" t="s">
        <v>2628</v>
      </c>
    </row>
    <row r="2334" spans="1:2" x14ac:dyDescent="0.25">
      <c r="A2334" s="48">
        <v>24101633</v>
      </c>
      <c r="B2334" s="49" t="s">
        <v>2629</v>
      </c>
    </row>
    <row r="2335" spans="1:2" x14ac:dyDescent="0.25">
      <c r="A2335" s="48">
        <v>24101634</v>
      </c>
      <c r="B2335" s="49" t="s">
        <v>2630</v>
      </c>
    </row>
    <row r="2336" spans="1:2" x14ac:dyDescent="0.25">
      <c r="A2336" s="48">
        <v>24101701</v>
      </c>
      <c r="B2336" s="49" t="s">
        <v>2631</v>
      </c>
    </row>
    <row r="2337" spans="1:2" x14ac:dyDescent="0.25">
      <c r="A2337" s="48">
        <v>24101702</v>
      </c>
      <c r="B2337" s="49" t="s">
        <v>2632</v>
      </c>
    </row>
    <row r="2338" spans="1:2" x14ac:dyDescent="0.25">
      <c r="A2338" s="48">
        <v>24101703</v>
      </c>
      <c r="B2338" s="49" t="s">
        <v>2633</v>
      </c>
    </row>
    <row r="2339" spans="1:2" x14ac:dyDescent="0.25">
      <c r="A2339" s="48">
        <v>24101704</v>
      </c>
      <c r="B2339" s="49" t="s">
        <v>2634</v>
      </c>
    </row>
    <row r="2340" spans="1:2" x14ac:dyDescent="0.25">
      <c r="A2340" s="48">
        <v>24101705</v>
      </c>
      <c r="B2340" s="49" t="s">
        <v>2635</v>
      </c>
    </row>
    <row r="2341" spans="1:2" x14ac:dyDescent="0.25">
      <c r="A2341" s="48">
        <v>24101706</v>
      </c>
      <c r="B2341" s="49" t="s">
        <v>2636</v>
      </c>
    </row>
    <row r="2342" spans="1:2" x14ac:dyDescent="0.25">
      <c r="A2342" s="48">
        <v>24101707</v>
      </c>
      <c r="B2342" s="49" t="s">
        <v>2637</v>
      </c>
    </row>
    <row r="2343" spans="1:2" x14ac:dyDescent="0.25">
      <c r="A2343" s="48">
        <v>24101708</v>
      </c>
      <c r="B2343" s="49" t="s">
        <v>2638</v>
      </c>
    </row>
    <row r="2344" spans="1:2" x14ac:dyDescent="0.25">
      <c r="A2344" s="48">
        <v>24101709</v>
      </c>
      <c r="B2344" s="49" t="s">
        <v>2639</v>
      </c>
    </row>
    <row r="2345" spans="1:2" x14ac:dyDescent="0.25">
      <c r="A2345" s="48">
        <v>24101710</v>
      </c>
      <c r="B2345" s="49" t="s">
        <v>2640</v>
      </c>
    </row>
    <row r="2346" spans="1:2" x14ac:dyDescent="0.25">
      <c r="A2346" s="48">
        <v>24101711</v>
      </c>
      <c r="B2346" s="49" t="s">
        <v>2641</v>
      </c>
    </row>
    <row r="2347" spans="1:2" x14ac:dyDescent="0.25">
      <c r="A2347" s="48">
        <v>24101712</v>
      </c>
      <c r="B2347" s="49" t="s">
        <v>2642</v>
      </c>
    </row>
    <row r="2348" spans="1:2" x14ac:dyDescent="0.25">
      <c r="A2348" s="48">
        <v>24101713</v>
      </c>
      <c r="B2348" s="49" t="s">
        <v>2643</v>
      </c>
    </row>
    <row r="2349" spans="1:2" x14ac:dyDescent="0.25">
      <c r="A2349" s="48">
        <v>24101714</v>
      </c>
      <c r="B2349" s="49" t="s">
        <v>2644</v>
      </c>
    </row>
    <row r="2350" spans="1:2" x14ac:dyDescent="0.25">
      <c r="A2350" s="48">
        <v>24101715</v>
      </c>
      <c r="B2350" s="49" t="s">
        <v>2645</v>
      </c>
    </row>
    <row r="2351" spans="1:2" x14ac:dyDescent="0.25">
      <c r="A2351" s="48">
        <v>24101716</v>
      </c>
      <c r="B2351" s="49" t="s">
        <v>2646</v>
      </c>
    </row>
    <row r="2352" spans="1:2" x14ac:dyDescent="0.25">
      <c r="A2352" s="48">
        <v>24101717</v>
      </c>
      <c r="B2352" s="49" t="s">
        <v>2647</v>
      </c>
    </row>
    <row r="2353" spans="1:2" x14ac:dyDescent="0.25">
      <c r="A2353" s="48">
        <v>24101718</v>
      </c>
      <c r="B2353" s="49" t="s">
        <v>2648</v>
      </c>
    </row>
    <row r="2354" spans="1:2" x14ac:dyDescent="0.25">
      <c r="A2354" s="48">
        <v>24101719</v>
      </c>
      <c r="B2354" s="49" t="s">
        <v>2649</v>
      </c>
    </row>
    <row r="2355" spans="1:2" x14ac:dyDescent="0.25">
      <c r="A2355" s="48">
        <v>24101721</v>
      </c>
      <c r="B2355" s="49" t="s">
        <v>2650</v>
      </c>
    </row>
    <row r="2356" spans="1:2" x14ac:dyDescent="0.25">
      <c r="A2356" s="48">
        <v>24101722</v>
      </c>
      <c r="B2356" s="49" t="s">
        <v>2651</v>
      </c>
    </row>
    <row r="2357" spans="1:2" x14ac:dyDescent="0.25">
      <c r="A2357" s="48">
        <v>24101723</v>
      </c>
      <c r="B2357" s="49" t="s">
        <v>2652</v>
      </c>
    </row>
    <row r="2358" spans="1:2" x14ac:dyDescent="0.25">
      <c r="A2358" s="48">
        <v>24101724</v>
      </c>
      <c r="B2358" s="49" t="s">
        <v>2653</v>
      </c>
    </row>
    <row r="2359" spans="1:2" x14ac:dyDescent="0.25">
      <c r="A2359" s="48">
        <v>24101725</v>
      </c>
      <c r="B2359" s="49" t="s">
        <v>2654</v>
      </c>
    </row>
    <row r="2360" spans="1:2" x14ac:dyDescent="0.25">
      <c r="A2360" s="48">
        <v>24101726</v>
      </c>
      <c r="B2360" s="49" t="s">
        <v>2655</v>
      </c>
    </row>
    <row r="2361" spans="1:2" x14ac:dyDescent="0.25">
      <c r="A2361" s="48">
        <v>24101727</v>
      </c>
      <c r="B2361" s="49" t="s">
        <v>2656</v>
      </c>
    </row>
    <row r="2362" spans="1:2" x14ac:dyDescent="0.25">
      <c r="A2362" s="48">
        <v>24101728</v>
      </c>
      <c r="B2362" s="49" t="s">
        <v>2657</v>
      </c>
    </row>
    <row r="2363" spans="1:2" x14ac:dyDescent="0.25">
      <c r="A2363" s="48">
        <v>24101801</v>
      </c>
      <c r="B2363" s="49" t="s">
        <v>2658</v>
      </c>
    </row>
    <row r="2364" spans="1:2" x14ac:dyDescent="0.25">
      <c r="A2364" s="48">
        <v>24101802</v>
      </c>
      <c r="B2364" s="49" t="s">
        <v>2659</v>
      </c>
    </row>
    <row r="2365" spans="1:2" x14ac:dyDescent="0.25">
      <c r="A2365" s="48">
        <v>24101803</v>
      </c>
      <c r="B2365" s="49" t="s">
        <v>2660</v>
      </c>
    </row>
    <row r="2366" spans="1:2" x14ac:dyDescent="0.25">
      <c r="A2366" s="48">
        <v>24101804</v>
      </c>
      <c r="B2366" s="49" t="s">
        <v>2661</v>
      </c>
    </row>
    <row r="2367" spans="1:2" x14ac:dyDescent="0.25">
      <c r="A2367" s="48">
        <v>24101805</v>
      </c>
      <c r="B2367" s="49" t="s">
        <v>2662</v>
      </c>
    </row>
    <row r="2368" spans="1:2" x14ac:dyDescent="0.25">
      <c r="A2368" s="48">
        <v>24101806</v>
      </c>
      <c r="B2368" s="49" t="s">
        <v>2663</v>
      </c>
    </row>
    <row r="2369" spans="1:2" x14ac:dyDescent="0.25">
      <c r="A2369" s="48">
        <v>24101807</v>
      </c>
      <c r="B2369" s="49" t="s">
        <v>2664</v>
      </c>
    </row>
    <row r="2370" spans="1:2" x14ac:dyDescent="0.25">
      <c r="A2370" s="48">
        <v>24101808</v>
      </c>
      <c r="B2370" s="49" t="s">
        <v>2665</v>
      </c>
    </row>
    <row r="2371" spans="1:2" x14ac:dyDescent="0.25">
      <c r="A2371" s="48">
        <v>24101809</v>
      </c>
      <c r="B2371" s="49" t="s">
        <v>2666</v>
      </c>
    </row>
    <row r="2372" spans="1:2" x14ac:dyDescent="0.25">
      <c r="A2372" s="48">
        <v>24101901</v>
      </c>
      <c r="B2372" s="49" t="s">
        <v>2667</v>
      </c>
    </row>
    <row r="2373" spans="1:2" x14ac:dyDescent="0.25">
      <c r="A2373" s="48">
        <v>24101902</v>
      </c>
      <c r="B2373" s="49" t="s">
        <v>2668</v>
      </c>
    </row>
    <row r="2374" spans="1:2" x14ac:dyDescent="0.25">
      <c r="A2374" s="48">
        <v>24101903</v>
      </c>
      <c r="B2374" s="49" t="s">
        <v>2669</v>
      </c>
    </row>
    <row r="2375" spans="1:2" x14ac:dyDescent="0.25">
      <c r="A2375" s="48">
        <v>24101904</v>
      </c>
      <c r="B2375" s="49" t="s">
        <v>2670</v>
      </c>
    </row>
    <row r="2376" spans="1:2" x14ac:dyDescent="0.25">
      <c r="A2376" s="48">
        <v>24101905</v>
      </c>
      <c r="B2376" s="49" t="s">
        <v>2671</v>
      </c>
    </row>
    <row r="2377" spans="1:2" x14ac:dyDescent="0.25">
      <c r="A2377" s="48">
        <v>24101906</v>
      </c>
      <c r="B2377" s="49" t="s">
        <v>2672</v>
      </c>
    </row>
    <row r="2378" spans="1:2" x14ac:dyDescent="0.25">
      <c r="A2378" s="48">
        <v>24101907</v>
      </c>
      <c r="B2378" s="49" t="s">
        <v>2673</v>
      </c>
    </row>
    <row r="2379" spans="1:2" x14ac:dyDescent="0.25">
      <c r="A2379" s="48">
        <v>24102001</v>
      </c>
      <c r="B2379" s="49" t="s">
        <v>2674</v>
      </c>
    </row>
    <row r="2380" spans="1:2" x14ac:dyDescent="0.25">
      <c r="A2380" s="48">
        <v>24102002</v>
      </c>
      <c r="B2380" s="49" t="s">
        <v>2675</v>
      </c>
    </row>
    <row r="2381" spans="1:2" x14ac:dyDescent="0.25">
      <c r="A2381" s="48">
        <v>24102004</v>
      </c>
      <c r="B2381" s="49" t="s">
        <v>2676</v>
      </c>
    </row>
    <row r="2382" spans="1:2" x14ac:dyDescent="0.25">
      <c r="A2382" s="48">
        <v>24102005</v>
      </c>
      <c r="B2382" s="49" t="s">
        <v>2677</v>
      </c>
    </row>
    <row r="2383" spans="1:2" x14ac:dyDescent="0.25">
      <c r="A2383" s="48">
        <v>24102006</v>
      </c>
      <c r="B2383" s="49" t="s">
        <v>2678</v>
      </c>
    </row>
    <row r="2384" spans="1:2" x14ac:dyDescent="0.25">
      <c r="A2384" s="48">
        <v>24102007</v>
      </c>
      <c r="B2384" s="49" t="s">
        <v>2679</v>
      </c>
    </row>
    <row r="2385" spans="1:2" x14ac:dyDescent="0.25">
      <c r="A2385" s="48">
        <v>24102008</v>
      </c>
      <c r="B2385" s="49" t="s">
        <v>2680</v>
      </c>
    </row>
    <row r="2386" spans="1:2" x14ac:dyDescent="0.25">
      <c r="A2386" s="48">
        <v>24102101</v>
      </c>
      <c r="B2386" s="49" t="s">
        <v>2681</v>
      </c>
    </row>
    <row r="2387" spans="1:2" x14ac:dyDescent="0.25">
      <c r="A2387" s="48">
        <v>24102102</v>
      </c>
      <c r="B2387" s="49" t="s">
        <v>2682</v>
      </c>
    </row>
    <row r="2388" spans="1:2" x14ac:dyDescent="0.25">
      <c r="A2388" s="48">
        <v>24102103</v>
      </c>
      <c r="B2388" s="49" t="s">
        <v>2683</v>
      </c>
    </row>
    <row r="2389" spans="1:2" x14ac:dyDescent="0.25">
      <c r="A2389" s="48">
        <v>24102104</v>
      </c>
      <c r="B2389" s="49" t="s">
        <v>2684</v>
      </c>
    </row>
    <row r="2390" spans="1:2" x14ac:dyDescent="0.25">
      <c r="A2390" s="48">
        <v>24102105</v>
      </c>
      <c r="B2390" s="49" t="s">
        <v>2685</v>
      </c>
    </row>
    <row r="2391" spans="1:2" x14ac:dyDescent="0.25">
      <c r="A2391" s="48">
        <v>24102106</v>
      </c>
      <c r="B2391" s="49" t="s">
        <v>2686</v>
      </c>
    </row>
    <row r="2392" spans="1:2" x14ac:dyDescent="0.25">
      <c r="A2392" s="48">
        <v>24102107</v>
      </c>
      <c r="B2392" s="49" t="s">
        <v>2687</v>
      </c>
    </row>
    <row r="2393" spans="1:2" x14ac:dyDescent="0.25">
      <c r="A2393" s="48">
        <v>24102108</v>
      </c>
      <c r="B2393" s="49" t="s">
        <v>2688</v>
      </c>
    </row>
    <row r="2394" spans="1:2" x14ac:dyDescent="0.25">
      <c r="A2394" s="48">
        <v>24102109</v>
      </c>
      <c r="B2394" s="49" t="s">
        <v>2689</v>
      </c>
    </row>
    <row r="2395" spans="1:2" x14ac:dyDescent="0.25">
      <c r="A2395" s="48">
        <v>24102201</v>
      </c>
      <c r="B2395" s="49" t="s">
        <v>2690</v>
      </c>
    </row>
    <row r="2396" spans="1:2" x14ac:dyDescent="0.25">
      <c r="A2396" s="48">
        <v>24102202</v>
      </c>
      <c r="B2396" s="49" t="s">
        <v>2691</v>
      </c>
    </row>
    <row r="2397" spans="1:2" x14ac:dyDescent="0.25">
      <c r="A2397" s="48">
        <v>24102203</v>
      </c>
      <c r="B2397" s="49" t="s">
        <v>2692</v>
      </c>
    </row>
    <row r="2398" spans="1:2" x14ac:dyDescent="0.25">
      <c r="A2398" s="48">
        <v>24102204</v>
      </c>
      <c r="B2398" s="49" t="s">
        <v>2693</v>
      </c>
    </row>
    <row r="2399" spans="1:2" x14ac:dyDescent="0.25">
      <c r="A2399" s="48">
        <v>24102208</v>
      </c>
      <c r="B2399" s="49" t="s">
        <v>2694</v>
      </c>
    </row>
    <row r="2400" spans="1:2" x14ac:dyDescent="0.25">
      <c r="A2400" s="48">
        <v>24111501</v>
      </c>
      <c r="B2400" s="49" t="s">
        <v>2695</v>
      </c>
    </row>
    <row r="2401" spans="1:2" x14ac:dyDescent="0.25">
      <c r="A2401" s="48">
        <v>24111502</v>
      </c>
      <c r="B2401" s="49" t="s">
        <v>2696</v>
      </c>
    </row>
    <row r="2402" spans="1:2" x14ac:dyDescent="0.25">
      <c r="A2402" s="48">
        <v>24111503</v>
      </c>
      <c r="B2402" s="49" t="s">
        <v>2697</v>
      </c>
    </row>
    <row r="2403" spans="1:2" x14ac:dyDescent="0.25">
      <c r="A2403" s="48">
        <v>24111505</v>
      </c>
      <c r="B2403" s="49" t="s">
        <v>2698</v>
      </c>
    </row>
    <row r="2404" spans="1:2" x14ac:dyDescent="0.25">
      <c r="A2404" s="48">
        <v>24111506</v>
      </c>
      <c r="B2404" s="49" t="s">
        <v>2699</v>
      </c>
    </row>
    <row r="2405" spans="1:2" x14ac:dyDescent="0.25">
      <c r="A2405" s="48">
        <v>24111507</v>
      </c>
      <c r="B2405" s="49" t="s">
        <v>2700</v>
      </c>
    </row>
    <row r="2406" spans="1:2" x14ac:dyDescent="0.25">
      <c r="A2406" s="48">
        <v>24111508</v>
      </c>
      <c r="B2406" s="49" t="s">
        <v>2701</v>
      </c>
    </row>
    <row r="2407" spans="1:2" x14ac:dyDescent="0.25">
      <c r="A2407" s="48">
        <v>24111509</v>
      </c>
      <c r="B2407" s="49" t="s">
        <v>2702</v>
      </c>
    </row>
    <row r="2408" spans="1:2" x14ac:dyDescent="0.25">
      <c r="A2408" s="48">
        <v>24111801</v>
      </c>
      <c r="B2408" s="49" t="s">
        <v>2703</v>
      </c>
    </row>
    <row r="2409" spans="1:2" x14ac:dyDescent="0.25">
      <c r="A2409" s="48">
        <v>24111802</v>
      </c>
      <c r="B2409" s="49" t="s">
        <v>2704</v>
      </c>
    </row>
    <row r="2410" spans="1:2" x14ac:dyDescent="0.25">
      <c r="A2410" s="48">
        <v>24111803</v>
      </c>
      <c r="B2410" s="49" t="s">
        <v>2705</v>
      </c>
    </row>
    <row r="2411" spans="1:2" x14ac:dyDescent="0.25">
      <c r="A2411" s="48">
        <v>24111804</v>
      </c>
      <c r="B2411" s="49" t="s">
        <v>2706</v>
      </c>
    </row>
    <row r="2412" spans="1:2" x14ac:dyDescent="0.25">
      <c r="A2412" s="48">
        <v>24111805</v>
      </c>
      <c r="B2412" s="49" t="s">
        <v>2707</v>
      </c>
    </row>
    <row r="2413" spans="1:2" x14ac:dyDescent="0.25">
      <c r="A2413" s="48">
        <v>24111806</v>
      </c>
      <c r="B2413" s="49" t="s">
        <v>2708</v>
      </c>
    </row>
    <row r="2414" spans="1:2" x14ac:dyDescent="0.25">
      <c r="A2414" s="48">
        <v>24111807</v>
      </c>
      <c r="B2414" s="49" t="s">
        <v>2709</v>
      </c>
    </row>
    <row r="2415" spans="1:2" x14ac:dyDescent="0.25">
      <c r="A2415" s="48">
        <v>24111808</v>
      </c>
      <c r="B2415" s="49" t="s">
        <v>2710</v>
      </c>
    </row>
    <row r="2416" spans="1:2" x14ac:dyDescent="0.25">
      <c r="A2416" s="48">
        <v>24111809</v>
      </c>
      <c r="B2416" s="49" t="s">
        <v>2711</v>
      </c>
    </row>
    <row r="2417" spans="1:2" x14ac:dyDescent="0.25">
      <c r="A2417" s="48">
        <v>24111810</v>
      </c>
      <c r="B2417" s="49" t="s">
        <v>2712</v>
      </c>
    </row>
    <row r="2418" spans="1:2" x14ac:dyDescent="0.25">
      <c r="A2418" s="48">
        <v>24111811</v>
      </c>
      <c r="B2418" s="49" t="s">
        <v>2713</v>
      </c>
    </row>
    <row r="2419" spans="1:2" x14ac:dyDescent="0.25">
      <c r="A2419" s="48">
        <v>24111812</v>
      </c>
      <c r="B2419" s="49" t="s">
        <v>2714</v>
      </c>
    </row>
    <row r="2420" spans="1:2" x14ac:dyDescent="0.25">
      <c r="A2420" s="48">
        <v>24111813</v>
      </c>
      <c r="B2420" s="49" t="s">
        <v>2715</v>
      </c>
    </row>
    <row r="2421" spans="1:2" x14ac:dyDescent="0.25">
      <c r="A2421" s="48">
        <v>24112003</v>
      </c>
      <c r="B2421" s="49" t="s">
        <v>2716</v>
      </c>
    </row>
    <row r="2422" spans="1:2" x14ac:dyDescent="0.25">
      <c r="A2422" s="48">
        <v>24112004</v>
      </c>
      <c r="B2422" s="49" t="s">
        <v>2717</v>
      </c>
    </row>
    <row r="2423" spans="1:2" x14ac:dyDescent="0.25">
      <c r="A2423" s="48">
        <v>24112005</v>
      </c>
      <c r="B2423" s="49" t="s">
        <v>2718</v>
      </c>
    </row>
    <row r="2424" spans="1:2" x14ac:dyDescent="0.25">
      <c r="A2424" s="48">
        <v>24112006</v>
      </c>
      <c r="B2424" s="49" t="s">
        <v>2719</v>
      </c>
    </row>
    <row r="2425" spans="1:2" x14ac:dyDescent="0.25">
      <c r="A2425" s="48">
        <v>24112101</v>
      </c>
      <c r="B2425" s="49" t="s">
        <v>2720</v>
      </c>
    </row>
    <row r="2426" spans="1:2" x14ac:dyDescent="0.25">
      <c r="A2426" s="48">
        <v>24112102</v>
      </c>
      <c r="B2426" s="49" t="s">
        <v>2721</v>
      </c>
    </row>
    <row r="2427" spans="1:2" x14ac:dyDescent="0.25">
      <c r="A2427" s="48">
        <v>24112108</v>
      </c>
      <c r="B2427" s="49" t="s">
        <v>2722</v>
      </c>
    </row>
    <row r="2428" spans="1:2" x14ac:dyDescent="0.25">
      <c r="A2428" s="48">
        <v>24112109</v>
      </c>
      <c r="B2428" s="49" t="s">
        <v>2723</v>
      </c>
    </row>
    <row r="2429" spans="1:2" x14ac:dyDescent="0.25">
      <c r="A2429" s="48">
        <v>24112110</v>
      </c>
      <c r="B2429" s="49" t="s">
        <v>2724</v>
      </c>
    </row>
    <row r="2430" spans="1:2" x14ac:dyDescent="0.25">
      <c r="A2430" s="48">
        <v>24112111</v>
      </c>
      <c r="B2430" s="49" t="s">
        <v>2725</v>
      </c>
    </row>
    <row r="2431" spans="1:2" x14ac:dyDescent="0.25">
      <c r="A2431" s="48">
        <v>24112112</v>
      </c>
      <c r="B2431" s="49" t="s">
        <v>2726</v>
      </c>
    </row>
    <row r="2432" spans="1:2" x14ac:dyDescent="0.25">
      <c r="A2432" s="48">
        <v>24112204</v>
      </c>
      <c r="B2432" s="49" t="s">
        <v>2727</v>
      </c>
    </row>
    <row r="2433" spans="1:2" x14ac:dyDescent="0.25">
      <c r="A2433" s="48">
        <v>24112205</v>
      </c>
      <c r="B2433" s="49" t="s">
        <v>2728</v>
      </c>
    </row>
    <row r="2434" spans="1:2" x14ac:dyDescent="0.25">
      <c r="A2434" s="48">
        <v>24112206</v>
      </c>
      <c r="B2434" s="49" t="s">
        <v>2729</v>
      </c>
    </row>
    <row r="2435" spans="1:2" x14ac:dyDescent="0.25">
      <c r="A2435" s="48">
        <v>24112207</v>
      </c>
      <c r="B2435" s="49" t="s">
        <v>2730</v>
      </c>
    </row>
    <row r="2436" spans="1:2" x14ac:dyDescent="0.25">
      <c r="A2436" s="48">
        <v>24112208</v>
      </c>
      <c r="B2436" s="49" t="s">
        <v>2731</v>
      </c>
    </row>
    <row r="2437" spans="1:2" x14ac:dyDescent="0.25">
      <c r="A2437" s="48">
        <v>24112209</v>
      </c>
      <c r="B2437" s="49" t="s">
        <v>2732</v>
      </c>
    </row>
    <row r="2438" spans="1:2" x14ac:dyDescent="0.25">
      <c r="A2438" s="48">
        <v>24112401</v>
      </c>
      <c r="B2438" s="49" t="s">
        <v>2733</v>
      </c>
    </row>
    <row r="2439" spans="1:2" x14ac:dyDescent="0.25">
      <c r="A2439" s="48">
        <v>24112402</v>
      </c>
      <c r="B2439" s="49" t="s">
        <v>2734</v>
      </c>
    </row>
    <row r="2440" spans="1:2" x14ac:dyDescent="0.25">
      <c r="A2440" s="48">
        <v>24112403</v>
      </c>
      <c r="B2440" s="49" t="s">
        <v>2735</v>
      </c>
    </row>
    <row r="2441" spans="1:2" x14ac:dyDescent="0.25">
      <c r="A2441" s="48">
        <v>24112404</v>
      </c>
      <c r="B2441" s="49" t="s">
        <v>200</v>
      </c>
    </row>
    <row r="2442" spans="1:2" x14ac:dyDescent="0.25">
      <c r="A2442" s="48">
        <v>24112405</v>
      </c>
      <c r="B2442" s="49" t="s">
        <v>2736</v>
      </c>
    </row>
    <row r="2443" spans="1:2" x14ac:dyDescent="0.25">
      <c r="A2443" s="48">
        <v>24112406</v>
      </c>
      <c r="B2443" s="49" t="s">
        <v>2737</v>
      </c>
    </row>
    <row r="2444" spans="1:2" x14ac:dyDescent="0.25">
      <c r="A2444" s="48">
        <v>24112407</v>
      </c>
      <c r="B2444" s="49" t="s">
        <v>2738</v>
      </c>
    </row>
    <row r="2445" spans="1:2" x14ac:dyDescent="0.25">
      <c r="A2445" s="48">
        <v>24112408</v>
      </c>
      <c r="B2445" s="49" t="s">
        <v>2739</v>
      </c>
    </row>
    <row r="2446" spans="1:2" x14ac:dyDescent="0.25">
      <c r="A2446" s="48">
        <v>24112409</v>
      </c>
      <c r="B2446" s="49" t="s">
        <v>2740</v>
      </c>
    </row>
    <row r="2447" spans="1:2" x14ac:dyDescent="0.25">
      <c r="A2447" s="48">
        <v>24112501</v>
      </c>
      <c r="B2447" s="49" t="s">
        <v>2741</v>
      </c>
    </row>
    <row r="2448" spans="1:2" x14ac:dyDescent="0.25">
      <c r="A2448" s="48">
        <v>24112502</v>
      </c>
      <c r="B2448" s="49" t="s">
        <v>2742</v>
      </c>
    </row>
    <row r="2449" spans="1:2" x14ac:dyDescent="0.25">
      <c r="A2449" s="48">
        <v>24112503</v>
      </c>
      <c r="B2449" s="49" t="s">
        <v>2743</v>
      </c>
    </row>
    <row r="2450" spans="1:2" x14ac:dyDescent="0.25">
      <c r="A2450" s="48">
        <v>24112504</v>
      </c>
      <c r="B2450" s="49" t="s">
        <v>2744</v>
      </c>
    </row>
    <row r="2451" spans="1:2" x14ac:dyDescent="0.25">
      <c r="A2451" s="48">
        <v>24112505</v>
      </c>
      <c r="B2451" s="49" t="s">
        <v>2745</v>
      </c>
    </row>
    <row r="2452" spans="1:2" x14ac:dyDescent="0.25">
      <c r="A2452" s="48">
        <v>24112601</v>
      </c>
      <c r="B2452" s="49" t="s">
        <v>2746</v>
      </c>
    </row>
    <row r="2453" spans="1:2" x14ac:dyDescent="0.25">
      <c r="A2453" s="48">
        <v>24112602</v>
      </c>
      <c r="B2453" s="49" t="s">
        <v>2747</v>
      </c>
    </row>
    <row r="2454" spans="1:2" x14ac:dyDescent="0.25">
      <c r="A2454" s="48">
        <v>24121502</v>
      </c>
      <c r="B2454" s="49" t="s">
        <v>2748</v>
      </c>
    </row>
    <row r="2455" spans="1:2" x14ac:dyDescent="0.25">
      <c r="A2455" s="48">
        <v>24121503</v>
      </c>
      <c r="B2455" s="49" t="s">
        <v>2749</v>
      </c>
    </row>
    <row r="2456" spans="1:2" x14ac:dyDescent="0.25">
      <c r="A2456" s="48">
        <v>24121504</v>
      </c>
      <c r="B2456" s="49" t="s">
        <v>2750</v>
      </c>
    </row>
    <row r="2457" spans="1:2" x14ac:dyDescent="0.25">
      <c r="A2457" s="48">
        <v>24121506</v>
      </c>
      <c r="B2457" s="49" t="s">
        <v>2751</v>
      </c>
    </row>
    <row r="2458" spans="1:2" x14ac:dyDescent="0.25">
      <c r="A2458" s="48">
        <v>24121507</v>
      </c>
      <c r="B2458" s="49" t="s">
        <v>2752</v>
      </c>
    </row>
    <row r="2459" spans="1:2" x14ac:dyDescent="0.25">
      <c r="A2459" s="48">
        <v>24121508</v>
      </c>
      <c r="B2459" s="49" t="s">
        <v>2753</v>
      </c>
    </row>
    <row r="2460" spans="1:2" x14ac:dyDescent="0.25">
      <c r="A2460" s="48">
        <v>24121509</v>
      </c>
      <c r="B2460" s="49" t="s">
        <v>2754</v>
      </c>
    </row>
    <row r="2461" spans="1:2" x14ac:dyDescent="0.25">
      <c r="A2461" s="48">
        <v>24121801</v>
      </c>
      <c r="B2461" s="49" t="s">
        <v>2755</v>
      </c>
    </row>
    <row r="2462" spans="1:2" x14ac:dyDescent="0.25">
      <c r="A2462" s="48">
        <v>24121802</v>
      </c>
      <c r="B2462" s="49" t="s">
        <v>2756</v>
      </c>
    </row>
    <row r="2463" spans="1:2" x14ac:dyDescent="0.25">
      <c r="A2463" s="48">
        <v>24121803</v>
      </c>
      <c r="B2463" s="49" t="s">
        <v>2757</v>
      </c>
    </row>
    <row r="2464" spans="1:2" x14ac:dyDescent="0.25">
      <c r="A2464" s="48">
        <v>24121804</v>
      </c>
      <c r="B2464" s="49" t="s">
        <v>2758</v>
      </c>
    </row>
    <row r="2465" spans="1:2" x14ac:dyDescent="0.25">
      <c r="A2465" s="48">
        <v>24121805</v>
      </c>
      <c r="B2465" s="49" t="s">
        <v>2759</v>
      </c>
    </row>
    <row r="2466" spans="1:2" x14ac:dyDescent="0.25">
      <c r="A2466" s="48">
        <v>24121806</v>
      </c>
      <c r="B2466" s="49" t="s">
        <v>2760</v>
      </c>
    </row>
    <row r="2467" spans="1:2" x14ac:dyDescent="0.25">
      <c r="A2467" s="48">
        <v>24121807</v>
      </c>
      <c r="B2467" s="49" t="s">
        <v>2761</v>
      </c>
    </row>
    <row r="2468" spans="1:2" x14ac:dyDescent="0.25">
      <c r="A2468" s="48">
        <v>24122001</v>
      </c>
      <c r="B2468" s="49" t="s">
        <v>2762</v>
      </c>
    </row>
    <row r="2469" spans="1:2" x14ac:dyDescent="0.25">
      <c r="A2469" s="48">
        <v>24122002</v>
      </c>
      <c r="B2469" s="49" t="s">
        <v>2763</v>
      </c>
    </row>
    <row r="2470" spans="1:2" x14ac:dyDescent="0.25">
      <c r="A2470" s="48">
        <v>24122003</v>
      </c>
      <c r="B2470" s="49" t="s">
        <v>2764</v>
      </c>
    </row>
    <row r="2471" spans="1:2" x14ac:dyDescent="0.25">
      <c r="A2471" s="48">
        <v>24122004</v>
      </c>
      <c r="B2471" s="49" t="s">
        <v>2765</v>
      </c>
    </row>
    <row r="2472" spans="1:2" x14ac:dyDescent="0.25">
      <c r="A2472" s="48">
        <v>24122005</v>
      </c>
      <c r="B2472" s="49" t="s">
        <v>2766</v>
      </c>
    </row>
    <row r="2473" spans="1:2" x14ac:dyDescent="0.25">
      <c r="A2473" s="48">
        <v>24122006</v>
      </c>
      <c r="B2473" s="49" t="s">
        <v>2767</v>
      </c>
    </row>
    <row r="2474" spans="1:2" x14ac:dyDescent="0.25">
      <c r="A2474" s="48">
        <v>24131501</v>
      </c>
      <c r="B2474" s="49" t="s">
        <v>2768</v>
      </c>
    </row>
    <row r="2475" spans="1:2" x14ac:dyDescent="0.25">
      <c r="A2475" s="48">
        <v>24131502</v>
      </c>
      <c r="B2475" s="49" t="s">
        <v>2769</v>
      </c>
    </row>
    <row r="2476" spans="1:2" x14ac:dyDescent="0.25">
      <c r="A2476" s="48">
        <v>24131503</v>
      </c>
      <c r="B2476" s="49" t="s">
        <v>2770</v>
      </c>
    </row>
    <row r="2477" spans="1:2" x14ac:dyDescent="0.25">
      <c r="A2477" s="48">
        <v>24131504</v>
      </c>
      <c r="B2477" s="49" t="s">
        <v>2771</v>
      </c>
    </row>
    <row r="2478" spans="1:2" x14ac:dyDescent="0.25">
      <c r="A2478" s="48">
        <v>24131505</v>
      </c>
      <c r="B2478" s="49" t="s">
        <v>2772</v>
      </c>
    </row>
    <row r="2479" spans="1:2" x14ac:dyDescent="0.25">
      <c r="A2479" s="48">
        <v>24131506</v>
      </c>
      <c r="B2479" s="49" t="s">
        <v>2773</v>
      </c>
    </row>
    <row r="2480" spans="1:2" x14ac:dyDescent="0.25">
      <c r="A2480" s="48">
        <v>24131601</v>
      </c>
      <c r="B2480" s="49" t="s">
        <v>2774</v>
      </c>
    </row>
    <row r="2481" spans="1:2" x14ac:dyDescent="0.25">
      <c r="A2481" s="48">
        <v>24131602</v>
      </c>
      <c r="B2481" s="49" t="s">
        <v>2775</v>
      </c>
    </row>
    <row r="2482" spans="1:2" x14ac:dyDescent="0.25">
      <c r="A2482" s="48">
        <v>24131603</v>
      </c>
      <c r="B2482" s="49" t="s">
        <v>2776</v>
      </c>
    </row>
    <row r="2483" spans="1:2" x14ac:dyDescent="0.25">
      <c r="A2483" s="48">
        <v>24131604</v>
      </c>
      <c r="B2483" s="49" t="s">
        <v>2777</v>
      </c>
    </row>
    <row r="2484" spans="1:2" x14ac:dyDescent="0.25">
      <c r="A2484" s="48">
        <v>24131605</v>
      </c>
      <c r="B2484" s="49" t="s">
        <v>2770</v>
      </c>
    </row>
    <row r="2485" spans="1:2" x14ac:dyDescent="0.25">
      <c r="A2485" s="48">
        <v>24131606</v>
      </c>
      <c r="B2485" s="49" t="s">
        <v>2778</v>
      </c>
    </row>
    <row r="2486" spans="1:2" x14ac:dyDescent="0.25">
      <c r="A2486" s="48">
        <v>24131607</v>
      </c>
      <c r="B2486" s="49" t="s">
        <v>2779</v>
      </c>
    </row>
    <row r="2487" spans="1:2" x14ac:dyDescent="0.25">
      <c r="A2487" s="48">
        <v>24131901</v>
      </c>
      <c r="B2487" s="49" t="s">
        <v>2780</v>
      </c>
    </row>
    <row r="2488" spans="1:2" x14ac:dyDescent="0.25">
      <c r="A2488" s="48">
        <v>24131902</v>
      </c>
      <c r="B2488" s="49" t="s">
        <v>2781</v>
      </c>
    </row>
    <row r="2489" spans="1:2" x14ac:dyDescent="0.25">
      <c r="A2489" s="48">
        <v>24141501</v>
      </c>
      <c r="B2489" s="49" t="s">
        <v>2782</v>
      </c>
    </row>
    <row r="2490" spans="1:2" x14ac:dyDescent="0.25">
      <c r="A2490" s="48">
        <v>24141502</v>
      </c>
      <c r="B2490" s="49" t="s">
        <v>2783</v>
      </c>
    </row>
    <row r="2491" spans="1:2" x14ac:dyDescent="0.25">
      <c r="A2491" s="48">
        <v>24141504</v>
      </c>
      <c r="B2491" s="49" t="s">
        <v>2784</v>
      </c>
    </row>
    <row r="2492" spans="1:2" x14ac:dyDescent="0.25">
      <c r="A2492" s="48">
        <v>24141506</v>
      </c>
      <c r="B2492" s="49" t="s">
        <v>2785</v>
      </c>
    </row>
    <row r="2493" spans="1:2" x14ac:dyDescent="0.25">
      <c r="A2493" s="48">
        <v>24141507</v>
      </c>
      <c r="B2493" s="49" t="s">
        <v>2786</v>
      </c>
    </row>
    <row r="2494" spans="1:2" x14ac:dyDescent="0.25">
      <c r="A2494" s="48">
        <v>24141508</v>
      </c>
      <c r="B2494" s="49" t="s">
        <v>2787</v>
      </c>
    </row>
    <row r="2495" spans="1:2" x14ac:dyDescent="0.25">
      <c r="A2495" s="48">
        <v>24141509</v>
      </c>
      <c r="B2495" s="49" t="s">
        <v>2788</v>
      </c>
    </row>
    <row r="2496" spans="1:2" x14ac:dyDescent="0.25">
      <c r="A2496" s="48">
        <v>24141510</v>
      </c>
      <c r="B2496" s="49" t="s">
        <v>2789</v>
      </c>
    </row>
    <row r="2497" spans="1:2" x14ac:dyDescent="0.25">
      <c r="A2497" s="48">
        <v>24141511</v>
      </c>
      <c r="B2497" s="49" t="s">
        <v>2790</v>
      </c>
    </row>
    <row r="2498" spans="1:2" x14ac:dyDescent="0.25">
      <c r="A2498" s="48">
        <v>24141512</v>
      </c>
      <c r="B2498" s="49" t="s">
        <v>2791</v>
      </c>
    </row>
    <row r="2499" spans="1:2" x14ac:dyDescent="0.25">
      <c r="A2499" s="48">
        <v>24141513</v>
      </c>
      <c r="B2499" s="49" t="s">
        <v>2792</v>
      </c>
    </row>
    <row r="2500" spans="1:2" x14ac:dyDescent="0.25">
      <c r="A2500" s="48">
        <v>24141514</v>
      </c>
      <c r="B2500" s="49" t="s">
        <v>2793</v>
      </c>
    </row>
    <row r="2501" spans="1:2" x14ac:dyDescent="0.25">
      <c r="A2501" s="48">
        <v>24141515</v>
      </c>
      <c r="B2501" s="49" t="s">
        <v>2794</v>
      </c>
    </row>
    <row r="2502" spans="1:2" x14ac:dyDescent="0.25">
      <c r="A2502" s="48">
        <v>24141601</v>
      </c>
      <c r="B2502" s="49" t="s">
        <v>2795</v>
      </c>
    </row>
    <row r="2503" spans="1:2" x14ac:dyDescent="0.25">
      <c r="A2503" s="48">
        <v>24141602</v>
      </c>
      <c r="B2503" s="49" t="s">
        <v>2796</v>
      </c>
    </row>
    <row r="2504" spans="1:2" x14ac:dyDescent="0.25">
      <c r="A2504" s="48">
        <v>24141603</v>
      </c>
      <c r="B2504" s="49" t="s">
        <v>2797</v>
      </c>
    </row>
    <row r="2505" spans="1:2" x14ac:dyDescent="0.25">
      <c r="A2505" s="48">
        <v>24141604</v>
      </c>
      <c r="B2505" s="49" t="s">
        <v>2798</v>
      </c>
    </row>
    <row r="2506" spans="1:2" x14ac:dyDescent="0.25">
      <c r="A2506" s="48">
        <v>24141605</v>
      </c>
      <c r="B2506" s="49" t="s">
        <v>2799</v>
      </c>
    </row>
    <row r="2507" spans="1:2" x14ac:dyDescent="0.25">
      <c r="A2507" s="48">
        <v>24141606</v>
      </c>
      <c r="B2507" s="49" t="s">
        <v>2800</v>
      </c>
    </row>
    <row r="2508" spans="1:2" x14ac:dyDescent="0.25">
      <c r="A2508" s="48">
        <v>24141607</v>
      </c>
      <c r="B2508" s="49" t="s">
        <v>2801</v>
      </c>
    </row>
    <row r="2509" spans="1:2" x14ac:dyDescent="0.25">
      <c r="A2509" s="48">
        <v>24141608</v>
      </c>
      <c r="B2509" s="49" t="s">
        <v>2802</v>
      </c>
    </row>
    <row r="2510" spans="1:2" x14ac:dyDescent="0.25">
      <c r="A2510" s="48">
        <v>24141701</v>
      </c>
      <c r="B2510" s="49" t="s">
        <v>2803</v>
      </c>
    </row>
    <row r="2511" spans="1:2" x14ac:dyDescent="0.25">
      <c r="A2511" s="48">
        <v>24141702</v>
      </c>
      <c r="B2511" s="49" t="s">
        <v>2804</v>
      </c>
    </row>
    <row r="2512" spans="1:2" x14ac:dyDescent="0.25">
      <c r="A2512" s="48">
        <v>24141703</v>
      </c>
      <c r="B2512" s="49" t="s">
        <v>2805</v>
      </c>
    </row>
    <row r="2513" spans="1:2" x14ac:dyDescent="0.25">
      <c r="A2513" s="48">
        <v>24141704</v>
      </c>
      <c r="B2513" s="49" t="s">
        <v>2806</v>
      </c>
    </row>
    <row r="2514" spans="1:2" x14ac:dyDescent="0.25">
      <c r="A2514" s="48">
        <v>24141705</v>
      </c>
      <c r="B2514" s="49" t="s">
        <v>2807</v>
      </c>
    </row>
    <row r="2515" spans="1:2" x14ac:dyDescent="0.25">
      <c r="A2515" s="48">
        <v>24141706</v>
      </c>
      <c r="B2515" s="49" t="s">
        <v>2808</v>
      </c>
    </row>
    <row r="2516" spans="1:2" x14ac:dyDescent="0.25">
      <c r="A2516" s="48">
        <v>24141707</v>
      </c>
      <c r="B2516" s="49" t="s">
        <v>2809</v>
      </c>
    </row>
    <row r="2517" spans="1:2" x14ac:dyDescent="0.25">
      <c r="A2517" s="48">
        <v>24141708</v>
      </c>
      <c r="B2517" s="49" t="s">
        <v>2810</v>
      </c>
    </row>
    <row r="2518" spans="1:2" x14ac:dyDescent="0.25">
      <c r="A2518" s="48">
        <v>24141709</v>
      </c>
      <c r="B2518" s="49" t="s">
        <v>2811</v>
      </c>
    </row>
    <row r="2519" spans="1:2" x14ac:dyDescent="0.25">
      <c r="A2519" s="48">
        <v>25101501</v>
      </c>
      <c r="B2519" s="49" t="s">
        <v>2812</v>
      </c>
    </row>
    <row r="2520" spans="1:2" x14ac:dyDescent="0.25">
      <c r="A2520" s="48">
        <v>25101502</v>
      </c>
      <c r="B2520" s="49" t="s">
        <v>2813</v>
      </c>
    </row>
    <row r="2521" spans="1:2" x14ac:dyDescent="0.25">
      <c r="A2521" s="48">
        <v>25101503</v>
      </c>
      <c r="B2521" s="49" t="s">
        <v>2814</v>
      </c>
    </row>
    <row r="2522" spans="1:2" x14ac:dyDescent="0.25">
      <c r="A2522" s="48">
        <v>25101504</v>
      </c>
      <c r="B2522" s="49" t="s">
        <v>2815</v>
      </c>
    </row>
    <row r="2523" spans="1:2" x14ac:dyDescent="0.25">
      <c r="A2523" s="48">
        <v>25101505</v>
      </c>
      <c r="B2523" s="49" t="s">
        <v>2816</v>
      </c>
    </row>
    <row r="2524" spans="1:2" x14ac:dyDescent="0.25">
      <c r="A2524" s="48">
        <v>25101506</v>
      </c>
      <c r="B2524" s="49" t="s">
        <v>2817</v>
      </c>
    </row>
    <row r="2525" spans="1:2" x14ac:dyDescent="0.25">
      <c r="A2525" s="48">
        <v>25101507</v>
      </c>
      <c r="B2525" s="49" t="s">
        <v>2818</v>
      </c>
    </row>
    <row r="2526" spans="1:2" x14ac:dyDescent="0.25">
      <c r="A2526" s="48">
        <v>25101508</v>
      </c>
      <c r="B2526" s="49" t="s">
        <v>2819</v>
      </c>
    </row>
    <row r="2527" spans="1:2" x14ac:dyDescent="0.25">
      <c r="A2527" s="48">
        <v>25101601</v>
      </c>
      <c r="B2527" s="49" t="s">
        <v>2820</v>
      </c>
    </row>
    <row r="2528" spans="1:2" x14ac:dyDescent="0.25">
      <c r="A2528" s="48">
        <v>25101602</v>
      </c>
      <c r="B2528" s="49" t="s">
        <v>2821</v>
      </c>
    </row>
    <row r="2529" spans="1:2" x14ac:dyDescent="0.25">
      <c r="A2529" s="48">
        <v>25101604</v>
      </c>
      <c r="B2529" s="49" t="s">
        <v>2822</v>
      </c>
    </row>
    <row r="2530" spans="1:2" x14ac:dyDescent="0.25">
      <c r="A2530" s="48">
        <v>25101609</v>
      </c>
      <c r="B2530" s="49" t="s">
        <v>2823</v>
      </c>
    </row>
    <row r="2531" spans="1:2" x14ac:dyDescent="0.25">
      <c r="A2531" s="48">
        <v>25101610</v>
      </c>
      <c r="B2531" s="49" t="s">
        <v>2824</v>
      </c>
    </row>
    <row r="2532" spans="1:2" x14ac:dyDescent="0.25">
      <c r="A2532" s="48">
        <v>25101611</v>
      </c>
      <c r="B2532" s="49" t="s">
        <v>2825</v>
      </c>
    </row>
    <row r="2533" spans="1:2" x14ac:dyDescent="0.25">
      <c r="A2533" s="48">
        <v>25101701</v>
      </c>
      <c r="B2533" s="49" t="s">
        <v>2826</v>
      </c>
    </row>
    <row r="2534" spans="1:2" x14ac:dyDescent="0.25">
      <c r="A2534" s="48">
        <v>25101702</v>
      </c>
      <c r="B2534" s="49" t="s">
        <v>2827</v>
      </c>
    </row>
    <row r="2535" spans="1:2" x14ac:dyDescent="0.25">
      <c r="A2535" s="48">
        <v>25101703</v>
      </c>
      <c r="B2535" s="49" t="s">
        <v>2828</v>
      </c>
    </row>
    <row r="2536" spans="1:2" x14ac:dyDescent="0.25">
      <c r="A2536" s="48">
        <v>25101801</v>
      </c>
      <c r="B2536" s="49" t="s">
        <v>2829</v>
      </c>
    </row>
    <row r="2537" spans="1:2" x14ac:dyDescent="0.25">
      <c r="A2537" s="48">
        <v>25101802</v>
      </c>
      <c r="B2537" s="49" t="s">
        <v>2830</v>
      </c>
    </row>
    <row r="2538" spans="1:2" x14ac:dyDescent="0.25">
      <c r="A2538" s="48">
        <v>25101803</v>
      </c>
      <c r="B2538" s="49" t="s">
        <v>2831</v>
      </c>
    </row>
    <row r="2539" spans="1:2" x14ac:dyDescent="0.25">
      <c r="A2539" s="48">
        <v>25101901</v>
      </c>
      <c r="B2539" s="49" t="s">
        <v>2832</v>
      </c>
    </row>
    <row r="2540" spans="1:2" x14ac:dyDescent="0.25">
      <c r="A2540" s="48">
        <v>25101902</v>
      </c>
      <c r="B2540" s="49" t="s">
        <v>2833</v>
      </c>
    </row>
    <row r="2541" spans="1:2" x14ac:dyDescent="0.25">
      <c r="A2541" s="48">
        <v>25101903</v>
      </c>
      <c r="B2541" s="49" t="s">
        <v>2834</v>
      </c>
    </row>
    <row r="2542" spans="1:2" x14ac:dyDescent="0.25">
      <c r="A2542" s="48">
        <v>25101904</v>
      </c>
      <c r="B2542" s="49" t="s">
        <v>2835</v>
      </c>
    </row>
    <row r="2543" spans="1:2" x14ac:dyDescent="0.25">
      <c r="A2543" s="48">
        <v>25101905</v>
      </c>
      <c r="B2543" s="49" t="s">
        <v>2836</v>
      </c>
    </row>
    <row r="2544" spans="1:2" x14ac:dyDescent="0.25">
      <c r="A2544" s="48">
        <v>25101906</v>
      </c>
      <c r="B2544" s="49" t="s">
        <v>2837</v>
      </c>
    </row>
    <row r="2545" spans="1:2" x14ac:dyDescent="0.25">
      <c r="A2545" s="48">
        <v>25101907</v>
      </c>
      <c r="B2545" s="49" t="s">
        <v>2838</v>
      </c>
    </row>
    <row r="2546" spans="1:2" x14ac:dyDescent="0.25">
      <c r="A2546" s="48">
        <v>25101908</v>
      </c>
      <c r="B2546" s="49" t="s">
        <v>2839</v>
      </c>
    </row>
    <row r="2547" spans="1:2" x14ac:dyDescent="0.25">
      <c r="A2547" s="48">
        <v>25102001</v>
      </c>
      <c r="B2547" s="49" t="s">
        <v>2840</v>
      </c>
    </row>
    <row r="2548" spans="1:2" x14ac:dyDescent="0.25">
      <c r="A2548" s="48">
        <v>25102002</v>
      </c>
      <c r="B2548" s="49" t="s">
        <v>2841</v>
      </c>
    </row>
    <row r="2549" spans="1:2" x14ac:dyDescent="0.25">
      <c r="A2549" s="48">
        <v>25102003</v>
      </c>
      <c r="B2549" s="49" t="s">
        <v>2842</v>
      </c>
    </row>
    <row r="2550" spans="1:2" x14ac:dyDescent="0.25">
      <c r="A2550" s="48">
        <v>25102101</v>
      </c>
      <c r="B2550" s="49" t="s">
        <v>2843</v>
      </c>
    </row>
    <row r="2551" spans="1:2" x14ac:dyDescent="0.25">
      <c r="A2551" s="48">
        <v>25102102</v>
      </c>
      <c r="B2551" s="49" t="s">
        <v>2844</v>
      </c>
    </row>
    <row r="2552" spans="1:2" x14ac:dyDescent="0.25">
      <c r="A2552" s="48">
        <v>25102103</v>
      </c>
      <c r="B2552" s="49" t="s">
        <v>2845</v>
      </c>
    </row>
    <row r="2553" spans="1:2" x14ac:dyDescent="0.25">
      <c r="A2553" s="48">
        <v>25102104</v>
      </c>
      <c r="B2553" s="49" t="s">
        <v>2846</v>
      </c>
    </row>
    <row r="2554" spans="1:2" x14ac:dyDescent="0.25">
      <c r="A2554" s="48">
        <v>25102105</v>
      </c>
      <c r="B2554" s="49" t="s">
        <v>2847</v>
      </c>
    </row>
    <row r="2555" spans="1:2" x14ac:dyDescent="0.25">
      <c r="A2555" s="48">
        <v>25102106</v>
      </c>
      <c r="B2555" s="49" t="s">
        <v>2848</v>
      </c>
    </row>
    <row r="2556" spans="1:2" x14ac:dyDescent="0.25">
      <c r="A2556" s="48">
        <v>25111501</v>
      </c>
      <c r="B2556" s="49" t="s">
        <v>2849</v>
      </c>
    </row>
    <row r="2557" spans="1:2" x14ac:dyDescent="0.25">
      <c r="A2557" s="48">
        <v>25111502</v>
      </c>
      <c r="B2557" s="49" t="s">
        <v>2850</v>
      </c>
    </row>
    <row r="2558" spans="1:2" x14ac:dyDescent="0.25">
      <c r="A2558" s="48">
        <v>25111503</v>
      </c>
      <c r="B2558" s="49" t="s">
        <v>2851</v>
      </c>
    </row>
    <row r="2559" spans="1:2" x14ac:dyDescent="0.25">
      <c r="A2559" s="48">
        <v>25111504</v>
      </c>
      <c r="B2559" s="49" t="s">
        <v>2852</v>
      </c>
    </row>
    <row r="2560" spans="1:2" x14ac:dyDescent="0.25">
      <c r="A2560" s="48">
        <v>25111505</v>
      </c>
      <c r="B2560" s="49" t="s">
        <v>2853</v>
      </c>
    </row>
    <row r="2561" spans="1:2" x14ac:dyDescent="0.25">
      <c r="A2561" s="48">
        <v>25111506</v>
      </c>
      <c r="B2561" s="49" t="s">
        <v>2854</v>
      </c>
    </row>
    <row r="2562" spans="1:2" x14ac:dyDescent="0.25">
      <c r="A2562" s="48">
        <v>25111507</v>
      </c>
      <c r="B2562" s="49" t="s">
        <v>2855</v>
      </c>
    </row>
    <row r="2563" spans="1:2" x14ac:dyDescent="0.25">
      <c r="A2563" s="48">
        <v>25111508</v>
      </c>
      <c r="B2563" s="49" t="s">
        <v>2856</v>
      </c>
    </row>
    <row r="2564" spans="1:2" x14ac:dyDescent="0.25">
      <c r="A2564" s="48">
        <v>25111509</v>
      </c>
      <c r="B2564" s="49" t="s">
        <v>2857</v>
      </c>
    </row>
    <row r="2565" spans="1:2" x14ac:dyDescent="0.25">
      <c r="A2565" s="48">
        <v>25111510</v>
      </c>
      <c r="B2565" s="49" t="s">
        <v>2858</v>
      </c>
    </row>
    <row r="2566" spans="1:2" x14ac:dyDescent="0.25">
      <c r="A2566" s="48">
        <v>25111511</v>
      </c>
      <c r="B2566" s="49" t="s">
        <v>2859</v>
      </c>
    </row>
    <row r="2567" spans="1:2" x14ac:dyDescent="0.25">
      <c r="A2567" s="48">
        <v>25111512</v>
      </c>
      <c r="B2567" s="49" t="s">
        <v>2860</v>
      </c>
    </row>
    <row r="2568" spans="1:2" x14ac:dyDescent="0.25">
      <c r="A2568" s="48">
        <v>25111513</v>
      </c>
      <c r="B2568" s="49" t="s">
        <v>2861</v>
      </c>
    </row>
    <row r="2569" spans="1:2" x14ac:dyDescent="0.25">
      <c r="A2569" s="48">
        <v>25111601</v>
      </c>
      <c r="B2569" s="49" t="s">
        <v>2862</v>
      </c>
    </row>
    <row r="2570" spans="1:2" x14ac:dyDescent="0.25">
      <c r="A2570" s="48">
        <v>25111602</v>
      </c>
      <c r="B2570" s="49" t="s">
        <v>2863</v>
      </c>
    </row>
    <row r="2571" spans="1:2" x14ac:dyDescent="0.25">
      <c r="A2571" s="48">
        <v>25111603</v>
      </c>
      <c r="B2571" s="49" t="s">
        <v>2864</v>
      </c>
    </row>
    <row r="2572" spans="1:2" x14ac:dyDescent="0.25">
      <c r="A2572" s="48">
        <v>25111701</v>
      </c>
      <c r="B2572" s="49" t="s">
        <v>2865</v>
      </c>
    </row>
    <row r="2573" spans="1:2" x14ac:dyDescent="0.25">
      <c r="A2573" s="48">
        <v>25111702</v>
      </c>
      <c r="B2573" s="49" t="s">
        <v>2866</v>
      </c>
    </row>
    <row r="2574" spans="1:2" x14ac:dyDescent="0.25">
      <c r="A2574" s="48">
        <v>25111703</v>
      </c>
      <c r="B2574" s="49" t="s">
        <v>2867</v>
      </c>
    </row>
    <row r="2575" spans="1:2" x14ac:dyDescent="0.25">
      <c r="A2575" s="48">
        <v>25111704</v>
      </c>
      <c r="B2575" s="49" t="s">
        <v>2868</v>
      </c>
    </row>
    <row r="2576" spans="1:2" x14ac:dyDescent="0.25">
      <c r="A2576" s="48">
        <v>25111705</v>
      </c>
      <c r="B2576" s="49" t="s">
        <v>2869</v>
      </c>
    </row>
    <row r="2577" spans="1:2" x14ac:dyDescent="0.25">
      <c r="A2577" s="48">
        <v>25111706</v>
      </c>
      <c r="B2577" s="49" t="s">
        <v>2870</v>
      </c>
    </row>
    <row r="2578" spans="1:2" x14ac:dyDescent="0.25">
      <c r="A2578" s="48">
        <v>25111707</v>
      </c>
      <c r="B2578" s="49" t="s">
        <v>2871</v>
      </c>
    </row>
    <row r="2579" spans="1:2" x14ac:dyDescent="0.25">
      <c r="A2579" s="48">
        <v>25111708</v>
      </c>
      <c r="B2579" s="49" t="s">
        <v>2872</v>
      </c>
    </row>
    <row r="2580" spans="1:2" x14ac:dyDescent="0.25">
      <c r="A2580" s="48">
        <v>25111709</v>
      </c>
      <c r="B2580" s="49" t="s">
        <v>2873</v>
      </c>
    </row>
    <row r="2581" spans="1:2" x14ac:dyDescent="0.25">
      <c r="A2581" s="48">
        <v>25111710</v>
      </c>
      <c r="B2581" s="49" t="s">
        <v>2874</v>
      </c>
    </row>
    <row r="2582" spans="1:2" x14ac:dyDescent="0.25">
      <c r="A2582" s="48">
        <v>25111711</v>
      </c>
      <c r="B2582" s="49" t="s">
        <v>2875</v>
      </c>
    </row>
    <row r="2583" spans="1:2" x14ac:dyDescent="0.25">
      <c r="A2583" s="48">
        <v>25111712</v>
      </c>
      <c r="B2583" s="49" t="s">
        <v>2876</v>
      </c>
    </row>
    <row r="2584" spans="1:2" x14ac:dyDescent="0.25">
      <c r="A2584" s="48">
        <v>25111713</v>
      </c>
      <c r="B2584" s="49" t="s">
        <v>2877</v>
      </c>
    </row>
    <row r="2585" spans="1:2" x14ac:dyDescent="0.25">
      <c r="A2585" s="48">
        <v>25111714</v>
      </c>
      <c r="B2585" s="49" t="s">
        <v>2878</v>
      </c>
    </row>
    <row r="2586" spans="1:2" x14ac:dyDescent="0.25">
      <c r="A2586" s="48">
        <v>25111715</v>
      </c>
      <c r="B2586" s="49" t="s">
        <v>2879</v>
      </c>
    </row>
    <row r="2587" spans="1:2" x14ac:dyDescent="0.25">
      <c r="A2587" s="48">
        <v>25111716</v>
      </c>
      <c r="B2587" s="49" t="s">
        <v>2880</v>
      </c>
    </row>
    <row r="2588" spans="1:2" x14ac:dyDescent="0.25">
      <c r="A2588" s="48">
        <v>25111717</v>
      </c>
      <c r="B2588" s="49" t="s">
        <v>2881</v>
      </c>
    </row>
    <row r="2589" spans="1:2" x14ac:dyDescent="0.25">
      <c r="A2589" s="48">
        <v>25111718</v>
      </c>
      <c r="B2589" s="49" t="s">
        <v>2882</v>
      </c>
    </row>
    <row r="2590" spans="1:2" x14ac:dyDescent="0.25">
      <c r="A2590" s="48">
        <v>25111719</v>
      </c>
      <c r="B2590" s="49" t="s">
        <v>2883</v>
      </c>
    </row>
    <row r="2591" spans="1:2" x14ac:dyDescent="0.25">
      <c r="A2591" s="48">
        <v>25111720</v>
      </c>
      <c r="B2591" s="49" t="s">
        <v>2884</v>
      </c>
    </row>
    <row r="2592" spans="1:2" x14ac:dyDescent="0.25">
      <c r="A2592" s="48">
        <v>25111721</v>
      </c>
      <c r="B2592" s="49" t="s">
        <v>2885</v>
      </c>
    </row>
    <row r="2593" spans="1:2" x14ac:dyDescent="0.25">
      <c r="A2593" s="48">
        <v>25111801</v>
      </c>
      <c r="B2593" s="49" t="s">
        <v>2886</v>
      </c>
    </row>
    <row r="2594" spans="1:2" x14ac:dyDescent="0.25">
      <c r="A2594" s="48">
        <v>25111802</v>
      </c>
      <c r="B2594" s="49" t="s">
        <v>2887</v>
      </c>
    </row>
    <row r="2595" spans="1:2" x14ac:dyDescent="0.25">
      <c r="A2595" s="48">
        <v>25111803</v>
      </c>
      <c r="B2595" s="49" t="s">
        <v>2888</v>
      </c>
    </row>
    <row r="2596" spans="1:2" x14ac:dyDescent="0.25">
      <c r="A2596" s="48">
        <v>25111804</v>
      </c>
      <c r="B2596" s="49" t="s">
        <v>2889</v>
      </c>
    </row>
    <row r="2597" spans="1:2" x14ac:dyDescent="0.25">
      <c r="A2597" s="48">
        <v>25111805</v>
      </c>
      <c r="B2597" s="49" t="s">
        <v>2890</v>
      </c>
    </row>
    <row r="2598" spans="1:2" x14ac:dyDescent="0.25">
      <c r="A2598" s="48">
        <v>25111806</v>
      </c>
      <c r="B2598" s="49" t="s">
        <v>2891</v>
      </c>
    </row>
    <row r="2599" spans="1:2" x14ac:dyDescent="0.25">
      <c r="A2599" s="48">
        <v>25111807</v>
      </c>
      <c r="B2599" s="49" t="s">
        <v>2892</v>
      </c>
    </row>
    <row r="2600" spans="1:2" x14ac:dyDescent="0.25">
      <c r="A2600" s="48">
        <v>25111808</v>
      </c>
      <c r="B2600" s="49" t="s">
        <v>2893</v>
      </c>
    </row>
    <row r="2601" spans="1:2" x14ac:dyDescent="0.25">
      <c r="A2601" s="48">
        <v>25111901</v>
      </c>
      <c r="B2601" s="49" t="s">
        <v>2894</v>
      </c>
    </row>
    <row r="2602" spans="1:2" x14ac:dyDescent="0.25">
      <c r="A2602" s="48">
        <v>25111902</v>
      </c>
      <c r="B2602" s="49" t="s">
        <v>2895</v>
      </c>
    </row>
    <row r="2603" spans="1:2" x14ac:dyDescent="0.25">
      <c r="A2603" s="48">
        <v>25111903</v>
      </c>
      <c r="B2603" s="49" t="s">
        <v>2896</v>
      </c>
    </row>
    <row r="2604" spans="1:2" x14ac:dyDescent="0.25">
      <c r="A2604" s="48">
        <v>25111904</v>
      </c>
      <c r="B2604" s="49" t="s">
        <v>2897</v>
      </c>
    </row>
    <row r="2605" spans="1:2" x14ac:dyDescent="0.25">
      <c r="A2605" s="48">
        <v>25111905</v>
      </c>
      <c r="B2605" s="49" t="s">
        <v>2898</v>
      </c>
    </row>
    <row r="2606" spans="1:2" x14ac:dyDescent="0.25">
      <c r="A2606" s="48">
        <v>25111906</v>
      </c>
      <c r="B2606" s="49" t="s">
        <v>2899</v>
      </c>
    </row>
    <row r="2607" spans="1:2" x14ac:dyDescent="0.25">
      <c r="A2607" s="48">
        <v>25111907</v>
      </c>
      <c r="B2607" s="49" t="s">
        <v>2900</v>
      </c>
    </row>
    <row r="2608" spans="1:2" x14ac:dyDescent="0.25">
      <c r="A2608" s="48">
        <v>25111908</v>
      </c>
      <c r="B2608" s="49" t="s">
        <v>2901</v>
      </c>
    </row>
    <row r="2609" spans="1:2" x14ac:dyDescent="0.25">
      <c r="A2609" s="48">
        <v>25111909</v>
      </c>
      <c r="B2609" s="49" t="s">
        <v>2902</v>
      </c>
    </row>
    <row r="2610" spans="1:2" x14ac:dyDescent="0.25">
      <c r="A2610" s="48">
        <v>25111910</v>
      </c>
      <c r="B2610" s="49" t="s">
        <v>2903</v>
      </c>
    </row>
    <row r="2611" spans="1:2" x14ac:dyDescent="0.25">
      <c r="A2611" s="48">
        <v>25111911</v>
      </c>
      <c r="B2611" s="49" t="s">
        <v>2904</v>
      </c>
    </row>
    <row r="2612" spans="1:2" x14ac:dyDescent="0.25">
      <c r="A2612" s="48">
        <v>25111912</v>
      </c>
      <c r="B2612" s="49" t="s">
        <v>2905</v>
      </c>
    </row>
    <row r="2613" spans="1:2" x14ac:dyDescent="0.25">
      <c r="A2613" s="48">
        <v>25111913</v>
      </c>
      <c r="B2613" s="49" t="s">
        <v>2906</v>
      </c>
    </row>
    <row r="2614" spans="1:2" x14ac:dyDescent="0.25">
      <c r="A2614" s="48">
        <v>25111914</v>
      </c>
      <c r="B2614" s="49" t="s">
        <v>2907</v>
      </c>
    </row>
    <row r="2615" spans="1:2" x14ac:dyDescent="0.25">
      <c r="A2615" s="48">
        <v>25111915</v>
      </c>
      <c r="B2615" s="49" t="s">
        <v>2908</v>
      </c>
    </row>
    <row r="2616" spans="1:2" x14ac:dyDescent="0.25">
      <c r="A2616" s="48">
        <v>25111916</v>
      </c>
      <c r="B2616" s="49" t="s">
        <v>2909</v>
      </c>
    </row>
    <row r="2617" spans="1:2" x14ac:dyDescent="0.25">
      <c r="A2617" s="48">
        <v>25111917</v>
      </c>
      <c r="B2617" s="49" t="s">
        <v>2910</v>
      </c>
    </row>
    <row r="2618" spans="1:2" x14ac:dyDescent="0.25">
      <c r="A2618" s="48">
        <v>25111918</v>
      </c>
      <c r="B2618" s="49" t="s">
        <v>2911</v>
      </c>
    </row>
    <row r="2619" spans="1:2" x14ac:dyDescent="0.25">
      <c r="A2619" s="48">
        <v>25111919</v>
      </c>
      <c r="B2619" s="49" t="s">
        <v>2912</v>
      </c>
    </row>
    <row r="2620" spans="1:2" x14ac:dyDescent="0.25">
      <c r="A2620" s="48">
        <v>25111920</v>
      </c>
      <c r="B2620" s="49" t="s">
        <v>2913</v>
      </c>
    </row>
    <row r="2621" spans="1:2" x14ac:dyDescent="0.25">
      <c r="A2621" s="48">
        <v>25111921</v>
      </c>
      <c r="B2621" s="49" t="s">
        <v>2914</v>
      </c>
    </row>
    <row r="2622" spans="1:2" x14ac:dyDescent="0.25">
      <c r="A2622" s="48">
        <v>25111922</v>
      </c>
      <c r="B2622" s="49" t="s">
        <v>2915</v>
      </c>
    </row>
    <row r="2623" spans="1:2" x14ac:dyDescent="0.25">
      <c r="A2623" s="48">
        <v>25111923</v>
      </c>
      <c r="B2623" s="49" t="s">
        <v>2916</v>
      </c>
    </row>
    <row r="2624" spans="1:2" x14ac:dyDescent="0.25">
      <c r="A2624" s="48">
        <v>25111924</v>
      </c>
      <c r="B2624" s="49" t="s">
        <v>2917</v>
      </c>
    </row>
    <row r="2625" spans="1:2" x14ac:dyDescent="0.25">
      <c r="A2625" s="48">
        <v>25111925</v>
      </c>
      <c r="B2625" s="49" t="s">
        <v>2918</v>
      </c>
    </row>
    <row r="2626" spans="1:2" x14ac:dyDescent="0.25">
      <c r="A2626" s="48">
        <v>25111926</v>
      </c>
      <c r="B2626" s="49" t="s">
        <v>2919</v>
      </c>
    </row>
    <row r="2627" spans="1:2" x14ac:dyDescent="0.25">
      <c r="A2627" s="48">
        <v>25111927</v>
      </c>
      <c r="B2627" s="49" t="s">
        <v>2920</v>
      </c>
    </row>
    <row r="2628" spans="1:2" x14ac:dyDescent="0.25">
      <c r="A2628" s="48">
        <v>25111928</v>
      </c>
      <c r="B2628" s="49" t="s">
        <v>2921</v>
      </c>
    </row>
    <row r="2629" spans="1:2" x14ac:dyDescent="0.25">
      <c r="A2629" s="48">
        <v>25111929</v>
      </c>
      <c r="B2629" s="49" t="s">
        <v>2922</v>
      </c>
    </row>
    <row r="2630" spans="1:2" x14ac:dyDescent="0.25">
      <c r="A2630" s="48">
        <v>25111930</v>
      </c>
      <c r="B2630" s="49" t="s">
        <v>2923</v>
      </c>
    </row>
    <row r="2631" spans="1:2" x14ac:dyDescent="0.25">
      <c r="A2631" s="48">
        <v>25111931</v>
      </c>
      <c r="B2631" s="49" t="s">
        <v>2924</v>
      </c>
    </row>
    <row r="2632" spans="1:2" x14ac:dyDescent="0.25">
      <c r="A2632" s="48">
        <v>25111932</v>
      </c>
      <c r="B2632" s="49" t="s">
        <v>2925</v>
      </c>
    </row>
    <row r="2633" spans="1:2" x14ac:dyDescent="0.25">
      <c r="A2633" s="48">
        <v>25111933</v>
      </c>
      <c r="B2633" s="49" t="s">
        <v>2926</v>
      </c>
    </row>
    <row r="2634" spans="1:2" x14ac:dyDescent="0.25">
      <c r="A2634" s="48">
        <v>25111934</v>
      </c>
      <c r="B2634" s="49" t="s">
        <v>2927</v>
      </c>
    </row>
    <row r="2635" spans="1:2" x14ac:dyDescent="0.25">
      <c r="A2635" s="48">
        <v>25111935</v>
      </c>
      <c r="B2635" s="49" t="s">
        <v>2928</v>
      </c>
    </row>
    <row r="2636" spans="1:2" x14ac:dyDescent="0.25">
      <c r="A2636" s="48">
        <v>25121501</v>
      </c>
      <c r="B2636" s="49" t="s">
        <v>2929</v>
      </c>
    </row>
    <row r="2637" spans="1:2" x14ac:dyDescent="0.25">
      <c r="A2637" s="48">
        <v>25121502</v>
      </c>
      <c r="B2637" s="49" t="s">
        <v>2930</v>
      </c>
    </row>
    <row r="2638" spans="1:2" x14ac:dyDescent="0.25">
      <c r="A2638" s="48">
        <v>25121503</v>
      </c>
      <c r="B2638" s="49" t="s">
        <v>2931</v>
      </c>
    </row>
    <row r="2639" spans="1:2" x14ac:dyDescent="0.25">
      <c r="A2639" s="48">
        <v>25121504</v>
      </c>
      <c r="B2639" s="49" t="s">
        <v>2932</v>
      </c>
    </row>
    <row r="2640" spans="1:2" x14ac:dyDescent="0.25">
      <c r="A2640" s="48">
        <v>25121601</v>
      </c>
      <c r="B2640" s="49" t="s">
        <v>2933</v>
      </c>
    </row>
    <row r="2641" spans="1:2" x14ac:dyDescent="0.25">
      <c r="A2641" s="48">
        <v>25121602</v>
      </c>
      <c r="B2641" s="49" t="s">
        <v>2934</v>
      </c>
    </row>
    <row r="2642" spans="1:2" x14ac:dyDescent="0.25">
      <c r="A2642" s="48">
        <v>25121603</v>
      </c>
      <c r="B2642" s="49" t="s">
        <v>2935</v>
      </c>
    </row>
    <row r="2643" spans="1:2" x14ac:dyDescent="0.25">
      <c r="A2643" s="48">
        <v>25121604</v>
      </c>
      <c r="B2643" s="49" t="s">
        <v>2936</v>
      </c>
    </row>
    <row r="2644" spans="1:2" x14ac:dyDescent="0.25">
      <c r="A2644" s="48">
        <v>25121605</v>
      </c>
      <c r="B2644" s="49" t="s">
        <v>2937</v>
      </c>
    </row>
    <row r="2645" spans="1:2" x14ac:dyDescent="0.25">
      <c r="A2645" s="48">
        <v>25121701</v>
      </c>
      <c r="B2645" s="49" t="s">
        <v>2938</v>
      </c>
    </row>
    <row r="2646" spans="1:2" x14ac:dyDescent="0.25">
      <c r="A2646" s="48">
        <v>25121702</v>
      </c>
      <c r="B2646" s="49" t="s">
        <v>2939</v>
      </c>
    </row>
    <row r="2647" spans="1:2" x14ac:dyDescent="0.25">
      <c r="A2647" s="48">
        <v>25121703</v>
      </c>
      <c r="B2647" s="49" t="s">
        <v>2940</v>
      </c>
    </row>
    <row r="2648" spans="1:2" x14ac:dyDescent="0.25">
      <c r="A2648" s="48">
        <v>25121704</v>
      </c>
      <c r="B2648" s="49" t="s">
        <v>2941</v>
      </c>
    </row>
    <row r="2649" spans="1:2" x14ac:dyDescent="0.25">
      <c r="A2649" s="48">
        <v>25121705</v>
      </c>
      <c r="B2649" s="49" t="s">
        <v>2942</v>
      </c>
    </row>
    <row r="2650" spans="1:2" x14ac:dyDescent="0.25">
      <c r="A2650" s="48">
        <v>25121706</v>
      </c>
      <c r="B2650" s="49" t="s">
        <v>2943</v>
      </c>
    </row>
    <row r="2651" spans="1:2" x14ac:dyDescent="0.25">
      <c r="A2651" s="48">
        <v>25121707</v>
      </c>
      <c r="B2651" s="49" t="s">
        <v>2944</v>
      </c>
    </row>
    <row r="2652" spans="1:2" x14ac:dyDescent="0.25">
      <c r="A2652" s="48">
        <v>25131501</v>
      </c>
      <c r="B2652" s="49" t="s">
        <v>2945</v>
      </c>
    </row>
    <row r="2653" spans="1:2" x14ac:dyDescent="0.25">
      <c r="A2653" s="48">
        <v>25131502</v>
      </c>
      <c r="B2653" s="49" t="s">
        <v>2946</v>
      </c>
    </row>
    <row r="2654" spans="1:2" x14ac:dyDescent="0.25">
      <c r="A2654" s="48">
        <v>25131503</v>
      </c>
      <c r="B2654" s="49" t="s">
        <v>2947</v>
      </c>
    </row>
    <row r="2655" spans="1:2" x14ac:dyDescent="0.25">
      <c r="A2655" s="48">
        <v>25131504</v>
      </c>
      <c r="B2655" s="49" t="s">
        <v>2948</v>
      </c>
    </row>
    <row r="2656" spans="1:2" x14ac:dyDescent="0.25">
      <c r="A2656" s="48">
        <v>25131505</v>
      </c>
      <c r="B2656" s="49" t="s">
        <v>2949</v>
      </c>
    </row>
    <row r="2657" spans="1:2" x14ac:dyDescent="0.25">
      <c r="A2657" s="48">
        <v>25131506</v>
      </c>
      <c r="B2657" s="49" t="s">
        <v>2950</v>
      </c>
    </row>
    <row r="2658" spans="1:2" x14ac:dyDescent="0.25">
      <c r="A2658" s="48">
        <v>25131507</v>
      </c>
      <c r="B2658" s="49" t="s">
        <v>2951</v>
      </c>
    </row>
    <row r="2659" spans="1:2" x14ac:dyDescent="0.25">
      <c r="A2659" s="48">
        <v>25131508</v>
      </c>
      <c r="B2659" s="49" t="s">
        <v>2952</v>
      </c>
    </row>
    <row r="2660" spans="1:2" x14ac:dyDescent="0.25">
      <c r="A2660" s="48">
        <v>25131601</v>
      </c>
      <c r="B2660" s="49" t="s">
        <v>2953</v>
      </c>
    </row>
    <row r="2661" spans="1:2" x14ac:dyDescent="0.25">
      <c r="A2661" s="48">
        <v>25131602</v>
      </c>
      <c r="B2661" s="49" t="s">
        <v>2954</v>
      </c>
    </row>
    <row r="2662" spans="1:2" x14ac:dyDescent="0.25">
      <c r="A2662" s="48">
        <v>25131603</v>
      </c>
      <c r="B2662" s="49" t="s">
        <v>2955</v>
      </c>
    </row>
    <row r="2663" spans="1:2" x14ac:dyDescent="0.25">
      <c r="A2663" s="48">
        <v>25131604</v>
      </c>
      <c r="B2663" s="49" t="s">
        <v>2956</v>
      </c>
    </row>
    <row r="2664" spans="1:2" x14ac:dyDescent="0.25">
      <c r="A2664" s="48">
        <v>25131701</v>
      </c>
      <c r="B2664" s="49" t="s">
        <v>2957</v>
      </c>
    </row>
    <row r="2665" spans="1:2" x14ac:dyDescent="0.25">
      <c r="A2665" s="48">
        <v>25131702</v>
      </c>
      <c r="B2665" s="49" t="s">
        <v>2958</v>
      </c>
    </row>
    <row r="2666" spans="1:2" x14ac:dyDescent="0.25">
      <c r="A2666" s="48">
        <v>25131703</v>
      </c>
      <c r="B2666" s="49" t="s">
        <v>2959</v>
      </c>
    </row>
    <row r="2667" spans="1:2" x14ac:dyDescent="0.25">
      <c r="A2667" s="48">
        <v>25131704</v>
      </c>
      <c r="B2667" s="49" t="s">
        <v>2960</v>
      </c>
    </row>
    <row r="2668" spans="1:2" x14ac:dyDescent="0.25">
      <c r="A2668" s="48">
        <v>25131705</v>
      </c>
      <c r="B2668" s="49" t="s">
        <v>2961</v>
      </c>
    </row>
    <row r="2669" spans="1:2" x14ac:dyDescent="0.25">
      <c r="A2669" s="48">
        <v>25131706</v>
      </c>
      <c r="B2669" s="49" t="s">
        <v>2962</v>
      </c>
    </row>
    <row r="2670" spans="1:2" x14ac:dyDescent="0.25">
      <c r="A2670" s="48">
        <v>25131707</v>
      </c>
      <c r="B2670" s="49" t="s">
        <v>2963</v>
      </c>
    </row>
    <row r="2671" spans="1:2" x14ac:dyDescent="0.25">
      <c r="A2671" s="48">
        <v>25131708</v>
      </c>
      <c r="B2671" s="49" t="s">
        <v>2964</v>
      </c>
    </row>
    <row r="2672" spans="1:2" x14ac:dyDescent="0.25">
      <c r="A2672" s="48">
        <v>25131709</v>
      </c>
      <c r="B2672" s="49" t="s">
        <v>2965</v>
      </c>
    </row>
    <row r="2673" spans="1:2" x14ac:dyDescent="0.25">
      <c r="A2673" s="48">
        <v>25131801</v>
      </c>
      <c r="B2673" s="49" t="s">
        <v>2966</v>
      </c>
    </row>
    <row r="2674" spans="1:2" x14ac:dyDescent="0.25">
      <c r="A2674" s="48">
        <v>25131902</v>
      </c>
      <c r="B2674" s="49" t="s">
        <v>2967</v>
      </c>
    </row>
    <row r="2675" spans="1:2" x14ac:dyDescent="0.25">
      <c r="A2675" s="48">
        <v>25131903</v>
      </c>
      <c r="B2675" s="49" t="s">
        <v>2968</v>
      </c>
    </row>
    <row r="2676" spans="1:2" x14ac:dyDescent="0.25">
      <c r="A2676" s="48">
        <v>25131904</v>
      </c>
      <c r="B2676" s="49" t="s">
        <v>2969</v>
      </c>
    </row>
    <row r="2677" spans="1:2" x14ac:dyDescent="0.25">
      <c r="A2677" s="48">
        <v>25131905</v>
      </c>
      <c r="B2677" s="49" t="s">
        <v>2970</v>
      </c>
    </row>
    <row r="2678" spans="1:2" x14ac:dyDescent="0.25">
      <c r="A2678" s="48">
        <v>25131906</v>
      </c>
      <c r="B2678" s="49" t="s">
        <v>2971</v>
      </c>
    </row>
    <row r="2679" spans="1:2" x14ac:dyDescent="0.25">
      <c r="A2679" s="48">
        <v>25132001</v>
      </c>
      <c r="B2679" s="49" t="s">
        <v>2972</v>
      </c>
    </row>
    <row r="2680" spans="1:2" x14ac:dyDescent="0.25">
      <c r="A2680" s="48">
        <v>25132002</v>
      </c>
      <c r="B2680" s="49" t="s">
        <v>2973</v>
      </c>
    </row>
    <row r="2681" spans="1:2" x14ac:dyDescent="0.25">
      <c r="A2681" s="48">
        <v>25132003</v>
      </c>
      <c r="B2681" s="49" t="s">
        <v>2974</v>
      </c>
    </row>
    <row r="2682" spans="1:2" x14ac:dyDescent="0.25">
      <c r="A2682" s="48">
        <v>25132004</v>
      </c>
      <c r="B2682" s="49" t="s">
        <v>2975</v>
      </c>
    </row>
    <row r="2683" spans="1:2" x14ac:dyDescent="0.25">
      <c r="A2683" s="48">
        <v>25132005</v>
      </c>
      <c r="B2683" s="49" t="s">
        <v>2976</v>
      </c>
    </row>
    <row r="2684" spans="1:2" x14ac:dyDescent="0.25">
      <c r="A2684" s="48">
        <v>25151501</v>
      </c>
      <c r="B2684" s="49" t="s">
        <v>2977</v>
      </c>
    </row>
    <row r="2685" spans="1:2" x14ac:dyDescent="0.25">
      <c r="A2685" s="48">
        <v>25151502</v>
      </c>
      <c r="B2685" s="49" t="s">
        <v>2978</v>
      </c>
    </row>
    <row r="2686" spans="1:2" x14ac:dyDescent="0.25">
      <c r="A2686" s="48">
        <v>25151701</v>
      </c>
      <c r="B2686" s="49" t="s">
        <v>2979</v>
      </c>
    </row>
    <row r="2687" spans="1:2" x14ac:dyDescent="0.25">
      <c r="A2687" s="48">
        <v>25151702</v>
      </c>
      <c r="B2687" s="49" t="s">
        <v>2980</v>
      </c>
    </row>
    <row r="2688" spans="1:2" x14ac:dyDescent="0.25">
      <c r="A2688" s="48">
        <v>25151703</v>
      </c>
      <c r="B2688" s="49" t="s">
        <v>2981</v>
      </c>
    </row>
    <row r="2689" spans="1:2" x14ac:dyDescent="0.25">
      <c r="A2689" s="48">
        <v>25151704</v>
      </c>
      <c r="B2689" s="49" t="s">
        <v>2982</v>
      </c>
    </row>
    <row r="2690" spans="1:2" x14ac:dyDescent="0.25">
      <c r="A2690" s="48">
        <v>25151705</v>
      </c>
      <c r="B2690" s="49" t="s">
        <v>2983</v>
      </c>
    </row>
    <row r="2691" spans="1:2" x14ac:dyDescent="0.25">
      <c r="A2691" s="48">
        <v>25151706</v>
      </c>
      <c r="B2691" s="49" t="s">
        <v>2984</v>
      </c>
    </row>
    <row r="2692" spans="1:2" x14ac:dyDescent="0.25">
      <c r="A2692" s="48">
        <v>25151707</v>
      </c>
      <c r="B2692" s="49" t="s">
        <v>2985</v>
      </c>
    </row>
    <row r="2693" spans="1:2" x14ac:dyDescent="0.25">
      <c r="A2693" s="48">
        <v>25151708</v>
      </c>
      <c r="B2693" s="49" t="s">
        <v>2986</v>
      </c>
    </row>
    <row r="2694" spans="1:2" x14ac:dyDescent="0.25">
      <c r="A2694" s="48">
        <v>25151709</v>
      </c>
      <c r="B2694" s="49" t="s">
        <v>2987</v>
      </c>
    </row>
    <row r="2695" spans="1:2" x14ac:dyDescent="0.25">
      <c r="A2695" s="48">
        <v>25161501</v>
      </c>
      <c r="B2695" s="49" t="s">
        <v>2988</v>
      </c>
    </row>
    <row r="2696" spans="1:2" x14ac:dyDescent="0.25">
      <c r="A2696" s="48">
        <v>25161502</v>
      </c>
      <c r="B2696" s="49" t="s">
        <v>2989</v>
      </c>
    </row>
    <row r="2697" spans="1:2" x14ac:dyDescent="0.25">
      <c r="A2697" s="48">
        <v>25161503</v>
      </c>
      <c r="B2697" s="49" t="s">
        <v>2990</v>
      </c>
    </row>
    <row r="2698" spans="1:2" x14ac:dyDescent="0.25">
      <c r="A2698" s="48">
        <v>25161504</v>
      </c>
      <c r="B2698" s="49" t="s">
        <v>2991</v>
      </c>
    </row>
    <row r="2699" spans="1:2" x14ac:dyDescent="0.25">
      <c r="A2699" s="48">
        <v>25161505</v>
      </c>
      <c r="B2699" s="49" t="s">
        <v>2992</v>
      </c>
    </row>
    <row r="2700" spans="1:2" x14ac:dyDescent="0.25">
      <c r="A2700" s="48">
        <v>25161506</v>
      </c>
      <c r="B2700" s="49" t="s">
        <v>2993</v>
      </c>
    </row>
    <row r="2701" spans="1:2" x14ac:dyDescent="0.25">
      <c r="A2701" s="48">
        <v>25161507</v>
      </c>
      <c r="B2701" s="49" t="s">
        <v>2994</v>
      </c>
    </row>
    <row r="2702" spans="1:2" x14ac:dyDescent="0.25">
      <c r="A2702" s="48">
        <v>25161508</v>
      </c>
      <c r="B2702" s="49" t="s">
        <v>2995</v>
      </c>
    </row>
    <row r="2703" spans="1:2" x14ac:dyDescent="0.25">
      <c r="A2703" s="48">
        <v>25161509</v>
      </c>
      <c r="B2703" s="49" t="s">
        <v>2996</v>
      </c>
    </row>
    <row r="2704" spans="1:2" x14ac:dyDescent="0.25">
      <c r="A2704" s="48">
        <v>25171502</v>
      </c>
      <c r="B2704" s="49" t="s">
        <v>2997</v>
      </c>
    </row>
    <row r="2705" spans="1:2" x14ac:dyDescent="0.25">
      <c r="A2705" s="48">
        <v>25171503</v>
      </c>
      <c r="B2705" s="49" t="s">
        <v>2998</v>
      </c>
    </row>
    <row r="2706" spans="1:2" x14ac:dyDescent="0.25">
      <c r="A2706" s="48">
        <v>25171504</v>
      </c>
      <c r="B2706" s="49" t="s">
        <v>2999</v>
      </c>
    </row>
    <row r="2707" spans="1:2" x14ac:dyDescent="0.25">
      <c r="A2707" s="48">
        <v>25171505</v>
      </c>
      <c r="B2707" s="49" t="s">
        <v>3000</v>
      </c>
    </row>
    <row r="2708" spans="1:2" x14ac:dyDescent="0.25">
      <c r="A2708" s="48">
        <v>25171506</v>
      </c>
      <c r="B2708" s="49" t="s">
        <v>3001</v>
      </c>
    </row>
    <row r="2709" spans="1:2" x14ac:dyDescent="0.25">
      <c r="A2709" s="48">
        <v>25171507</v>
      </c>
      <c r="B2709" s="49" t="s">
        <v>3002</v>
      </c>
    </row>
    <row r="2710" spans="1:2" x14ac:dyDescent="0.25">
      <c r="A2710" s="48">
        <v>25171602</v>
      </c>
      <c r="B2710" s="49" t="s">
        <v>3003</v>
      </c>
    </row>
    <row r="2711" spans="1:2" x14ac:dyDescent="0.25">
      <c r="A2711" s="48">
        <v>25171603</v>
      </c>
      <c r="B2711" s="49" t="s">
        <v>3004</v>
      </c>
    </row>
    <row r="2712" spans="1:2" x14ac:dyDescent="0.25">
      <c r="A2712" s="48">
        <v>25171702</v>
      </c>
      <c r="B2712" s="49" t="s">
        <v>3005</v>
      </c>
    </row>
    <row r="2713" spans="1:2" x14ac:dyDescent="0.25">
      <c r="A2713" s="48">
        <v>25171703</v>
      </c>
      <c r="B2713" s="49" t="s">
        <v>3006</v>
      </c>
    </row>
    <row r="2714" spans="1:2" x14ac:dyDescent="0.25">
      <c r="A2714" s="48">
        <v>25171704</v>
      </c>
      <c r="B2714" s="49" t="s">
        <v>3007</v>
      </c>
    </row>
    <row r="2715" spans="1:2" x14ac:dyDescent="0.25">
      <c r="A2715" s="48">
        <v>25171705</v>
      </c>
      <c r="B2715" s="49" t="s">
        <v>3008</v>
      </c>
    </row>
    <row r="2716" spans="1:2" x14ac:dyDescent="0.25">
      <c r="A2716" s="48">
        <v>25171706</v>
      </c>
      <c r="B2716" s="49" t="s">
        <v>3009</v>
      </c>
    </row>
    <row r="2717" spans="1:2" x14ac:dyDescent="0.25">
      <c r="A2717" s="48">
        <v>25171707</v>
      </c>
      <c r="B2717" s="49" t="s">
        <v>3010</v>
      </c>
    </row>
    <row r="2718" spans="1:2" x14ac:dyDescent="0.25">
      <c r="A2718" s="48">
        <v>25171708</v>
      </c>
      <c r="B2718" s="49" t="s">
        <v>3011</v>
      </c>
    </row>
    <row r="2719" spans="1:2" x14ac:dyDescent="0.25">
      <c r="A2719" s="48">
        <v>25171709</v>
      </c>
      <c r="B2719" s="49" t="s">
        <v>3012</v>
      </c>
    </row>
    <row r="2720" spans="1:2" x14ac:dyDescent="0.25">
      <c r="A2720" s="48">
        <v>25171710</v>
      </c>
      <c r="B2720" s="49" t="s">
        <v>3013</v>
      </c>
    </row>
    <row r="2721" spans="1:2" x14ac:dyDescent="0.25">
      <c r="A2721" s="48">
        <v>25171711</v>
      </c>
      <c r="B2721" s="49" t="s">
        <v>3014</v>
      </c>
    </row>
    <row r="2722" spans="1:2" x14ac:dyDescent="0.25">
      <c r="A2722" s="48">
        <v>25171712</v>
      </c>
      <c r="B2722" s="49" t="s">
        <v>3015</v>
      </c>
    </row>
    <row r="2723" spans="1:2" x14ac:dyDescent="0.25">
      <c r="A2723" s="48">
        <v>25171713</v>
      </c>
      <c r="B2723" s="49" t="s">
        <v>3016</v>
      </c>
    </row>
    <row r="2724" spans="1:2" x14ac:dyDescent="0.25">
      <c r="A2724" s="48">
        <v>25171714</v>
      </c>
      <c r="B2724" s="49" t="s">
        <v>3017</v>
      </c>
    </row>
    <row r="2725" spans="1:2" x14ac:dyDescent="0.25">
      <c r="A2725" s="48">
        <v>25171715</v>
      </c>
      <c r="B2725" s="49" t="s">
        <v>3018</v>
      </c>
    </row>
    <row r="2726" spans="1:2" x14ac:dyDescent="0.25">
      <c r="A2726" s="48">
        <v>25171716</v>
      </c>
      <c r="B2726" s="49" t="s">
        <v>3019</v>
      </c>
    </row>
    <row r="2727" spans="1:2" x14ac:dyDescent="0.25">
      <c r="A2727" s="48">
        <v>25171717</v>
      </c>
      <c r="B2727" s="49" t="s">
        <v>3020</v>
      </c>
    </row>
    <row r="2728" spans="1:2" x14ac:dyDescent="0.25">
      <c r="A2728" s="48">
        <v>25171718</v>
      </c>
      <c r="B2728" s="49" t="s">
        <v>3021</v>
      </c>
    </row>
    <row r="2729" spans="1:2" x14ac:dyDescent="0.25">
      <c r="A2729" s="48">
        <v>25171719</v>
      </c>
      <c r="B2729" s="49" t="s">
        <v>3022</v>
      </c>
    </row>
    <row r="2730" spans="1:2" x14ac:dyDescent="0.25">
      <c r="A2730" s="48">
        <v>25171901</v>
      </c>
      <c r="B2730" s="49" t="s">
        <v>3023</v>
      </c>
    </row>
    <row r="2731" spans="1:2" x14ac:dyDescent="0.25">
      <c r="A2731" s="48">
        <v>25171902</v>
      </c>
      <c r="B2731" s="49" t="s">
        <v>3024</v>
      </c>
    </row>
    <row r="2732" spans="1:2" x14ac:dyDescent="0.25">
      <c r="A2732" s="48">
        <v>25171903</v>
      </c>
      <c r="B2732" s="49" t="s">
        <v>3025</v>
      </c>
    </row>
    <row r="2733" spans="1:2" x14ac:dyDescent="0.25">
      <c r="A2733" s="48">
        <v>25171905</v>
      </c>
      <c r="B2733" s="49" t="s">
        <v>3026</v>
      </c>
    </row>
    <row r="2734" spans="1:2" x14ac:dyDescent="0.25">
      <c r="A2734" s="48">
        <v>25172001</v>
      </c>
      <c r="B2734" s="49" t="s">
        <v>3027</v>
      </c>
    </row>
    <row r="2735" spans="1:2" x14ac:dyDescent="0.25">
      <c r="A2735" s="48">
        <v>25172002</v>
      </c>
      <c r="B2735" s="49" t="s">
        <v>3028</v>
      </c>
    </row>
    <row r="2736" spans="1:2" x14ac:dyDescent="0.25">
      <c r="A2736" s="48">
        <v>25172003</v>
      </c>
      <c r="B2736" s="49" t="s">
        <v>3029</v>
      </c>
    </row>
    <row r="2737" spans="1:2" x14ac:dyDescent="0.25">
      <c r="A2737" s="48">
        <v>25172004</v>
      </c>
      <c r="B2737" s="49" t="s">
        <v>3030</v>
      </c>
    </row>
    <row r="2738" spans="1:2" x14ac:dyDescent="0.25">
      <c r="A2738" s="48">
        <v>25172005</v>
      </c>
      <c r="B2738" s="49" t="s">
        <v>3031</v>
      </c>
    </row>
    <row r="2739" spans="1:2" x14ac:dyDescent="0.25">
      <c r="A2739" s="48">
        <v>25172007</v>
      </c>
      <c r="B2739" s="49" t="s">
        <v>3032</v>
      </c>
    </row>
    <row r="2740" spans="1:2" x14ac:dyDescent="0.25">
      <c r="A2740" s="48">
        <v>25172009</v>
      </c>
      <c r="B2740" s="49" t="s">
        <v>3033</v>
      </c>
    </row>
    <row r="2741" spans="1:2" x14ac:dyDescent="0.25">
      <c r="A2741" s="48">
        <v>25172010</v>
      </c>
      <c r="B2741" s="49" t="s">
        <v>3034</v>
      </c>
    </row>
    <row r="2742" spans="1:2" x14ac:dyDescent="0.25">
      <c r="A2742" s="48">
        <v>25172011</v>
      </c>
      <c r="B2742" s="49" t="s">
        <v>3035</v>
      </c>
    </row>
    <row r="2743" spans="1:2" x14ac:dyDescent="0.25">
      <c r="A2743" s="48">
        <v>25172101</v>
      </c>
      <c r="B2743" s="49" t="s">
        <v>3036</v>
      </c>
    </row>
    <row r="2744" spans="1:2" x14ac:dyDescent="0.25">
      <c r="A2744" s="48">
        <v>25172104</v>
      </c>
      <c r="B2744" s="49" t="s">
        <v>3037</v>
      </c>
    </row>
    <row r="2745" spans="1:2" x14ac:dyDescent="0.25">
      <c r="A2745" s="48">
        <v>25172105</v>
      </c>
      <c r="B2745" s="49" t="s">
        <v>3038</v>
      </c>
    </row>
    <row r="2746" spans="1:2" x14ac:dyDescent="0.25">
      <c r="A2746" s="48">
        <v>25172106</v>
      </c>
      <c r="B2746" s="49" t="s">
        <v>3039</v>
      </c>
    </row>
    <row r="2747" spans="1:2" x14ac:dyDescent="0.25">
      <c r="A2747" s="48">
        <v>25172108</v>
      </c>
      <c r="B2747" s="49" t="s">
        <v>3040</v>
      </c>
    </row>
    <row r="2748" spans="1:2" x14ac:dyDescent="0.25">
      <c r="A2748" s="48">
        <v>25172109</v>
      </c>
      <c r="B2748" s="49" t="s">
        <v>3041</v>
      </c>
    </row>
    <row r="2749" spans="1:2" x14ac:dyDescent="0.25">
      <c r="A2749" s="48">
        <v>25172110</v>
      </c>
      <c r="B2749" s="49" t="s">
        <v>3042</v>
      </c>
    </row>
    <row r="2750" spans="1:2" x14ac:dyDescent="0.25">
      <c r="A2750" s="48">
        <v>25172111</v>
      </c>
      <c r="B2750" s="49" t="s">
        <v>3043</v>
      </c>
    </row>
    <row r="2751" spans="1:2" x14ac:dyDescent="0.25">
      <c r="A2751" s="48">
        <v>25172112</v>
      </c>
      <c r="B2751" s="49" t="s">
        <v>3044</v>
      </c>
    </row>
    <row r="2752" spans="1:2" x14ac:dyDescent="0.25">
      <c r="A2752" s="48">
        <v>25172113</v>
      </c>
      <c r="B2752" s="49" t="s">
        <v>3045</v>
      </c>
    </row>
    <row r="2753" spans="1:2" x14ac:dyDescent="0.25">
      <c r="A2753" s="48">
        <v>25172114</v>
      </c>
      <c r="B2753" s="49" t="s">
        <v>3046</v>
      </c>
    </row>
    <row r="2754" spans="1:2" x14ac:dyDescent="0.25">
      <c r="A2754" s="48">
        <v>25172201</v>
      </c>
      <c r="B2754" s="49" t="s">
        <v>3047</v>
      </c>
    </row>
    <row r="2755" spans="1:2" x14ac:dyDescent="0.25">
      <c r="A2755" s="48">
        <v>25172203</v>
      </c>
      <c r="B2755" s="49" t="s">
        <v>3048</v>
      </c>
    </row>
    <row r="2756" spans="1:2" x14ac:dyDescent="0.25">
      <c r="A2756" s="48">
        <v>25172204</v>
      </c>
      <c r="B2756" s="49" t="s">
        <v>3049</v>
      </c>
    </row>
    <row r="2757" spans="1:2" x14ac:dyDescent="0.25">
      <c r="A2757" s="48">
        <v>25172205</v>
      </c>
      <c r="B2757" s="49" t="s">
        <v>3050</v>
      </c>
    </row>
    <row r="2758" spans="1:2" x14ac:dyDescent="0.25">
      <c r="A2758" s="48">
        <v>25172301</v>
      </c>
      <c r="B2758" s="49" t="s">
        <v>3051</v>
      </c>
    </row>
    <row r="2759" spans="1:2" x14ac:dyDescent="0.25">
      <c r="A2759" s="48">
        <v>25172303</v>
      </c>
      <c r="B2759" s="49" t="s">
        <v>3052</v>
      </c>
    </row>
    <row r="2760" spans="1:2" x14ac:dyDescent="0.25">
      <c r="A2760" s="48">
        <v>25172404</v>
      </c>
      <c r="B2760" s="49" t="s">
        <v>3053</v>
      </c>
    </row>
    <row r="2761" spans="1:2" x14ac:dyDescent="0.25">
      <c r="A2761" s="48">
        <v>25172405</v>
      </c>
      <c r="B2761" s="49" t="s">
        <v>3054</v>
      </c>
    </row>
    <row r="2762" spans="1:2" x14ac:dyDescent="0.25">
      <c r="A2762" s="48">
        <v>25172406</v>
      </c>
      <c r="B2762" s="49" t="s">
        <v>3055</v>
      </c>
    </row>
    <row r="2763" spans="1:2" x14ac:dyDescent="0.25">
      <c r="A2763" s="48">
        <v>25172407</v>
      </c>
      <c r="B2763" s="49" t="s">
        <v>3056</v>
      </c>
    </row>
    <row r="2764" spans="1:2" x14ac:dyDescent="0.25">
      <c r="A2764" s="48">
        <v>25172408</v>
      </c>
      <c r="B2764" s="49" t="s">
        <v>3057</v>
      </c>
    </row>
    <row r="2765" spans="1:2" x14ac:dyDescent="0.25">
      <c r="A2765" s="48">
        <v>25172502</v>
      </c>
      <c r="B2765" s="49" t="s">
        <v>3058</v>
      </c>
    </row>
    <row r="2766" spans="1:2" x14ac:dyDescent="0.25">
      <c r="A2766" s="48">
        <v>25172503</v>
      </c>
      <c r="B2766" s="49" t="s">
        <v>3059</v>
      </c>
    </row>
    <row r="2767" spans="1:2" x14ac:dyDescent="0.25">
      <c r="A2767" s="48">
        <v>25172504</v>
      </c>
      <c r="B2767" s="49" t="s">
        <v>3060</v>
      </c>
    </row>
    <row r="2768" spans="1:2" x14ac:dyDescent="0.25">
      <c r="A2768" s="48">
        <v>25172505</v>
      </c>
      <c r="B2768" s="49" t="s">
        <v>3061</v>
      </c>
    </row>
    <row r="2769" spans="1:2" x14ac:dyDescent="0.25">
      <c r="A2769" s="48">
        <v>25172506</v>
      </c>
      <c r="B2769" s="49" t="s">
        <v>3062</v>
      </c>
    </row>
    <row r="2770" spans="1:2" x14ac:dyDescent="0.25">
      <c r="A2770" s="48">
        <v>25172507</v>
      </c>
      <c r="B2770" s="49" t="s">
        <v>3063</v>
      </c>
    </row>
    <row r="2771" spans="1:2" x14ac:dyDescent="0.25">
      <c r="A2771" s="48">
        <v>25172508</v>
      </c>
      <c r="B2771" s="49" t="s">
        <v>3064</v>
      </c>
    </row>
    <row r="2772" spans="1:2" x14ac:dyDescent="0.25">
      <c r="A2772" s="48">
        <v>25172601</v>
      </c>
      <c r="B2772" s="49" t="s">
        <v>3065</v>
      </c>
    </row>
    <row r="2773" spans="1:2" x14ac:dyDescent="0.25">
      <c r="A2773" s="48">
        <v>25172602</v>
      </c>
      <c r="B2773" s="49" t="s">
        <v>3066</v>
      </c>
    </row>
    <row r="2774" spans="1:2" x14ac:dyDescent="0.25">
      <c r="A2774" s="48">
        <v>25172603</v>
      </c>
      <c r="B2774" s="49" t="s">
        <v>3067</v>
      </c>
    </row>
    <row r="2775" spans="1:2" x14ac:dyDescent="0.25">
      <c r="A2775" s="48">
        <v>25172604</v>
      </c>
      <c r="B2775" s="49" t="s">
        <v>3068</v>
      </c>
    </row>
    <row r="2776" spans="1:2" x14ac:dyDescent="0.25">
      <c r="A2776" s="48">
        <v>25172605</v>
      </c>
      <c r="B2776" s="49" t="s">
        <v>3069</v>
      </c>
    </row>
    <row r="2777" spans="1:2" x14ac:dyDescent="0.25">
      <c r="A2777" s="48">
        <v>25172606</v>
      </c>
      <c r="B2777" s="49" t="s">
        <v>3070</v>
      </c>
    </row>
    <row r="2778" spans="1:2" x14ac:dyDescent="0.25">
      <c r="A2778" s="48">
        <v>25172607</v>
      </c>
      <c r="B2778" s="49" t="s">
        <v>3071</v>
      </c>
    </row>
    <row r="2779" spans="1:2" x14ac:dyDescent="0.25">
      <c r="A2779" s="48">
        <v>25172608</v>
      </c>
      <c r="B2779" s="49" t="s">
        <v>3072</v>
      </c>
    </row>
    <row r="2780" spans="1:2" x14ac:dyDescent="0.25">
      <c r="A2780" s="48">
        <v>25172702</v>
      </c>
      <c r="B2780" s="49" t="s">
        <v>3073</v>
      </c>
    </row>
    <row r="2781" spans="1:2" x14ac:dyDescent="0.25">
      <c r="A2781" s="48">
        <v>25172703</v>
      </c>
      <c r="B2781" s="49" t="s">
        <v>3074</v>
      </c>
    </row>
    <row r="2782" spans="1:2" x14ac:dyDescent="0.25">
      <c r="A2782" s="48">
        <v>25172704</v>
      </c>
      <c r="B2782" s="49" t="s">
        <v>3075</v>
      </c>
    </row>
    <row r="2783" spans="1:2" x14ac:dyDescent="0.25">
      <c r="A2783" s="48">
        <v>25172802</v>
      </c>
      <c r="B2783" s="49" t="s">
        <v>3076</v>
      </c>
    </row>
    <row r="2784" spans="1:2" x14ac:dyDescent="0.25">
      <c r="A2784" s="48">
        <v>25172803</v>
      </c>
      <c r="B2784" s="49" t="s">
        <v>3077</v>
      </c>
    </row>
    <row r="2785" spans="1:2" x14ac:dyDescent="0.25">
      <c r="A2785" s="48">
        <v>25172901</v>
      </c>
      <c r="B2785" s="49" t="s">
        <v>3078</v>
      </c>
    </row>
    <row r="2786" spans="1:2" x14ac:dyDescent="0.25">
      <c r="A2786" s="48">
        <v>25172903</v>
      </c>
      <c r="B2786" s="49" t="s">
        <v>3079</v>
      </c>
    </row>
    <row r="2787" spans="1:2" x14ac:dyDescent="0.25">
      <c r="A2787" s="48">
        <v>25172904</v>
      </c>
      <c r="B2787" s="49" t="s">
        <v>3080</v>
      </c>
    </row>
    <row r="2788" spans="1:2" x14ac:dyDescent="0.25">
      <c r="A2788" s="48">
        <v>25172905</v>
      </c>
      <c r="B2788" s="49" t="s">
        <v>3081</v>
      </c>
    </row>
    <row r="2789" spans="1:2" x14ac:dyDescent="0.25">
      <c r="A2789" s="48">
        <v>25172906</v>
      </c>
      <c r="B2789" s="49" t="s">
        <v>3082</v>
      </c>
    </row>
    <row r="2790" spans="1:2" x14ac:dyDescent="0.25">
      <c r="A2790" s="48">
        <v>25172907</v>
      </c>
      <c r="B2790" s="49" t="s">
        <v>3083</v>
      </c>
    </row>
    <row r="2791" spans="1:2" x14ac:dyDescent="0.25">
      <c r="A2791" s="48">
        <v>25173001</v>
      </c>
      <c r="B2791" s="49" t="s">
        <v>3084</v>
      </c>
    </row>
    <row r="2792" spans="1:2" x14ac:dyDescent="0.25">
      <c r="A2792" s="48">
        <v>25173003</v>
      </c>
      <c r="B2792" s="49" t="s">
        <v>3085</v>
      </c>
    </row>
    <row r="2793" spans="1:2" x14ac:dyDescent="0.25">
      <c r="A2793" s="48">
        <v>25173004</v>
      </c>
      <c r="B2793" s="49" t="s">
        <v>3086</v>
      </c>
    </row>
    <row r="2794" spans="1:2" x14ac:dyDescent="0.25">
      <c r="A2794" s="48">
        <v>25173005</v>
      </c>
      <c r="B2794" s="49" t="s">
        <v>3087</v>
      </c>
    </row>
    <row r="2795" spans="1:2" x14ac:dyDescent="0.25">
      <c r="A2795" s="48">
        <v>25173107</v>
      </c>
      <c r="B2795" s="49" t="s">
        <v>3088</v>
      </c>
    </row>
    <row r="2796" spans="1:2" x14ac:dyDescent="0.25">
      <c r="A2796" s="48">
        <v>25173108</v>
      </c>
      <c r="B2796" s="49" t="s">
        <v>3089</v>
      </c>
    </row>
    <row r="2797" spans="1:2" x14ac:dyDescent="0.25">
      <c r="A2797" s="48">
        <v>25173303</v>
      </c>
      <c r="B2797" s="49" t="s">
        <v>3090</v>
      </c>
    </row>
    <row r="2798" spans="1:2" x14ac:dyDescent="0.25">
      <c r="A2798" s="48">
        <v>25173304</v>
      </c>
      <c r="B2798" s="49" t="s">
        <v>3091</v>
      </c>
    </row>
    <row r="2799" spans="1:2" x14ac:dyDescent="0.25">
      <c r="A2799" s="48">
        <v>25173701</v>
      </c>
      <c r="B2799" s="49" t="s">
        <v>3092</v>
      </c>
    </row>
    <row r="2800" spans="1:2" x14ac:dyDescent="0.25">
      <c r="A2800" s="48">
        <v>25173702</v>
      </c>
      <c r="B2800" s="49" t="s">
        <v>3093</v>
      </c>
    </row>
    <row r="2801" spans="1:2" x14ac:dyDescent="0.25">
      <c r="A2801" s="48">
        <v>25173703</v>
      </c>
      <c r="B2801" s="49" t="s">
        <v>3094</v>
      </c>
    </row>
    <row r="2802" spans="1:2" x14ac:dyDescent="0.25">
      <c r="A2802" s="48">
        <v>25173704</v>
      </c>
      <c r="B2802" s="49" t="s">
        <v>3095</v>
      </c>
    </row>
    <row r="2803" spans="1:2" x14ac:dyDescent="0.25">
      <c r="A2803" s="48">
        <v>25173705</v>
      </c>
      <c r="B2803" s="49" t="s">
        <v>3096</v>
      </c>
    </row>
    <row r="2804" spans="1:2" x14ac:dyDescent="0.25">
      <c r="A2804" s="48">
        <v>25173801</v>
      </c>
      <c r="B2804" s="49" t="s">
        <v>3097</v>
      </c>
    </row>
    <row r="2805" spans="1:2" x14ac:dyDescent="0.25">
      <c r="A2805" s="48">
        <v>25173802</v>
      </c>
      <c r="B2805" s="49" t="s">
        <v>3098</v>
      </c>
    </row>
    <row r="2806" spans="1:2" x14ac:dyDescent="0.25">
      <c r="A2806" s="48">
        <v>25173803</v>
      </c>
      <c r="B2806" s="49" t="s">
        <v>3099</v>
      </c>
    </row>
    <row r="2807" spans="1:2" x14ac:dyDescent="0.25">
      <c r="A2807" s="48">
        <v>25173804</v>
      </c>
      <c r="B2807" s="49" t="s">
        <v>3100</v>
      </c>
    </row>
    <row r="2808" spans="1:2" x14ac:dyDescent="0.25">
      <c r="A2808" s="48">
        <v>25173805</v>
      </c>
      <c r="B2808" s="49" t="s">
        <v>3101</v>
      </c>
    </row>
    <row r="2809" spans="1:2" x14ac:dyDescent="0.25">
      <c r="A2809" s="48">
        <v>25173806</v>
      </c>
      <c r="B2809" s="49" t="s">
        <v>3102</v>
      </c>
    </row>
    <row r="2810" spans="1:2" x14ac:dyDescent="0.25">
      <c r="A2810" s="48">
        <v>25173807</v>
      </c>
      <c r="B2810" s="49" t="s">
        <v>3103</v>
      </c>
    </row>
    <row r="2811" spans="1:2" x14ac:dyDescent="0.25">
      <c r="A2811" s="48">
        <v>25173808</v>
      </c>
      <c r="B2811" s="49" t="s">
        <v>3104</v>
      </c>
    </row>
    <row r="2812" spans="1:2" x14ac:dyDescent="0.25">
      <c r="A2812" s="48">
        <v>25173809</v>
      </c>
      <c r="B2812" s="49" t="s">
        <v>3105</v>
      </c>
    </row>
    <row r="2813" spans="1:2" x14ac:dyDescent="0.25">
      <c r="A2813" s="48">
        <v>25173810</v>
      </c>
      <c r="B2813" s="49" t="s">
        <v>3106</v>
      </c>
    </row>
    <row r="2814" spans="1:2" x14ac:dyDescent="0.25">
      <c r="A2814" s="48">
        <v>25173811</v>
      </c>
      <c r="B2814" s="49" t="s">
        <v>3107</v>
      </c>
    </row>
    <row r="2815" spans="1:2" x14ac:dyDescent="0.25">
      <c r="A2815" s="48">
        <v>25173812</v>
      </c>
      <c r="B2815" s="49" t="s">
        <v>3108</v>
      </c>
    </row>
    <row r="2816" spans="1:2" x14ac:dyDescent="0.25">
      <c r="A2816" s="48">
        <v>25173813</v>
      </c>
      <c r="B2816" s="49" t="s">
        <v>3109</v>
      </c>
    </row>
    <row r="2817" spans="1:2" x14ac:dyDescent="0.25">
      <c r="A2817" s="48">
        <v>25173815</v>
      </c>
      <c r="B2817" s="49" t="s">
        <v>3110</v>
      </c>
    </row>
    <row r="2818" spans="1:2" x14ac:dyDescent="0.25">
      <c r="A2818" s="48">
        <v>25173816</v>
      </c>
      <c r="B2818" s="49" t="s">
        <v>3111</v>
      </c>
    </row>
    <row r="2819" spans="1:2" x14ac:dyDescent="0.25">
      <c r="A2819" s="48">
        <v>25173817</v>
      </c>
      <c r="B2819" s="49" t="s">
        <v>3112</v>
      </c>
    </row>
    <row r="2820" spans="1:2" x14ac:dyDescent="0.25">
      <c r="A2820" s="48">
        <v>25173901</v>
      </c>
      <c r="B2820" s="49" t="s">
        <v>3113</v>
      </c>
    </row>
    <row r="2821" spans="1:2" x14ac:dyDescent="0.25">
      <c r="A2821" s="48">
        <v>25174001</v>
      </c>
      <c r="B2821" s="49" t="s">
        <v>3114</v>
      </c>
    </row>
    <row r="2822" spans="1:2" x14ac:dyDescent="0.25">
      <c r="A2822" s="48">
        <v>25174002</v>
      </c>
      <c r="B2822" s="49" t="s">
        <v>3115</v>
      </c>
    </row>
    <row r="2823" spans="1:2" x14ac:dyDescent="0.25">
      <c r="A2823" s="48">
        <v>25174003</v>
      </c>
      <c r="B2823" s="49" t="s">
        <v>3116</v>
      </c>
    </row>
    <row r="2824" spans="1:2" x14ac:dyDescent="0.25">
      <c r="A2824" s="48">
        <v>25174004</v>
      </c>
      <c r="B2824" s="49" t="s">
        <v>3117</v>
      </c>
    </row>
    <row r="2825" spans="1:2" x14ac:dyDescent="0.25">
      <c r="A2825" s="48">
        <v>25174101</v>
      </c>
      <c r="B2825" s="49" t="s">
        <v>3118</v>
      </c>
    </row>
    <row r="2826" spans="1:2" x14ac:dyDescent="0.25">
      <c r="A2826" s="48">
        <v>25174102</v>
      </c>
      <c r="B2826" s="49" t="s">
        <v>3119</v>
      </c>
    </row>
    <row r="2827" spans="1:2" x14ac:dyDescent="0.25">
      <c r="A2827" s="48">
        <v>25174103</v>
      </c>
      <c r="B2827" s="49" t="s">
        <v>3120</v>
      </c>
    </row>
    <row r="2828" spans="1:2" x14ac:dyDescent="0.25">
      <c r="A2828" s="48">
        <v>25174104</v>
      </c>
      <c r="B2828" s="49" t="s">
        <v>3121</v>
      </c>
    </row>
    <row r="2829" spans="1:2" x14ac:dyDescent="0.25">
      <c r="A2829" s="48">
        <v>25174105</v>
      </c>
      <c r="B2829" s="49" t="s">
        <v>3122</v>
      </c>
    </row>
    <row r="2830" spans="1:2" x14ac:dyDescent="0.25">
      <c r="A2830" s="48">
        <v>25174106</v>
      </c>
      <c r="B2830" s="49" t="s">
        <v>3123</v>
      </c>
    </row>
    <row r="2831" spans="1:2" x14ac:dyDescent="0.25">
      <c r="A2831" s="48">
        <v>25174107</v>
      </c>
      <c r="B2831" s="49" t="s">
        <v>3124</v>
      </c>
    </row>
    <row r="2832" spans="1:2" x14ac:dyDescent="0.25">
      <c r="A2832" s="48">
        <v>25174201</v>
      </c>
      <c r="B2832" s="49" t="s">
        <v>3125</v>
      </c>
    </row>
    <row r="2833" spans="1:2" x14ac:dyDescent="0.25">
      <c r="A2833" s="48">
        <v>25174202</v>
      </c>
      <c r="B2833" s="49" t="s">
        <v>3126</v>
      </c>
    </row>
    <row r="2834" spans="1:2" x14ac:dyDescent="0.25">
      <c r="A2834" s="48">
        <v>25174203</v>
      </c>
      <c r="B2834" s="49" t="s">
        <v>3127</v>
      </c>
    </row>
    <row r="2835" spans="1:2" x14ac:dyDescent="0.25">
      <c r="A2835" s="48">
        <v>25174204</v>
      </c>
      <c r="B2835" s="49" t="s">
        <v>3128</v>
      </c>
    </row>
    <row r="2836" spans="1:2" x14ac:dyDescent="0.25">
      <c r="A2836" s="48">
        <v>25174205</v>
      </c>
      <c r="B2836" s="49" t="s">
        <v>3129</v>
      </c>
    </row>
    <row r="2837" spans="1:2" x14ac:dyDescent="0.25">
      <c r="A2837" s="48">
        <v>25174206</v>
      </c>
      <c r="B2837" s="49" t="s">
        <v>3130</v>
      </c>
    </row>
    <row r="2838" spans="1:2" x14ac:dyDescent="0.25">
      <c r="A2838" s="48">
        <v>25174207</v>
      </c>
      <c r="B2838" s="49" t="s">
        <v>3131</v>
      </c>
    </row>
    <row r="2839" spans="1:2" x14ac:dyDescent="0.25">
      <c r="A2839" s="48">
        <v>25174208</v>
      </c>
      <c r="B2839" s="49" t="s">
        <v>3132</v>
      </c>
    </row>
    <row r="2840" spans="1:2" x14ac:dyDescent="0.25">
      <c r="A2840" s="48">
        <v>25174209</v>
      </c>
      <c r="B2840" s="49" t="s">
        <v>3133</v>
      </c>
    </row>
    <row r="2841" spans="1:2" x14ac:dyDescent="0.25">
      <c r="A2841" s="48">
        <v>25174210</v>
      </c>
      <c r="B2841" s="49" t="s">
        <v>3134</v>
      </c>
    </row>
    <row r="2842" spans="1:2" x14ac:dyDescent="0.25">
      <c r="A2842" s="48">
        <v>25174211</v>
      </c>
      <c r="B2842" s="49" t="s">
        <v>3135</v>
      </c>
    </row>
    <row r="2843" spans="1:2" x14ac:dyDescent="0.25">
      <c r="A2843" s="48">
        <v>25174212</v>
      </c>
      <c r="B2843" s="49" t="s">
        <v>3136</v>
      </c>
    </row>
    <row r="2844" spans="1:2" x14ac:dyDescent="0.25">
      <c r="A2844" s="48">
        <v>25174213</v>
      </c>
      <c r="B2844" s="49" t="s">
        <v>3137</v>
      </c>
    </row>
    <row r="2845" spans="1:2" x14ac:dyDescent="0.25">
      <c r="A2845" s="48">
        <v>25174401</v>
      </c>
      <c r="B2845" s="49" t="s">
        <v>3138</v>
      </c>
    </row>
    <row r="2846" spans="1:2" x14ac:dyDescent="0.25">
      <c r="A2846" s="48">
        <v>25174402</v>
      </c>
      <c r="B2846" s="49" t="s">
        <v>3139</v>
      </c>
    </row>
    <row r="2847" spans="1:2" x14ac:dyDescent="0.25">
      <c r="A2847" s="48">
        <v>25174403</v>
      </c>
      <c r="B2847" s="49" t="s">
        <v>3140</v>
      </c>
    </row>
    <row r="2848" spans="1:2" x14ac:dyDescent="0.25">
      <c r="A2848" s="48">
        <v>25174404</v>
      </c>
      <c r="B2848" s="49" t="s">
        <v>3141</v>
      </c>
    </row>
    <row r="2849" spans="1:2" x14ac:dyDescent="0.25">
      <c r="A2849" s="48">
        <v>25174405</v>
      </c>
      <c r="B2849" s="49" t="s">
        <v>3142</v>
      </c>
    </row>
    <row r="2850" spans="1:2" x14ac:dyDescent="0.25">
      <c r="A2850" s="48">
        <v>25174406</v>
      </c>
      <c r="B2850" s="49" t="s">
        <v>3143</v>
      </c>
    </row>
    <row r="2851" spans="1:2" x14ac:dyDescent="0.25">
      <c r="A2851" s="48">
        <v>25174407</v>
      </c>
      <c r="B2851" s="49" t="s">
        <v>3144</v>
      </c>
    </row>
    <row r="2852" spans="1:2" x14ac:dyDescent="0.25">
      <c r="A2852" s="48">
        <v>25174408</v>
      </c>
      <c r="B2852" s="49" t="s">
        <v>3145</v>
      </c>
    </row>
    <row r="2853" spans="1:2" x14ac:dyDescent="0.25">
      <c r="A2853" s="48">
        <v>25174409</v>
      </c>
      <c r="B2853" s="49" t="s">
        <v>3146</v>
      </c>
    </row>
    <row r="2854" spans="1:2" x14ac:dyDescent="0.25">
      <c r="A2854" s="48">
        <v>25174410</v>
      </c>
      <c r="B2854" s="49" t="s">
        <v>3147</v>
      </c>
    </row>
    <row r="2855" spans="1:2" x14ac:dyDescent="0.25">
      <c r="A2855" s="48">
        <v>25174601</v>
      </c>
      <c r="B2855" s="49" t="s">
        <v>3148</v>
      </c>
    </row>
    <row r="2856" spans="1:2" x14ac:dyDescent="0.25">
      <c r="A2856" s="48">
        <v>25174602</v>
      </c>
      <c r="B2856" s="49" t="s">
        <v>3149</v>
      </c>
    </row>
    <row r="2857" spans="1:2" x14ac:dyDescent="0.25">
      <c r="A2857" s="48">
        <v>25174603</v>
      </c>
      <c r="B2857" s="49" t="s">
        <v>3150</v>
      </c>
    </row>
    <row r="2858" spans="1:2" x14ac:dyDescent="0.25">
      <c r="A2858" s="48">
        <v>25174701</v>
      </c>
      <c r="B2858" s="49" t="s">
        <v>3151</v>
      </c>
    </row>
    <row r="2859" spans="1:2" x14ac:dyDescent="0.25">
      <c r="A2859" s="48">
        <v>25181601</v>
      </c>
      <c r="B2859" s="49" t="s">
        <v>3152</v>
      </c>
    </row>
    <row r="2860" spans="1:2" x14ac:dyDescent="0.25">
      <c r="A2860" s="48">
        <v>25181602</v>
      </c>
      <c r="B2860" s="49" t="s">
        <v>3153</v>
      </c>
    </row>
    <row r="2861" spans="1:2" x14ac:dyDescent="0.25">
      <c r="A2861" s="48">
        <v>25181603</v>
      </c>
      <c r="B2861" s="49" t="s">
        <v>3154</v>
      </c>
    </row>
    <row r="2862" spans="1:2" x14ac:dyDescent="0.25">
      <c r="A2862" s="48">
        <v>25181701</v>
      </c>
      <c r="B2862" s="49" t="s">
        <v>3155</v>
      </c>
    </row>
    <row r="2863" spans="1:2" x14ac:dyDescent="0.25">
      <c r="A2863" s="48">
        <v>25181702</v>
      </c>
      <c r="B2863" s="49" t="s">
        <v>3156</v>
      </c>
    </row>
    <row r="2864" spans="1:2" x14ac:dyDescent="0.25">
      <c r="A2864" s="48">
        <v>25181703</v>
      </c>
      <c r="B2864" s="49" t="s">
        <v>3157</v>
      </c>
    </row>
    <row r="2865" spans="1:2" x14ac:dyDescent="0.25">
      <c r="A2865" s="48">
        <v>25181704</v>
      </c>
      <c r="B2865" s="49" t="s">
        <v>3158</v>
      </c>
    </row>
    <row r="2866" spans="1:2" x14ac:dyDescent="0.25">
      <c r="A2866" s="48">
        <v>25181705</v>
      </c>
      <c r="B2866" s="49" t="s">
        <v>3159</v>
      </c>
    </row>
    <row r="2867" spans="1:2" x14ac:dyDescent="0.25">
      <c r="A2867" s="48">
        <v>25181706</v>
      </c>
      <c r="B2867" s="49" t="s">
        <v>3160</v>
      </c>
    </row>
    <row r="2868" spans="1:2" x14ac:dyDescent="0.25">
      <c r="A2868" s="48">
        <v>25181707</v>
      </c>
      <c r="B2868" s="49" t="s">
        <v>3161</v>
      </c>
    </row>
    <row r="2869" spans="1:2" x14ac:dyDescent="0.25">
      <c r="A2869" s="48">
        <v>25181708</v>
      </c>
      <c r="B2869" s="49" t="s">
        <v>3162</v>
      </c>
    </row>
    <row r="2870" spans="1:2" x14ac:dyDescent="0.25">
      <c r="A2870" s="48">
        <v>25181709</v>
      </c>
      <c r="B2870" s="49" t="s">
        <v>3163</v>
      </c>
    </row>
    <row r="2871" spans="1:2" x14ac:dyDescent="0.25">
      <c r="A2871" s="48">
        <v>25181710</v>
      </c>
      <c r="B2871" s="49" t="s">
        <v>3164</v>
      </c>
    </row>
    <row r="2872" spans="1:2" x14ac:dyDescent="0.25">
      <c r="A2872" s="48">
        <v>25181711</v>
      </c>
      <c r="B2872" s="49" t="s">
        <v>3165</v>
      </c>
    </row>
    <row r="2873" spans="1:2" x14ac:dyDescent="0.25">
      <c r="A2873" s="48">
        <v>25181712</v>
      </c>
      <c r="B2873" s="49" t="s">
        <v>3166</v>
      </c>
    </row>
    <row r="2874" spans="1:2" x14ac:dyDescent="0.25">
      <c r="A2874" s="48">
        <v>25181713</v>
      </c>
      <c r="B2874" s="49" t="s">
        <v>3167</v>
      </c>
    </row>
    <row r="2875" spans="1:2" x14ac:dyDescent="0.25">
      <c r="A2875" s="48">
        <v>25191501</v>
      </c>
      <c r="B2875" s="49" t="s">
        <v>3168</v>
      </c>
    </row>
    <row r="2876" spans="1:2" x14ac:dyDescent="0.25">
      <c r="A2876" s="48">
        <v>25191502</v>
      </c>
      <c r="B2876" s="49" t="s">
        <v>3169</v>
      </c>
    </row>
    <row r="2877" spans="1:2" x14ac:dyDescent="0.25">
      <c r="A2877" s="48">
        <v>25191503</v>
      </c>
      <c r="B2877" s="49" t="s">
        <v>3170</v>
      </c>
    </row>
    <row r="2878" spans="1:2" x14ac:dyDescent="0.25">
      <c r="A2878" s="48">
        <v>25191504</v>
      </c>
      <c r="B2878" s="49" t="s">
        <v>3171</v>
      </c>
    </row>
    <row r="2879" spans="1:2" x14ac:dyDescent="0.25">
      <c r="A2879" s="48">
        <v>25191505</v>
      </c>
      <c r="B2879" s="49" t="s">
        <v>3172</v>
      </c>
    </row>
    <row r="2880" spans="1:2" x14ac:dyDescent="0.25">
      <c r="A2880" s="48">
        <v>25191506</v>
      </c>
      <c r="B2880" s="49" t="s">
        <v>3173</v>
      </c>
    </row>
    <row r="2881" spans="1:2" x14ac:dyDescent="0.25">
      <c r="A2881" s="48">
        <v>25191507</v>
      </c>
      <c r="B2881" s="49" t="s">
        <v>3174</v>
      </c>
    </row>
    <row r="2882" spans="1:2" x14ac:dyDescent="0.25">
      <c r="A2882" s="48">
        <v>25191508</v>
      </c>
      <c r="B2882" s="49" t="s">
        <v>3175</v>
      </c>
    </row>
    <row r="2883" spans="1:2" x14ac:dyDescent="0.25">
      <c r="A2883" s="48">
        <v>25191509</v>
      </c>
      <c r="B2883" s="49" t="s">
        <v>3176</v>
      </c>
    </row>
    <row r="2884" spans="1:2" x14ac:dyDescent="0.25">
      <c r="A2884" s="48">
        <v>25191510</v>
      </c>
      <c r="B2884" s="49" t="s">
        <v>3177</v>
      </c>
    </row>
    <row r="2885" spans="1:2" x14ac:dyDescent="0.25">
      <c r="A2885" s="48">
        <v>25191511</v>
      </c>
      <c r="B2885" s="49" t="s">
        <v>3178</v>
      </c>
    </row>
    <row r="2886" spans="1:2" x14ac:dyDescent="0.25">
      <c r="A2886" s="48">
        <v>25191512</v>
      </c>
      <c r="B2886" s="49" t="s">
        <v>3179</v>
      </c>
    </row>
    <row r="2887" spans="1:2" x14ac:dyDescent="0.25">
      <c r="A2887" s="48">
        <v>25191513</v>
      </c>
      <c r="B2887" s="49" t="s">
        <v>3180</v>
      </c>
    </row>
    <row r="2888" spans="1:2" x14ac:dyDescent="0.25">
      <c r="A2888" s="48">
        <v>25191514</v>
      </c>
      <c r="B2888" s="49" t="s">
        <v>3181</v>
      </c>
    </row>
    <row r="2889" spans="1:2" x14ac:dyDescent="0.25">
      <c r="A2889" s="48">
        <v>25191601</v>
      </c>
      <c r="B2889" s="49" t="s">
        <v>3182</v>
      </c>
    </row>
    <row r="2890" spans="1:2" x14ac:dyDescent="0.25">
      <c r="A2890" s="48">
        <v>25191602</v>
      </c>
      <c r="B2890" s="49" t="s">
        <v>3183</v>
      </c>
    </row>
    <row r="2891" spans="1:2" x14ac:dyDescent="0.25">
      <c r="A2891" s="48">
        <v>25191603</v>
      </c>
      <c r="B2891" s="49" t="s">
        <v>3184</v>
      </c>
    </row>
    <row r="2892" spans="1:2" x14ac:dyDescent="0.25">
      <c r="A2892" s="48">
        <v>25191604</v>
      </c>
      <c r="B2892" s="49" t="s">
        <v>3185</v>
      </c>
    </row>
    <row r="2893" spans="1:2" x14ac:dyDescent="0.25">
      <c r="A2893" s="48">
        <v>25191605</v>
      </c>
      <c r="B2893" s="49" t="s">
        <v>3186</v>
      </c>
    </row>
    <row r="2894" spans="1:2" x14ac:dyDescent="0.25">
      <c r="A2894" s="48">
        <v>25191701</v>
      </c>
      <c r="B2894" s="49" t="s">
        <v>3187</v>
      </c>
    </row>
    <row r="2895" spans="1:2" x14ac:dyDescent="0.25">
      <c r="A2895" s="48">
        <v>25191702</v>
      </c>
      <c r="B2895" s="49" t="s">
        <v>3188</v>
      </c>
    </row>
    <row r="2896" spans="1:2" x14ac:dyDescent="0.25">
      <c r="A2896" s="48">
        <v>25191703</v>
      </c>
      <c r="B2896" s="49" t="s">
        <v>3189</v>
      </c>
    </row>
    <row r="2897" spans="1:2" x14ac:dyDescent="0.25">
      <c r="A2897" s="48">
        <v>25191704</v>
      </c>
      <c r="B2897" s="49" t="s">
        <v>3190</v>
      </c>
    </row>
    <row r="2898" spans="1:2" x14ac:dyDescent="0.25">
      <c r="A2898" s="48">
        <v>25201501</v>
      </c>
      <c r="B2898" s="49" t="s">
        <v>3191</v>
      </c>
    </row>
    <row r="2899" spans="1:2" x14ac:dyDescent="0.25">
      <c r="A2899" s="48">
        <v>25201502</v>
      </c>
      <c r="B2899" s="49" t="s">
        <v>3192</v>
      </c>
    </row>
    <row r="2900" spans="1:2" x14ac:dyDescent="0.25">
      <c r="A2900" s="48">
        <v>25201503</v>
      </c>
      <c r="B2900" s="49" t="s">
        <v>3193</v>
      </c>
    </row>
    <row r="2901" spans="1:2" x14ac:dyDescent="0.25">
      <c r="A2901" s="48">
        <v>25201504</v>
      </c>
      <c r="B2901" s="49" t="s">
        <v>3194</v>
      </c>
    </row>
    <row r="2902" spans="1:2" x14ac:dyDescent="0.25">
      <c r="A2902" s="48">
        <v>25201505</v>
      </c>
      <c r="B2902" s="49" t="s">
        <v>3195</v>
      </c>
    </row>
    <row r="2903" spans="1:2" x14ac:dyDescent="0.25">
      <c r="A2903" s="48">
        <v>25201506</v>
      </c>
      <c r="B2903" s="49" t="s">
        <v>3196</v>
      </c>
    </row>
    <row r="2904" spans="1:2" x14ac:dyDescent="0.25">
      <c r="A2904" s="48">
        <v>25201507</v>
      </c>
      <c r="B2904" s="49" t="s">
        <v>3197</v>
      </c>
    </row>
    <row r="2905" spans="1:2" x14ac:dyDescent="0.25">
      <c r="A2905" s="48">
        <v>25201508</v>
      </c>
      <c r="B2905" s="49" t="s">
        <v>3198</v>
      </c>
    </row>
    <row r="2906" spans="1:2" x14ac:dyDescent="0.25">
      <c r="A2906" s="48">
        <v>25201509</v>
      </c>
      <c r="B2906" s="49" t="s">
        <v>3199</v>
      </c>
    </row>
    <row r="2907" spans="1:2" x14ac:dyDescent="0.25">
      <c r="A2907" s="48">
        <v>25201510</v>
      </c>
      <c r="B2907" s="49" t="s">
        <v>3200</v>
      </c>
    </row>
    <row r="2908" spans="1:2" x14ac:dyDescent="0.25">
      <c r="A2908" s="48">
        <v>25201511</v>
      </c>
      <c r="B2908" s="49" t="s">
        <v>3201</v>
      </c>
    </row>
    <row r="2909" spans="1:2" x14ac:dyDescent="0.25">
      <c r="A2909" s="48">
        <v>25201512</v>
      </c>
      <c r="B2909" s="49" t="s">
        <v>3202</v>
      </c>
    </row>
    <row r="2910" spans="1:2" x14ac:dyDescent="0.25">
      <c r="A2910" s="48">
        <v>25201513</v>
      </c>
      <c r="B2910" s="49" t="s">
        <v>3203</v>
      </c>
    </row>
    <row r="2911" spans="1:2" x14ac:dyDescent="0.25">
      <c r="A2911" s="48">
        <v>25201514</v>
      </c>
      <c r="B2911" s="49" t="s">
        <v>3204</v>
      </c>
    </row>
    <row r="2912" spans="1:2" x14ac:dyDescent="0.25">
      <c r="A2912" s="48">
        <v>25201515</v>
      </c>
      <c r="B2912" s="49" t="s">
        <v>3205</v>
      </c>
    </row>
    <row r="2913" spans="1:2" x14ac:dyDescent="0.25">
      <c r="A2913" s="48">
        <v>25201516</v>
      </c>
      <c r="B2913" s="49" t="s">
        <v>3206</v>
      </c>
    </row>
    <row r="2914" spans="1:2" x14ac:dyDescent="0.25">
      <c r="A2914" s="48">
        <v>25201517</v>
      </c>
      <c r="B2914" s="49" t="s">
        <v>3207</v>
      </c>
    </row>
    <row r="2915" spans="1:2" x14ac:dyDescent="0.25">
      <c r="A2915" s="48">
        <v>25201518</v>
      </c>
      <c r="B2915" s="49" t="s">
        <v>3208</v>
      </c>
    </row>
    <row r="2916" spans="1:2" x14ac:dyDescent="0.25">
      <c r="A2916" s="48">
        <v>25201519</v>
      </c>
      <c r="B2916" s="49" t="s">
        <v>3209</v>
      </c>
    </row>
    <row r="2917" spans="1:2" x14ac:dyDescent="0.25">
      <c r="A2917" s="48">
        <v>25201520</v>
      </c>
      <c r="B2917" s="49" t="s">
        <v>3210</v>
      </c>
    </row>
    <row r="2918" spans="1:2" x14ac:dyDescent="0.25">
      <c r="A2918" s="48">
        <v>25201601</v>
      </c>
      <c r="B2918" s="49" t="s">
        <v>3211</v>
      </c>
    </row>
    <row r="2919" spans="1:2" x14ac:dyDescent="0.25">
      <c r="A2919" s="48">
        <v>25201602</v>
      </c>
      <c r="B2919" s="49" t="s">
        <v>3212</v>
      </c>
    </row>
    <row r="2920" spans="1:2" x14ac:dyDescent="0.25">
      <c r="A2920" s="48">
        <v>25201603</v>
      </c>
      <c r="B2920" s="49" t="s">
        <v>3213</v>
      </c>
    </row>
    <row r="2921" spans="1:2" x14ac:dyDescent="0.25">
      <c r="A2921" s="48">
        <v>25201604</v>
      </c>
      <c r="B2921" s="49" t="s">
        <v>3214</v>
      </c>
    </row>
    <row r="2922" spans="1:2" x14ac:dyDescent="0.25">
      <c r="A2922" s="48">
        <v>25201605</v>
      </c>
      <c r="B2922" s="49" t="s">
        <v>3215</v>
      </c>
    </row>
    <row r="2923" spans="1:2" x14ac:dyDescent="0.25">
      <c r="A2923" s="48">
        <v>25201606</v>
      </c>
      <c r="B2923" s="49" t="s">
        <v>3216</v>
      </c>
    </row>
    <row r="2924" spans="1:2" x14ac:dyDescent="0.25">
      <c r="A2924" s="48">
        <v>25201701</v>
      </c>
      <c r="B2924" s="49" t="s">
        <v>3217</v>
      </c>
    </row>
    <row r="2925" spans="1:2" x14ac:dyDescent="0.25">
      <c r="A2925" s="48">
        <v>25201702</v>
      </c>
      <c r="B2925" s="49" t="s">
        <v>3218</v>
      </c>
    </row>
    <row r="2926" spans="1:2" x14ac:dyDescent="0.25">
      <c r="A2926" s="48">
        <v>25201703</v>
      </c>
      <c r="B2926" s="49" t="s">
        <v>3219</v>
      </c>
    </row>
    <row r="2927" spans="1:2" x14ac:dyDescent="0.25">
      <c r="A2927" s="48">
        <v>25201704</v>
      </c>
      <c r="B2927" s="49" t="s">
        <v>3220</v>
      </c>
    </row>
    <row r="2928" spans="1:2" x14ac:dyDescent="0.25">
      <c r="A2928" s="48">
        <v>25201705</v>
      </c>
      <c r="B2928" s="49" t="s">
        <v>3221</v>
      </c>
    </row>
    <row r="2929" spans="1:2" x14ac:dyDescent="0.25">
      <c r="A2929" s="48">
        <v>25201706</v>
      </c>
      <c r="B2929" s="49" t="s">
        <v>3222</v>
      </c>
    </row>
    <row r="2930" spans="1:2" x14ac:dyDescent="0.25">
      <c r="A2930" s="48">
        <v>25201707</v>
      </c>
      <c r="B2930" s="49" t="s">
        <v>3223</v>
      </c>
    </row>
    <row r="2931" spans="1:2" x14ac:dyDescent="0.25">
      <c r="A2931" s="48">
        <v>25201708</v>
      </c>
      <c r="B2931" s="49" t="s">
        <v>3224</v>
      </c>
    </row>
    <row r="2932" spans="1:2" x14ac:dyDescent="0.25">
      <c r="A2932" s="48">
        <v>25201709</v>
      </c>
      <c r="B2932" s="49" t="s">
        <v>3225</v>
      </c>
    </row>
    <row r="2933" spans="1:2" x14ac:dyDescent="0.25">
      <c r="A2933" s="48">
        <v>25201710</v>
      </c>
      <c r="B2933" s="49" t="s">
        <v>3226</v>
      </c>
    </row>
    <row r="2934" spans="1:2" x14ac:dyDescent="0.25">
      <c r="A2934" s="48">
        <v>25201801</v>
      </c>
      <c r="B2934" s="49" t="s">
        <v>3227</v>
      </c>
    </row>
    <row r="2935" spans="1:2" x14ac:dyDescent="0.25">
      <c r="A2935" s="48">
        <v>25201802</v>
      </c>
      <c r="B2935" s="49" t="s">
        <v>3228</v>
      </c>
    </row>
    <row r="2936" spans="1:2" x14ac:dyDescent="0.25">
      <c r="A2936" s="48">
        <v>25201901</v>
      </c>
      <c r="B2936" s="49" t="s">
        <v>3229</v>
      </c>
    </row>
    <row r="2937" spans="1:2" x14ac:dyDescent="0.25">
      <c r="A2937" s="48">
        <v>25201902</v>
      </c>
      <c r="B2937" s="49" t="s">
        <v>3230</v>
      </c>
    </row>
    <row r="2938" spans="1:2" x14ac:dyDescent="0.25">
      <c r="A2938" s="48">
        <v>25201903</v>
      </c>
      <c r="B2938" s="49" t="s">
        <v>3231</v>
      </c>
    </row>
    <row r="2939" spans="1:2" x14ac:dyDescent="0.25">
      <c r="A2939" s="48">
        <v>25201904</v>
      </c>
      <c r="B2939" s="49" t="s">
        <v>3232</v>
      </c>
    </row>
    <row r="2940" spans="1:2" x14ac:dyDescent="0.25">
      <c r="A2940" s="48">
        <v>25202001</v>
      </c>
      <c r="B2940" s="49" t="s">
        <v>3233</v>
      </c>
    </row>
    <row r="2941" spans="1:2" x14ac:dyDescent="0.25">
      <c r="A2941" s="48">
        <v>25202002</v>
      </c>
      <c r="B2941" s="49" t="s">
        <v>3234</v>
      </c>
    </row>
    <row r="2942" spans="1:2" x14ac:dyDescent="0.25">
      <c r="A2942" s="48">
        <v>25202003</v>
      </c>
      <c r="B2942" s="49" t="s">
        <v>3235</v>
      </c>
    </row>
    <row r="2943" spans="1:2" x14ac:dyDescent="0.25">
      <c r="A2943" s="48">
        <v>25202004</v>
      </c>
      <c r="B2943" s="49" t="s">
        <v>3236</v>
      </c>
    </row>
    <row r="2944" spans="1:2" x14ac:dyDescent="0.25">
      <c r="A2944" s="48">
        <v>25202101</v>
      </c>
      <c r="B2944" s="49" t="s">
        <v>3237</v>
      </c>
    </row>
    <row r="2945" spans="1:2" x14ac:dyDescent="0.25">
      <c r="A2945" s="48">
        <v>25202102</v>
      </c>
      <c r="B2945" s="49" t="s">
        <v>3238</v>
      </c>
    </row>
    <row r="2946" spans="1:2" x14ac:dyDescent="0.25">
      <c r="A2946" s="48">
        <v>25202103</v>
      </c>
      <c r="B2946" s="49" t="s">
        <v>3239</v>
      </c>
    </row>
    <row r="2947" spans="1:2" x14ac:dyDescent="0.25">
      <c r="A2947" s="48">
        <v>25202104</v>
      </c>
      <c r="B2947" s="49" t="s">
        <v>3240</v>
      </c>
    </row>
    <row r="2948" spans="1:2" x14ac:dyDescent="0.25">
      <c r="A2948" s="48">
        <v>25202105</v>
      </c>
      <c r="B2948" s="49" t="s">
        <v>3241</v>
      </c>
    </row>
    <row r="2949" spans="1:2" x14ac:dyDescent="0.25">
      <c r="A2949" s="48">
        <v>25202201</v>
      </c>
      <c r="B2949" s="49" t="s">
        <v>3242</v>
      </c>
    </row>
    <row r="2950" spans="1:2" x14ac:dyDescent="0.25">
      <c r="A2950" s="48">
        <v>25202202</v>
      </c>
      <c r="B2950" s="49" t="s">
        <v>3243</v>
      </c>
    </row>
    <row r="2951" spans="1:2" x14ac:dyDescent="0.25">
      <c r="A2951" s="48">
        <v>25202203</v>
      </c>
      <c r="B2951" s="49" t="s">
        <v>3244</v>
      </c>
    </row>
    <row r="2952" spans="1:2" x14ac:dyDescent="0.25">
      <c r="A2952" s="48">
        <v>25202204</v>
      </c>
      <c r="B2952" s="49" t="s">
        <v>3245</v>
      </c>
    </row>
    <row r="2953" spans="1:2" x14ac:dyDescent="0.25">
      <c r="A2953" s="48">
        <v>25202205</v>
      </c>
      <c r="B2953" s="49" t="s">
        <v>3246</v>
      </c>
    </row>
    <row r="2954" spans="1:2" x14ac:dyDescent="0.25">
      <c r="A2954" s="48">
        <v>25202206</v>
      </c>
      <c r="B2954" s="49" t="s">
        <v>3247</v>
      </c>
    </row>
    <row r="2955" spans="1:2" x14ac:dyDescent="0.25">
      <c r="A2955" s="48">
        <v>25202301</v>
      </c>
      <c r="B2955" s="49" t="s">
        <v>3248</v>
      </c>
    </row>
    <row r="2956" spans="1:2" x14ac:dyDescent="0.25">
      <c r="A2956" s="48">
        <v>25202302</v>
      </c>
      <c r="B2956" s="49" t="s">
        <v>3249</v>
      </c>
    </row>
    <row r="2957" spans="1:2" x14ac:dyDescent="0.25">
      <c r="A2957" s="48">
        <v>25202401</v>
      </c>
      <c r="B2957" s="49" t="s">
        <v>3250</v>
      </c>
    </row>
    <row r="2958" spans="1:2" x14ac:dyDescent="0.25">
      <c r="A2958" s="48">
        <v>25202402</v>
      </c>
      <c r="B2958" s="49" t="s">
        <v>3251</v>
      </c>
    </row>
    <row r="2959" spans="1:2" x14ac:dyDescent="0.25">
      <c r="A2959" s="48">
        <v>25202403</v>
      </c>
      <c r="B2959" s="49" t="s">
        <v>3252</v>
      </c>
    </row>
    <row r="2960" spans="1:2" x14ac:dyDescent="0.25">
      <c r="A2960" s="48">
        <v>25202404</v>
      </c>
      <c r="B2960" s="49" t="s">
        <v>3253</v>
      </c>
    </row>
    <row r="2961" spans="1:2" x14ac:dyDescent="0.25">
      <c r="A2961" s="48">
        <v>25202405</v>
      </c>
      <c r="B2961" s="49" t="s">
        <v>3254</v>
      </c>
    </row>
    <row r="2962" spans="1:2" x14ac:dyDescent="0.25">
      <c r="A2962" s="48">
        <v>25202406</v>
      </c>
      <c r="B2962" s="49" t="s">
        <v>3255</v>
      </c>
    </row>
    <row r="2963" spans="1:2" x14ac:dyDescent="0.25">
      <c r="A2963" s="48">
        <v>25202501</v>
      </c>
      <c r="B2963" s="49" t="s">
        <v>3256</v>
      </c>
    </row>
    <row r="2964" spans="1:2" x14ac:dyDescent="0.25">
      <c r="A2964" s="48">
        <v>25202502</v>
      </c>
      <c r="B2964" s="49" t="s">
        <v>3257</v>
      </c>
    </row>
    <row r="2965" spans="1:2" x14ac:dyDescent="0.25">
      <c r="A2965" s="48">
        <v>25202503</v>
      </c>
      <c r="B2965" s="49" t="s">
        <v>3258</v>
      </c>
    </row>
    <row r="2966" spans="1:2" x14ac:dyDescent="0.25">
      <c r="A2966" s="48">
        <v>25202504</v>
      </c>
      <c r="B2966" s="49" t="s">
        <v>3259</v>
      </c>
    </row>
    <row r="2967" spans="1:2" x14ac:dyDescent="0.25">
      <c r="A2967" s="48">
        <v>25202505</v>
      </c>
      <c r="B2967" s="49" t="s">
        <v>3260</v>
      </c>
    </row>
    <row r="2968" spans="1:2" x14ac:dyDescent="0.25">
      <c r="A2968" s="48">
        <v>25202506</v>
      </c>
      <c r="B2968" s="49" t="s">
        <v>3261</v>
      </c>
    </row>
    <row r="2969" spans="1:2" x14ac:dyDescent="0.25">
      <c r="A2969" s="48">
        <v>25202507</v>
      </c>
      <c r="B2969" s="49" t="s">
        <v>3262</v>
      </c>
    </row>
    <row r="2970" spans="1:2" x14ac:dyDescent="0.25">
      <c r="A2970" s="48">
        <v>25202508</v>
      </c>
      <c r="B2970" s="49" t="s">
        <v>3263</v>
      </c>
    </row>
    <row r="2971" spans="1:2" x14ac:dyDescent="0.25">
      <c r="A2971" s="48">
        <v>25202509</v>
      </c>
      <c r="B2971" s="49" t="s">
        <v>3264</v>
      </c>
    </row>
    <row r="2972" spans="1:2" x14ac:dyDescent="0.25">
      <c r="A2972" s="48">
        <v>25202510</v>
      </c>
      <c r="B2972" s="49" t="s">
        <v>3265</v>
      </c>
    </row>
    <row r="2973" spans="1:2" x14ac:dyDescent="0.25">
      <c r="A2973" s="48">
        <v>25202601</v>
      </c>
      <c r="B2973" s="49" t="s">
        <v>3266</v>
      </c>
    </row>
    <row r="2974" spans="1:2" x14ac:dyDescent="0.25">
      <c r="A2974" s="48">
        <v>25202602</v>
      </c>
      <c r="B2974" s="49" t="s">
        <v>3267</v>
      </c>
    </row>
    <row r="2975" spans="1:2" x14ac:dyDescent="0.25">
      <c r="A2975" s="48">
        <v>25202603</v>
      </c>
      <c r="B2975" s="49" t="s">
        <v>3268</v>
      </c>
    </row>
    <row r="2976" spans="1:2" x14ac:dyDescent="0.25">
      <c r="A2976" s="48">
        <v>25202604</v>
      </c>
      <c r="B2976" s="49" t="s">
        <v>3269</v>
      </c>
    </row>
    <row r="2977" spans="1:2" x14ac:dyDescent="0.25">
      <c r="A2977" s="48">
        <v>25202605</v>
      </c>
      <c r="B2977" s="49" t="s">
        <v>3270</v>
      </c>
    </row>
    <row r="2978" spans="1:2" x14ac:dyDescent="0.25">
      <c r="A2978" s="48">
        <v>25202606</v>
      </c>
      <c r="B2978" s="49" t="s">
        <v>3271</v>
      </c>
    </row>
    <row r="2979" spans="1:2" x14ac:dyDescent="0.25">
      <c r="A2979" s="48">
        <v>25202607</v>
      </c>
      <c r="B2979" s="49" t="s">
        <v>3272</v>
      </c>
    </row>
    <row r="2980" spans="1:2" x14ac:dyDescent="0.25">
      <c r="A2980" s="48">
        <v>25202701</v>
      </c>
      <c r="B2980" s="49" t="s">
        <v>3273</v>
      </c>
    </row>
    <row r="2981" spans="1:2" x14ac:dyDescent="0.25">
      <c r="A2981" s="48">
        <v>25202702</v>
      </c>
      <c r="B2981" s="49" t="s">
        <v>3274</v>
      </c>
    </row>
    <row r="2982" spans="1:2" x14ac:dyDescent="0.25">
      <c r="A2982" s="48">
        <v>26101501</v>
      </c>
      <c r="B2982" s="49" t="s">
        <v>3275</v>
      </c>
    </row>
    <row r="2983" spans="1:2" x14ac:dyDescent="0.25">
      <c r="A2983" s="48">
        <v>26101502</v>
      </c>
      <c r="B2983" s="49" t="s">
        <v>3276</v>
      </c>
    </row>
    <row r="2984" spans="1:2" x14ac:dyDescent="0.25">
      <c r="A2984" s="48">
        <v>26101503</v>
      </c>
      <c r="B2984" s="49" t="s">
        <v>3277</v>
      </c>
    </row>
    <row r="2985" spans="1:2" x14ac:dyDescent="0.25">
      <c r="A2985" s="48">
        <v>26101504</v>
      </c>
      <c r="B2985" s="49" t="s">
        <v>3278</v>
      </c>
    </row>
    <row r="2986" spans="1:2" x14ac:dyDescent="0.25">
      <c r="A2986" s="48">
        <v>26101505</v>
      </c>
      <c r="B2986" s="49" t="s">
        <v>3279</v>
      </c>
    </row>
    <row r="2987" spans="1:2" x14ac:dyDescent="0.25">
      <c r="A2987" s="48">
        <v>26101506</v>
      </c>
      <c r="B2987" s="49" t="s">
        <v>3280</v>
      </c>
    </row>
    <row r="2988" spans="1:2" x14ac:dyDescent="0.25">
      <c r="A2988" s="48">
        <v>26101507</v>
      </c>
      <c r="B2988" s="49" t="s">
        <v>3281</v>
      </c>
    </row>
    <row r="2989" spans="1:2" x14ac:dyDescent="0.25">
      <c r="A2989" s="48">
        <v>26101508</v>
      </c>
      <c r="B2989" s="49" t="s">
        <v>3282</v>
      </c>
    </row>
    <row r="2990" spans="1:2" x14ac:dyDescent="0.25">
      <c r="A2990" s="48">
        <v>26101509</v>
      </c>
      <c r="B2990" s="49" t="s">
        <v>3283</v>
      </c>
    </row>
    <row r="2991" spans="1:2" x14ac:dyDescent="0.25">
      <c r="A2991" s="48">
        <v>26101510</v>
      </c>
      <c r="B2991" s="49" t="s">
        <v>3284</v>
      </c>
    </row>
    <row r="2992" spans="1:2" x14ac:dyDescent="0.25">
      <c r="A2992" s="48">
        <v>26101511</v>
      </c>
      <c r="B2992" s="49" t="s">
        <v>3285</v>
      </c>
    </row>
    <row r="2993" spans="1:2" x14ac:dyDescent="0.25">
      <c r="A2993" s="48">
        <v>26101512</v>
      </c>
      <c r="B2993" s="49" t="s">
        <v>3286</v>
      </c>
    </row>
    <row r="2994" spans="1:2" x14ac:dyDescent="0.25">
      <c r="A2994" s="48">
        <v>26101513</v>
      </c>
      <c r="B2994" s="49" t="s">
        <v>3287</v>
      </c>
    </row>
    <row r="2995" spans="1:2" x14ac:dyDescent="0.25">
      <c r="A2995" s="48">
        <v>26101601</v>
      </c>
      <c r="B2995" s="49" t="s">
        <v>3288</v>
      </c>
    </row>
    <row r="2996" spans="1:2" x14ac:dyDescent="0.25">
      <c r="A2996" s="48">
        <v>26101602</v>
      </c>
      <c r="B2996" s="49" t="s">
        <v>3289</v>
      </c>
    </row>
    <row r="2997" spans="1:2" x14ac:dyDescent="0.25">
      <c r="A2997" s="48">
        <v>26101603</v>
      </c>
      <c r="B2997" s="49" t="s">
        <v>3290</v>
      </c>
    </row>
    <row r="2998" spans="1:2" x14ac:dyDescent="0.25">
      <c r="A2998" s="48">
        <v>26101604</v>
      </c>
      <c r="B2998" s="49" t="s">
        <v>3291</v>
      </c>
    </row>
    <row r="2999" spans="1:2" x14ac:dyDescent="0.25">
      <c r="A2999" s="48">
        <v>26101605</v>
      </c>
      <c r="B2999" s="49" t="s">
        <v>3292</v>
      </c>
    </row>
    <row r="3000" spans="1:2" x14ac:dyDescent="0.25">
      <c r="A3000" s="48">
        <v>26101606</v>
      </c>
      <c r="B3000" s="49" t="s">
        <v>3293</v>
      </c>
    </row>
    <row r="3001" spans="1:2" x14ac:dyDescent="0.25">
      <c r="A3001" s="48">
        <v>26101607</v>
      </c>
      <c r="B3001" s="49" t="s">
        <v>3294</v>
      </c>
    </row>
    <row r="3002" spans="1:2" x14ac:dyDescent="0.25">
      <c r="A3002" s="48">
        <v>26101608</v>
      </c>
      <c r="B3002" s="49" t="s">
        <v>3295</v>
      </c>
    </row>
    <row r="3003" spans="1:2" x14ac:dyDescent="0.25">
      <c r="A3003" s="48">
        <v>26101609</v>
      </c>
      <c r="B3003" s="49" t="s">
        <v>3296</v>
      </c>
    </row>
    <row r="3004" spans="1:2" x14ac:dyDescent="0.25">
      <c r="A3004" s="48">
        <v>26101610</v>
      </c>
      <c r="B3004" s="49" t="s">
        <v>3297</v>
      </c>
    </row>
    <row r="3005" spans="1:2" x14ac:dyDescent="0.25">
      <c r="A3005" s="48">
        <v>26101611</v>
      </c>
      <c r="B3005" s="49" t="s">
        <v>3298</v>
      </c>
    </row>
    <row r="3006" spans="1:2" x14ac:dyDescent="0.25">
      <c r="A3006" s="48">
        <v>26101612</v>
      </c>
      <c r="B3006" s="49" t="s">
        <v>3299</v>
      </c>
    </row>
    <row r="3007" spans="1:2" x14ac:dyDescent="0.25">
      <c r="A3007" s="48">
        <v>26101613</v>
      </c>
      <c r="B3007" s="49" t="s">
        <v>3275</v>
      </c>
    </row>
    <row r="3008" spans="1:2" x14ac:dyDescent="0.25">
      <c r="A3008" s="48">
        <v>26101614</v>
      </c>
      <c r="B3008" s="49" t="s">
        <v>3300</v>
      </c>
    </row>
    <row r="3009" spans="1:2" x14ac:dyDescent="0.25">
      <c r="A3009" s="48">
        <v>26101615</v>
      </c>
      <c r="B3009" s="49" t="s">
        <v>3301</v>
      </c>
    </row>
    <row r="3010" spans="1:2" x14ac:dyDescent="0.25">
      <c r="A3010" s="48">
        <v>26101616</v>
      </c>
      <c r="B3010" s="49" t="s">
        <v>3302</v>
      </c>
    </row>
    <row r="3011" spans="1:2" x14ac:dyDescent="0.25">
      <c r="A3011" s="48">
        <v>26101701</v>
      </c>
      <c r="B3011" s="49" t="s">
        <v>3303</v>
      </c>
    </row>
    <row r="3012" spans="1:2" x14ac:dyDescent="0.25">
      <c r="A3012" s="48">
        <v>26101702</v>
      </c>
      <c r="B3012" s="49" t="s">
        <v>3304</v>
      </c>
    </row>
    <row r="3013" spans="1:2" x14ac:dyDescent="0.25">
      <c r="A3013" s="48">
        <v>26101703</v>
      </c>
      <c r="B3013" s="49" t="s">
        <v>3305</v>
      </c>
    </row>
    <row r="3014" spans="1:2" x14ac:dyDescent="0.25">
      <c r="A3014" s="48">
        <v>26101704</v>
      </c>
      <c r="B3014" s="49" t="s">
        <v>3306</v>
      </c>
    </row>
    <row r="3015" spans="1:2" x14ac:dyDescent="0.25">
      <c r="A3015" s="48">
        <v>26101705</v>
      </c>
      <c r="B3015" s="49" t="s">
        <v>3307</v>
      </c>
    </row>
    <row r="3016" spans="1:2" x14ac:dyDescent="0.25">
      <c r="A3016" s="48">
        <v>26101706</v>
      </c>
      <c r="B3016" s="49" t="s">
        <v>3308</v>
      </c>
    </row>
    <row r="3017" spans="1:2" x14ac:dyDescent="0.25">
      <c r="A3017" s="48">
        <v>26101707</v>
      </c>
      <c r="B3017" s="49" t="s">
        <v>3309</v>
      </c>
    </row>
    <row r="3018" spans="1:2" x14ac:dyDescent="0.25">
      <c r="A3018" s="48">
        <v>26101708</v>
      </c>
      <c r="B3018" s="49" t="s">
        <v>3310</v>
      </c>
    </row>
    <row r="3019" spans="1:2" x14ac:dyDescent="0.25">
      <c r="A3019" s="48">
        <v>26101709</v>
      </c>
      <c r="B3019" s="49" t="s">
        <v>3311</v>
      </c>
    </row>
    <row r="3020" spans="1:2" x14ac:dyDescent="0.25">
      <c r="A3020" s="48">
        <v>26101710</v>
      </c>
      <c r="B3020" s="49" t="s">
        <v>3312</v>
      </c>
    </row>
    <row r="3021" spans="1:2" x14ac:dyDescent="0.25">
      <c r="A3021" s="48">
        <v>26101711</v>
      </c>
      <c r="B3021" s="49" t="s">
        <v>3129</v>
      </c>
    </row>
    <row r="3022" spans="1:2" x14ac:dyDescent="0.25">
      <c r="A3022" s="48">
        <v>26101712</v>
      </c>
      <c r="B3022" s="49" t="s">
        <v>3313</v>
      </c>
    </row>
    <row r="3023" spans="1:2" x14ac:dyDescent="0.25">
      <c r="A3023" s="48">
        <v>26101713</v>
      </c>
      <c r="B3023" s="49" t="s">
        <v>3314</v>
      </c>
    </row>
    <row r="3024" spans="1:2" x14ac:dyDescent="0.25">
      <c r="A3024" s="48">
        <v>26101715</v>
      </c>
      <c r="B3024" s="49" t="s">
        <v>3315</v>
      </c>
    </row>
    <row r="3025" spans="1:2" x14ac:dyDescent="0.25">
      <c r="A3025" s="48">
        <v>26101716</v>
      </c>
      <c r="B3025" s="49" t="s">
        <v>3316</v>
      </c>
    </row>
    <row r="3026" spans="1:2" x14ac:dyDescent="0.25">
      <c r="A3026" s="48">
        <v>26101717</v>
      </c>
      <c r="B3026" s="49" t="s">
        <v>3317</v>
      </c>
    </row>
    <row r="3027" spans="1:2" x14ac:dyDescent="0.25">
      <c r="A3027" s="48">
        <v>26101718</v>
      </c>
      <c r="B3027" s="49" t="s">
        <v>3318</v>
      </c>
    </row>
    <row r="3028" spans="1:2" x14ac:dyDescent="0.25">
      <c r="A3028" s="48">
        <v>26101719</v>
      </c>
      <c r="B3028" s="49" t="s">
        <v>3319</v>
      </c>
    </row>
    <row r="3029" spans="1:2" x14ac:dyDescent="0.25">
      <c r="A3029" s="48">
        <v>26101720</v>
      </c>
      <c r="B3029" s="49" t="s">
        <v>3320</v>
      </c>
    </row>
    <row r="3030" spans="1:2" x14ac:dyDescent="0.25">
      <c r="A3030" s="48">
        <v>26101721</v>
      </c>
      <c r="B3030" s="49" t="s">
        <v>3321</v>
      </c>
    </row>
    <row r="3031" spans="1:2" x14ac:dyDescent="0.25">
      <c r="A3031" s="48">
        <v>26101723</v>
      </c>
      <c r="B3031" s="49" t="s">
        <v>3322</v>
      </c>
    </row>
    <row r="3032" spans="1:2" x14ac:dyDescent="0.25">
      <c r="A3032" s="48">
        <v>26101724</v>
      </c>
      <c r="B3032" s="49" t="s">
        <v>3323</v>
      </c>
    </row>
    <row r="3033" spans="1:2" x14ac:dyDescent="0.25">
      <c r="A3033" s="48">
        <v>26101725</v>
      </c>
      <c r="B3033" s="49" t="s">
        <v>3324</v>
      </c>
    </row>
    <row r="3034" spans="1:2" x14ac:dyDescent="0.25">
      <c r="A3034" s="48">
        <v>26101726</v>
      </c>
      <c r="B3034" s="49" t="s">
        <v>3325</v>
      </c>
    </row>
    <row r="3035" spans="1:2" x14ac:dyDescent="0.25">
      <c r="A3035" s="48">
        <v>26101727</v>
      </c>
      <c r="B3035" s="49" t="s">
        <v>3326</v>
      </c>
    </row>
    <row r="3036" spans="1:2" x14ac:dyDescent="0.25">
      <c r="A3036" s="48">
        <v>26101728</v>
      </c>
      <c r="B3036" s="49" t="s">
        <v>3327</v>
      </c>
    </row>
    <row r="3037" spans="1:2" x14ac:dyDescent="0.25">
      <c r="A3037" s="48">
        <v>26101729</v>
      </c>
      <c r="B3037" s="49" t="s">
        <v>3328</v>
      </c>
    </row>
    <row r="3038" spans="1:2" x14ac:dyDescent="0.25">
      <c r="A3038" s="48">
        <v>26101730</v>
      </c>
      <c r="B3038" s="49" t="s">
        <v>3329</v>
      </c>
    </row>
    <row r="3039" spans="1:2" x14ac:dyDescent="0.25">
      <c r="A3039" s="48">
        <v>26101731</v>
      </c>
      <c r="B3039" s="49" t="s">
        <v>3330</v>
      </c>
    </row>
    <row r="3040" spans="1:2" x14ac:dyDescent="0.25">
      <c r="A3040" s="48">
        <v>26101732</v>
      </c>
      <c r="B3040" s="49" t="s">
        <v>3331</v>
      </c>
    </row>
    <row r="3041" spans="1:2" x14ac:dyDescent="0.25">
      <c r="A3041" s="48">
        <v>26101733</v>
      </c>
      <c r="B3041" s="49" t="s">
        <v>3332</v>
      </c>
    </row>
    <row r="3042" spans="1:2" x14ac:dyDescent="0.25">
      <c r="A3042" s="48">
        <v>26101734</v>
      </c>
      <c r="B3042" s="49" t="s">
        <v>3333</v>
      </c>
    </row>
    <row r="3043" spans="1:2" x14ac:dyDescent="0.25">
      <c r="A3043" s="48">
        <v>26101735</v>
      </c>
      <c r="B3043" s="49" t="s">
        <v>3334</v>
      </c>
    </row>
    <row r="3044" spans="1:2" x14ac:dyDescent="0.25">
      <c r="A3044" s="48">
        <v>26101736</v>
      </c>
      <c r="B3044" s="49" t="s">
        <v>3335</v>
      </c>
    </row>
    <row r="3045" spans="1:2" x14ac:dyDescent="0.25">
      <c r="A3045" s="48">
        <v>26101737</v>
      </c>
      <c r="B3045" s="49" t="s">
        <v>3336</v>
      </c>
    </row>
    <row r="3046" spans="1:2" x14ac:dyDescent="0.25">
      <c r="A3046" s="48">
        <v>26101738</v>
      </c>
      <c r="B3046" s="49" t="s">
        <v>3337</v>
      </c>
    </row>
    <row r="3047" spans="1:2" x14ac:dyDescent="0.25">
      <c r="A3047" s="48">
        <v>26101740</v>
      </c>
      <c r="B3047" s="49" t="s">
        <v>3338</v>
      </c>
    </row>
    <row r="3048" spans="1:2" x14ac:dyDescent="0.25">
      <c r="A3048" s="48">
        <v>26101741</v>
      </c>
      <c r="B3048" s="49" t="s">
        <v>3339</v>
      </c>
    </row>
    <row r="3049" spans="1:2" x14ac:dyDescent="0.25">
      <c r="A3049" s="48">
        <v>26101742</v>
      </c>
      <c r="B3049" s="49" t="s">
        <v>3340</v>
      </c>
    </row>
    <row r="3050" spans="1:2" x14ac:dyDescent="0.25">
      <c r="A3050" s="48">
        <v>26101743</v>
      </c>
      <c r="B3050" s="49" t="s">
        <v>3341</v>
      </c>
    </row>
    <row r="3051" spans="1:2" x14ac:dyDescent="0.25">
      <c r="A3051" s="48">
        <v>26101747</v>
      </c>
      <c r="B3051" s="49" t="s">
        <v>3342</v>
      </c>
    </row>
    <row r="3052" spans="1:2" x14ac:dyDescent="0.25">
      <c r="A3052" s="48">
        <v>26101748</v>
      </c>
      <c r="B3052" s="49" t="s">
        <v>3343</v>
      </c>
    </row>
    <row r="3053" spans="1:2" x14ac:dyDescent="0.25">
      <c r="A3053" s="48">
        <v>26101749</v>
      </c>
      <c r="B3053" s="49" t="s">
        <v>3344</v>
      </c>
    </row>
    <row r="3054" spans="1:2" x14ac:dyDescent="0.25">
      <c r="A3054" s="48">
        <v>26101750</v>
      </c>
      <c r="B3054" s="49" t="s">
        <v>3345</v>
      </c>
    </row>
    <row r="3055" spans="1:2" x14ac:dyDescent="0.25">
      <c r="A3055" s="48">
        <v>26101751</v>
      </c>
      <c r="B3055" s="49" t="s">
        <v>3346</v>
      </c>
    </row>
    <row r="3056" spans="1:2" x14ac:dyDescent="0.25">
      <c r="A3056" s="48">
        <v>26101754</v>
      </c>
      <c r="B3056" s="49" t="s">
        <v>3347</v>
      </c>
    </row>
    <row r="3057" spans="1:2" x14ac:dyDescent="0.25">
      <c r="A3057" s="48">
        <v>26101755</v>
      </c>
      <c r="B3057" s="49" t="s">
        <v>3348</v>
      </c>
    </row>
    <row r="3058" spans="1:2" x14ac:dyDescent="0.25">
      <c r="A3058" s="48">
        <v>26101756</v>
      </c>
      <c r="B3058" s="49" t="s">
        <v>3349</v>
      </c>
    </row>
    <row r="3059" spans="1:2" x14ac:dyDescent="0.25">
      <c r="A3059" s="48">
        <v>26101757</v>
      </c>
      <c r="B3059" s="49" t="s">
        <v>3350</v>
      </c>
    </row>
    <row r="3060" spans="1:2" x14ac:dyDescent="0.25">
      <c r="A3060" s="48">
        <v>26101758</v>
      </c>
      <c r="B3060" s="49" t="s">
        <v>3351</v>
      </c>
    </row>
    <row r="3061" spans="1:2" x14ac:dyDescent="0.25">
      <c r="A3061" s="48">
        <v>26101759</v>
      </c>
      <c r="B3061" s="49" t="s">
        <v>3352</v>
      </c>
    </row>
    <row r="3062" spans="1:2" x14ac:dyDescent="0.25">
      <c r="A3062" s="48">
        <v>26101760</v>
      </c>
      <c r="B3062" s="49" t="s">
        <v>3353</v>
      </c>
    </row>
    <row r="3063" spans="1:2" x14ac:dyDescent="0.25">
      <c r="A3063" s="48">
        <v>26101761</v>
      </c>
      <c r="B3063" s="49" t="s">
        <v>3354</v>
      </c>
    </row>
    <row r="3064" spans="1:2" x14ac:dyDescent="0.25">
      <c r="A3064" s="48">
        <v>26101762</v>
      </c>
      <c r="B3064" s="49" t="s">
        <v>3355</v>
      </c>
    </row>
    <row r="3065" spans="1:2" x14ac:dyDescent="0.25">
      <c r="A3065" s="48">
        <v>26101763</v>
      </c>
      <c r="B3065" s="49" t="s">
        <v>3356</v>
      </c>
    </row>
    <row r="3066" spans="1:2" x14ac:dyDescent="0.25">
      <c r="A3066" s="48">
        <v>26101764</v>
      </c>
      <c r="B3066" s="49" t="s">
        <v>3357</v>
      </c>
    </row>
    <row r="3067" spans="1:2" x14ac:dyDescent="0.25">
      <c r="A3067" s="48">
        <v>26101765</v>
      </c>
      <c r="B3067" s="49" t="s">
        <v>3358</v>
      </c>
    </row>
    <row r="3068" spans="1:2" x14ac:dyDescent="0.25">
      <c r="A3068" s="48">
        <v>26101766</v>
      </c>
      <c r="B3068" s="49" t="s">
        <v>3359</v>
      </c>
    </row>
    <row r="3069" spans="1:2" x14ac:dyDescent="0.25">
      <c r="A3069" s="48">
        <v>26101801</v>
      </c>
      <c r="B3069" s="49" t="s">
        <v>3360</v>
      </c>
    </row>
    <row r="3070" spans="1:2" x14ac:dyDescent="0.25">
      <c r="A3070" s="48">
        <v>26101802</v>
      </c>
      <c r="B3070" s="49" t="s">
        <v>3361</v>
      </c>
    </row>
    <row r="3071" spans="1:2" x14ac:dyDescent="0.25">
      <c r="A3071" s="48">
        <v>26101803</v>
      </c>
      <c r="B3071" s="49" t="s">
        <v>3362</v>
      </c>
    </row>
    <row r="3072" spans="1:2" x14ac:dyDescent="0.25">
      <c r="A3072" s="48">
        <v>26101805</v>
      </c>
      <c r="B3072" s="49" t="s">
        <v>3363</v>
      </c>
    </row>
    <row r="3073" spans="1:2" x14ac:dyDescent="0.25">
      <c r="A3073" s="48">
        <v>26101806</v>
      </c>
      <c r="B3073" s="49" t="s">
        <v>3364</v>
      </c>
    </row>
    <row r="3074" spans="1:2" x14ac:dyDescent="0.25">
      <c r="A3074" s="48">
        <v>26101807</v>
      </c>
      <c r="B3074" s="49" t="s">
        <v>3365</v>
      </c>
    </row>
    <row r="3075" spans="1:2" x14ac:dyDescent="0.25">
      <c r="A3075" s="48">
        <v>26101808</v>
      </c>
      <c r="B3075" s="49" t="s">
        <v>3366</v>
      </c>
    </row>
    <row r="3076" spans="1:2" x14ac:dyDescent="0.25">
      <c r="A3076" s="48">
        <v>26101809</v>
      </c>
      <c r="B3076" s="49" t="s">
        <v>3367</v>
      </c>
    </row>
    <row r="3077" spans="1:2" x14ac:dyDescent="0.25">
      <c r="A3077" s="48">
        <v>26101903</v>
      </c>
      <c r="B3077" s="49" t="s">
        <v>3368</v>
      </c>
    </row>
    <row r="3078" spans="1:2" x14ac:dyDescent="0.25">
      <c r="A3078" s="48">
        <v>26101904</v>
      </c>
      <c r="B3078" s="49" t="s">
        <v>3369</v>
      </c>
    </row>
    <row r="3079" spans="1:2" x14ac:dyDescent="0.25">
      <c r="A3079" s="48">
        <v>26101905</v>
      </c>
      <c r="B3079" s="49" t="s">
        <v>3370</v>
      </c>
    </row>
    <row r="3080" spans="1:2" x14ac:dyDescent="0.25">
      <c r="A3080" s="48">
        <v>26111501</v>
      </c>
      <c r="B3080" s="49" t="s">
        <v>3371</v>
      </c>
    </row>
    <row r="3081" spans="1:2" x14ac:dyDescent="0.25">
      <c r="A3081" s="48">
        <v>26111503</v>
      </c>
      <c r="B3081" s="49" t="s">
        <v>3372</v>
      </c>
    </row>
    <row r="3082" spans="1:2" x14ac:dyDescent="0.25">
      <c r="A3082" s="48">
        <v>26111504</v>
      </c>
      <c r="B3082" s="49" t="s">
        <v>3373</v>
      </c>
    </row>
    <row r="3083" spans="1:2" x14ac:dyDescent="0.25">
      <c r="A3083" s="48">
        <v>26111505</v>
      </c>
      <c r="B3083" s="49" t="s">
        <v>3374</v>
      </c>
    </row>
    <row r="3084" spans="1:2" x14ac:dyDescent="0.25">
      <c r="A3084" s="48">
        <v>26111506</v>
      </c>
      <c r="B3084" s="49" t="s">
        <v>3375</v>
      </c>
    </row>
    <row r="3085" spans="1:2" x14ac:dyDescent="0.25">
      <c r="A3085" s="48">
        <v>26111508</v>
      </c>
      <c r="B3085" s="49" t="s">
        <v>3376</v>
      </c>
    </row>
    <row r="3086" spans="1:2" x14ac:dyDescent="0.25">
      <c r="A3086" s="48">
        <v>26111509</v>
      </c>
      <c r="B3086" s="49" t="s">
        <v>3377</v>
      </c>
    </row>
    <row r="3087" spans="1:2" x14ac:dyDescent="0.25">
      <c r="A3087" s="48">
        <v>26111510</v>
      </c>
      <c r="B3087" s="49" t="s">
        <v>3378</v>
      </c>
    </row>
    <row r="3088" spans="1:2" x14ac:dyDescent="0.25">
      <c r="A3088" s="48">
        <v>26111512</v>
      </c>
      <c r="B3088" s="49" t="s">
        <v>3379</v>
      </c>
    </row>
    <row r="3089" spans="1:2" x14ac:dyDescent="0.25">
      <c r="A3089" s="48">
        <v>26111513</v>
      </c>
      <c r="B3089" s="49" t="s">
        <v>3380</v>
      </c>
    </row>
    <row r="3090" spans="1:2" x14ac:dyDescent="0.25">
      <c r="A3090" s="48">
        <v>26111514</v>
      </c>
      <c r="B3090" s="49" t="s">
        <v>3381</v>
      </c>
    </row>
    <row r="3091" spans="1:2" x14ac:dyDescent="0.25">
      <c r="A3091" s="48">
        <v>26111515</v>
      </c>
      <c r="B3091" s="49" t="s">
        <v>3382</v>
      </c>
    </row>
    <row r="3092" spans="1:2" x14ac:dyDescent="0.25">
      <c r="A3092" s="48">
        <v>26111516</v>
      </c>
      <c r="B3092" s="49" t="s">
        <v>3383</v>
      </c>
    </row>
    <row r="3093" spans="1:2" x14ac:dyDescent="0.25">
      <c r="A3093" s="48">
        <v>26111517</v>
      </c>
      <c r="B3093" s="49" t="s">
        <v>3384</v>
      </c>
    </row>
    <row r="3094" spans="1:2" x14ac:dyDescent="0.25">
      <c r="A3094" s="48">
        <v>26111518</v>
      </c>
      <c r="B3094" s="49" t="s">
        <v>3385</v>
      </c>
    </row>
    <row r="3095" spans="1:2" x14ac:dyDescent="0.25">
      <c r="A3095" s="48">
        <v>26111519</v>
      </c>
      <c r="B3095" s="49" t="s">
        <v>3386</v>
      </c>
    </row>
    <row r="3096" spans="1:2" x14ac:dyDescent="0.25">
      <c r="A3096" s="48">
        <v>26111520</v>
      </c>
      <c r="B3096" s="49" t="s">
        <v>3387</v>
      </c>
    </row>
    <row r="3097" spans="1:2" x14ac:dyDescent="0.25">
      <c r="A3097" s="48">
        <v>26111521</v>
      </c>
      <c r="B3097" s="49" t="s">
        <v>3388</v>
      </c>
    </row>
    <row r="3098" spans="1:2" x14ac:dyDescent="0.25">
      <c r="A3098" s="48">
        <v>26111522</v>
      </c>
      <c r="B3098" s="49" t="s">
        <v>3389</v>
      </c>
    </row>
    <row r="3099" spans="1:2" x14ac:dyDescent="0.25">
      <c r="A3099" s="48">
        <v>26111523</v>
      </c>
      <c r="B3099" s="49" t="s">
        <v>3390</v>
      </c>
    </row>
    <row r="3100" spans="1:2" x14ac:dyDescent="0.25">
      <c r="A3100" s="48">
        <v>26111524</v>
      </c>
      <c r="B3100" s="49" t="s">
        <v>3391</v>
      </c>
    </row>
    <row r="3101" spans="1:2" x14ac:dyDescent="0.25">
      <c r="A3101" s="48">
        <v>26111525</v>
      </c>
      <c r="B3101" s="49" t="s">
        <v>3392</v>
      </c>
    </row>
    <row r="3102" spans="1:2" x14ac:dyDescent="0.25">
      <c r="A3102" s="48">
        <v>26111526</v>
      </c>
      <c r="B3102" s="49" t="s">
        <v>3393</v>
      </c>
    </row>
    <row r="3103" spans="1:2" x14ac:dyDescent="0.25">
      <c r="A3103" s="48">
        <v>26111527</v>
      </c>
      <c r="B3103" s="49" t="s">
        <v>3394</v>
      </c>
    </row>
    <row r="3104" spans="1:2" x14ac:dyDescent="0.25">
      <c r="A3104" s="48">
        <v>26111528</v>
      </c>
      <c r="B3104" s="49" t="s">
        <v>3395</v>
      </c>
    </row>
    <row r="3105" spans="1:2" x14ac:dyDescent="0.25">
      <c r="A3105" s="48">
        <v>26111529</v>
      </c>
      <c r="B3105" s="49" t="s">
        <v>3396</v>
      </c>
    </row>
    <row r="3106" spans="1:2" x14ac:dyDescent="0.25">
      <c r="A3106" s="48">
        <v>26111530</v>
      </c>
      <c r="B3106" s="49" t="s">
        <v>3397</v>
      </c>
    </row>
    <row r="3107" spans="1:2" x14ac:dyDescent="0.25">
      <c r="A3107" s="48">
        <v>26111531</v>
      </c>
      <c r="B3107" s="49" t="s">
        <v>3398</v>
      </c>
    </row>
    <row r="3108" spans="1:2" x14ac:dyDescent="0.25">
      <c r="A3108" s="48">
        <v>26111532</v>
      </c>
      <c r="B3108" s="49" t="s">
        <v>3399</v>
      </c>
    </row>
    <row r="3109" spans="1:2" x14ac:dyDescent="0.25">
      <c r="A3109" s="48">
        <v>26111533</v>
      </c>
      <c r="B3109" s="49" t="s">
        <v>3400</v>
      </c>
    </row>
    <row r="3110" spans="1:2" x14ac:dyDescent="0.25">
      <c r="A3110" s="48">
        <v>26111534</v>
      </c>
      <c r="B3110" s="49" t="s">
        <v>3401</v>
      </c>
    </row>
    <row r="3111" spans="1:2" x14ac:dyDescent="0.25">
      <c r="A3111" s="48">
        <v>26111535</v>
      </c>
      <c r="B3111" s="49" t="s">
        <v>3402</v>
      </c>
    </row>
    <row r="3112" spans="1:2" x14ac:dyDescent="0.25">
      <c r="A3112" s="48">
        <v>26111601</v>
      </c>
      <c r="B3112" s="49" t="s">
        <v>3403</v>
      </c>
    </row>
    <row r="3113" spans="1:2" x14ac:dyDescent="0.25">
      <c r="A3113" s="48">
        <v>26111602</v>
      </c>
      <c r="B3113" s="49" t="s">
        <v>3404</v>
      </c>
    </row>
    <row r="3114" spans="1:2" x14ac:dyDescent="0.25">
      <c r="A3114" s="48">
        <v>26111603</v>
      </c>
      <c r="B3114" s="49" t="s">
        <v>3405</v>
      </c>
    </row>
    <row r="3115" spans="1:2" x14ac:dyDescent="0.25">
      <c r="A3115" s="48">
        <v>26111604</v>
      </c>
      <c r="B3115" s="49" t="s">
        <v>3406</v>
      </c>
    </row>
    <row r="3116" spans="1:2" x14ac:dyDescent="0.25">
      <c r="A3116" s="48">
        <v>26111605</v>
      </c>
      <c r="B3116" s="49" t="s">
        <v>3407</v>
      </c>
    </row>
    <row r="3117" spans="1:2" x14ac:dyDescent="0.25">
      <c r="A3117" s="48">
        <v>26111606</v>
      </c>
      <c r="B3117" s="49" t="s">
        <v>3408</v>
      </c>
    </row>
    <row r="3118" spans="1:2" x14ac:dyDescent="0.25">
      <c r="A3118" s="48">
        <v>26111607</v>
      </c>
      <c r="B3118" s="49" t="s">
        <v>3409</v>
      </c>
    </row>
    <row r="3119" spans="1:2" x14ac:dyDescent="0.25">
      <c r="A3119" s="48">
        <v>26111608</v>
      </c>
      <c r="B3119" s="49" t="s">
        <v>3410</v>
      </c>
    </row>
    <row r="3120" spans="1:2" x14ac:dyDescent="0.25">
      <c r="A3120" s="48">
        <v>26111701</v>
      </c>
      <c r="B3120" s="49" t="s">
        <v>3411</v>
      </c>
    </row>
    <row r="3121" spans="1:2" x14ac:dyDescent="0.25">
      <c r="A3121" s="48">
        <v>26111702</v>
      </c>
      <c r="B3121" s="49" t="s">
        <v>3412</v>
      </c>
    </row>
    <row r="3122" spans="1:2" x14ac:dyDescent="0.25">
      <c r="A3122" s="48">
        <v>26111703</v>
      </c>
      <c r="B3122" s="49" t="s">
        <v>3413</v>
      </c>
    </row>
    <row r="3123" spans="1:2" x14ac:dyDescent="0.25">
      <c r="A3123" s="48">
        <v>26111704</v>
      </c>
      <c r="B3123" s="49" t="s">
        <v>3414</v>
      </c>
    </row>
    <row r="3124" spans="1:2" x14ac:dyDescent="0.25">
      <c r="A3124" s="48">
        <v>26111705</v>
      </c>
      <c r="B3124" s="49" t="s">
        <v>3415</v>
      </c>
    </row>
    <row r="3125" spans="1:2" x14ac:dyDescent="0.25">
      <c r="A3125" s="48">
        <v>26111706</v>
      </c>
      <c r="B3125" s="49" t="s">
        <v>3416</v>
      </c>
    </row>
    <row r="3126" spans="1:2" x14ac:dyDescent="0.25">
      <c r="A3126" s="48">
        <v>26111707</v>
      </c>
      <c r="B3126" s="49" t="s">
        <v>3417</v>
      </c>
    </row>
    <row r="3127" spans="1:2" x14ac:dyDescent="0.25">
      <c r="A3127" s="48">
        <v>26111708</v>
      </c>
      <c r="B3127" s="49" t="s">
        <v>3418</v>
      </c>
    </row>
    <row r="3128" spans="1:2" x14ac:dyDescent="0.25">
      <c r="A3128" s="48">
        <v>26111709</v>
      </c>
      <c r="B3128" s="49" t="s">
        <v>3419</v>
      </c>
    </row>
    <row r="3129" spans="1:2" x14ac:dyDescent="0.25">
      <c r="A3129" s="48">
        <v>26111710</v>
      </c>
      <c r="B3129" s="49" t="s">
        <v>3420</v>
      </c>
    </row>
    <row r="3130" spans="1:2" x14ac:dyDescent="0.25">
      <c r="A3130" s="48">
        <v>26111711</v>
      </c>
      <c r="B3130" s="49" t="s">
        <v>3421</v>
      </c>
    </row>
    <row r="3131" spans="1:2" x14ac:dyDescent="0.25">
      <c r="A3131" s="48">
        <v>26111712</v>
      </c>
      <c r="B3131" s="49" t="s">
        <v>3422</v>
      </c>
    </row>
    <row r="3132" spans="1:2" x14ac:dyDescent="0.25">
      <c r="A3132" s="48">
        <v>26111713</v>
      </c>
      <c r="B3132" s="49" t="s">
        <v>3423</v>
      </c>
    </row>
    <row r="3133" spans="1:2" x14ac:dyDescent="0.25">
      <c r="A3133" s="48">
        <v>26111714</v>
      </c>
      <c r="B3133" s="49" t="s">
        <v>3424</v>
      </c>
    </row>
    <row r="3134" spans="1:2" x14ac:dyDescent="0.25">
      <c r="A3134" s="48">
        <v>26111715</v>
      </c>
      <c r="B3134" s="49" t="s">
        <v>3425</v>
      </c>
    </row>
    <row r="3135" spans="1:2" x14ac:dyDescent="0.25">
      <c r="A3135" s="48">
        <v>26111716</v>
      </c>
      <c r="B3135" s="49" t="s">
        <v>3426</v>
      </c>
    </row>
    <row r="3136" spans="1:2" x14ac:dyDescent="0.25">
      <c r="A3136" s="48">
        <v>26111717</v>
      </c>
      <c r="B3136" s="49" t="s">
        <v>3427</v>
      </c>
    </row>
    <row r="3137" spans="1:2" x14ac:dyDescent="0.25">
      <c r="A3137" s="48">
        <v>26111718</v>
      </c>
      <c r="B3137" s="49" t="s">
        <v>3428</v>
      </c>
    </row>
    <row r="3138" spans="1:2" x14ac:dyDescent="0.25">
      <c r="A3138" s="48">
        <v>26111719</v>
      </c>
      <c r="B3138" s="49" t="s">
        <v>3429</v>
      </c>
    </row>
    <row r="3139" spans="1:2" x14ac:dyDescent="0.25">
      <c r="A3139" s="48">
        <v>26111720</v>
      </c>
      <c r="B3139" s="49" t="s">
        <v>3430</v>
      </c>
    </row>
    <row r="3140" spans="1:2" x14ac:dyDescent="0.25">
      <c r="A3140" s="48">
        <v>26111721</v>
      </c>
      <c r="B3140" s="49" t="s">
        <v>3431</v>
      </c>
    </row>
    <row r="3141" spans="1:2" x14ac:dyDescent="0.25">
      <c r="A3141" s="48">
        <v>26111722</v>
      </c>
      <c r="B3141" s="49" t="s">
        <v>3432</v>
      </c>
    </row>
    <row r="3142" spans="1:2" x14ac:dyDescent="0.25">
      <c r="A3142" s="48">
        <v>26111723</v>
      </c>
      <c r="B3142" s="49" t="s">
        <v>3433</v>
      </c>
    </row>
    <row r="3143" spans="1:2" x14ac:dyDescent="0.25">
      <c r="A3143" s="48">
        <v>26111724</v>
      </c>
      <c r="B3143" s="49" t="s">
        <v>3434</v>
      </c>
    </row>
    <row r="3144" spans="1:2" x14ac:dyDescent="0.25">
      <c r="A3144" s="48">
        <v>26111725</v>
      </c>
      <c r="B3144" s="49" t="s">
        <v>3435</v>
      </c>
    </row>
    <row r="3145" spans="1:2" x14ac:dyDescent="0.25">
      <c r="A3145" s="48">
        <v>26111801</v>
      </c>
      <c r="B3145" s="49" t="s">
        <v>3436</v>
      </c>
    </row>
    <row r="3146" spans="1:2" x14ac:dyDescent="0.25">
      <c r="A3146" s="48">
        <v>26111802</v>
      </c>
      <c r="B3146" s="49" t="s">
        <v>3437</v>
      </c>
    </row>
    <row r="3147" spans="1:2" x14ac:dyDescent="0.25">
      <c r="A3147" s="48">
        <v>26111803</v>
      </c>
      <c r="B3147" s="49" t="s">
        <v>3438</v>
      </c>
    </row>
    <row r="3148" spans="1:2" x14ac:dyDescent="0.25">
      <c r="A3148" s="48">
        <v>26111804</v>
      </c>
      <c r="B3148" s="49" t="s">
        <v>3439</v>
      </c>
    </row>
    <row r="3149" spans="1:2" x14ac:dyDescent="0.25">
      <c r="A3149" s="48">
        <v>26111805</v>
      </c>
      <c r="B3149" s="49" t="s">
        <v>3440</v>
      </c>
    </row>
    <row r="3150" spans="1:2" x14ac:dyDescent="0.25">
      <c r="A3150" s="48">
        <v>26111806</v>
      </c>
      <c r="B3150" s="49" t="s">
        <v>3441</v>
      </c>
    </row>
    <row r="3151" spans="1:2" x14ac:dyDescent="0.25">
      <c r="A3151" s="48">
        <v>26111807</v>
      </c>
      <c r="B3151" s="49" t="s">
        <v>3442</v>
      </c>
    </row>
    <row r="3152" spans="1:2" x14ac:dyDescent="0.25">
      <c r="A3152" s="48">
        <v>26111808</v>
      </c>
      <c r="B3152" s="49" t="s">
        <v>3443</v>
      </c>
    </row>
    <row r="3153" spans="1:2" x14ac:dyDescent="0.25">
      <c r="A3153" s="48">
        <v>26111809</v>
      </c>
      <c r="B3153" s="49" t="s">
        <v>3444</v>
      </c>
    </row>
    <row r="3154" spans="1:2" x14ac:dyDescent="0.25">
      <c r="A3154" s="48">
        <v>26111810</v>
      </c>
      <c r="B3154" s="49" t="s">
        <v>3445</v>
      </c>
    </row>
    <row r="3155" spans="1:2" x14ac:dyDescent="0.25">
      <c r="A3155" s="48">
        <v>26111901</v>
      </c>
      <c r="B3155" s="49" t="s">
        <v>3446</v>
      </c>
    </row>
    <row r="3156" spans="1:2" x14ac:dyDescent="0.25">
      <c r="A3156" s="48">
        <v>26111902</v>
      </c>
      <c r="B3156" s="49" t="s">
        <v>3447</v>
      </c>
    </row>
    <row r="3157" spans="1:2" x14ac:dyDescent="0.25">
      <c r="A3157" s="48">
        <v>26111903</v>
      </c>
      <c r="B3157" s="49" t="s">
        <v>3448</v>
      </c>
    </row>
    <row r="3158" spans="1:2" x14ac:dyDescent="0.25">
      <c r="A3158" s="48">
        <v>26111904</v>
      </c>
      <c r="B3158" s="49" t="s">
        <v>3449</v>
      </c>
    </row>
    <row r="3159" spans="1:2" x14ac:dyDescent="0.25">
      <c r="A3159" s="48">
        <v>26111905</v>
      </c>
      <c r="B3159" s="49" t="s">
        <v>3450</v>
      </c>
    </row>
    <row r="3160" spans="1:2" x14ac:dyDescent="0.25">
      <c r="A3160" s="48">
        <v>26111907</v>
      </c>
      <c r="B3160" s="49" t="s">
        <v>3451</v>
      </c>
    </row>
    <row r="3161" spans="1:2" x14ac:dyDescent="0.25">
      <c r="A3161" s="48">
        <v>26111908</v>
      </c>
      <c r="B3161" s="49" t="s">
        <v>3452</v>
      </c>
    </row>
    <row r="3162" spans="1:2" x14ac:dyDescent="0.25">
      <c r="A3162" s="48">
        <v>26111909</v>
      </c>
      <c r="B3162" s="49" t="s">
        <v>3453</v>
      </c>
    </row>
    <row r="3163" spans="1:2" x14ac:dyDescent="0.25">
      <c r="A3163" s="48">
        <v>26111910</v>
      </c>
      <c r="B3163" s="49" t="s">
        <v>3454</v>
      </c>
    </row>
    <row r="3164" spans="1:2" x14ac:dyDescent="0.25">
      <c r="A3164" s="48">
        <v>26112001</v>
      </c>
      <c r="B3164" s="49" t="s">
        <v>3455</v>
      </c>
    </row>
    <row r="3165" spans="1:2" x14ac:dyDescent="0.25">
      <c r="A3165" s="48">
        <v>26112002</v>
      </c>
      <c r="B3165" s="49" t="s">
        <v>3456</v>
      </c>
    </row>
    <row r="3166" spans="1:2" x14ac:dyDescent="0.25">
      <c r="A3166" s="48">
        <v>26112003</v>
      </c>
      <c r="B3166" s="49" t="s">
        <v>3457</v>
      </c>
    </row>
    <row r="3167" spans="1:2" x14ac:dyDescent="0.25">
      <c r="A3167" s="48">
        <v>26112004</v>
      </c>
      <c r="B3167" s="49" t="s">
        <v>3458</v>
      </c>
    </row>
    <row r="3168" spans="1:2" x14ac:dyDescent="0.25">
      <c r="A3168" s="48">
        <v>26112101</v>
      </c>
      <c r="B3168" s="49" t="s">
        <v>3459</v>
      </c>
    </row>
    <row r="3169" spans="1:2" x14ac:dyDescent="0.25">
      <c r="A3169" s="48">
        <v>26112102</v>
      </c>
      <c r="B3169" s="49" t="s">
        <v>3460</v>
      </c>
    </row>
    <row r="3170" spans="1:2" x14ac:dyDescent="0.25">
      <c r="A3170" s="48">
        <v>26112103</v>
      </c>
      <c r="B3170" s="49" t="s">
        <v>3461</v>
      </c>
    </row>
    <row r="3171" spans="1:2" x14ac:dyDescent="0.25">
      <c r="A3171" s="48">
        <v>26112104</v>
      </c>
      <c r="B3171" s="49" t="s">
        <v>3462</v>
      </c>
    </row>
    <row r="3172" spans="1:2" x14ac:dyDescent="0.25">
      <c r="A3172" s="48">
        <v>26112105</v>
      </c>
      <c r="B3172" s="49" t="s">
        <v>3463</v>
      </c>
    </row>
    <row r="3173" spans="1:2" x14ac:dyDescent="0.25">
      <c r="A3173" s="48">
        <v>26121501</v>
      </c>
      <c r="B3173" s="49" t="s">
        <v>3464</v>
      </c>
    </row>
    <row r="3174" spans="1:2" x14ac:dyDescent="0.25">
      <c r="A3174" s="48">
        <v>26121505</v>
      </c>
      <c r="B3174" s="49" t="s">
        <v>3465</v>
      </c>
    </row>
    <row r="3175" spans="1:2" x14ac:dyDescent="0.25">
      <c r="A3175" s="48">
        <v>26121507</v>
      </c>
      <c r="B3175" s="49" t="s">
        <v>3466</v>
      </c>
    </row>
    <row r="3176" spans="1:2" x14ac:dyDescent="0.25">
      <c r="A3176" s="48">
        <v>26121508</v>
      </c>
      <c r="B3176" s="49" t="s">
        <v>3467</v>
      </c>
    </row>
    <row r="3177" spans="1:2" x14ac:dyDescent="0.25">
      <c r="A3177" s="48">
        <v>26121509</v>
      </c>
      <c r="B3177" s="49" t="s">
        <v>3468</v>
      </c>
    </row>
    <row r="3178" spans="1:2" x14ac:dyDescent="0.25">
      <c r="A3178" s="48">
        <v>26121510</v>
      </c>
      <c r="B3178" s="49" t="s">
        <v>3469</v>
      </c>
    </row>
    <row r="3179" spans="1:2" x14ac:dyDescent="0.25">
      <c r="A3179" s="48">
        <v>26121514</v>
      </c>
      <c r="B3179" s="49" t="s">
        <v>3470</v>
      </c>
    </row>
    <row r="3180" spans="1:2" x14ac:dyDescent="0.25">
      <c r="A3180" s="48">
        <v>26121515</v>
      </c>
      <c r="B3180" s="49" t="s">
        <v>3471</v>
      </c>
    </row>
    <row r="3181" spans="1:2" x14ac:dyDescent="0.25">
      <c r="A3181" s="48">
        <v>26121517</v>
      </c>
      <c r="B3181" s="49" t="s">
        <v>3472</v>
      </c>
    </row>
    <row r="3182" spans="1:2" x14ac:dyDescent="0.25">
      <c r="A3182" s="48">
        <v>26121519</v>
      </c>
      <c r="B3182" s="49" t="s">
        <v>3473</v>
      </c>
    </row>
    <row r="3183" spans="1:2" x14ac:dyDescent="0.25">
      <c r="A3183" s="48">
        <v>26121520</v>
      </c>
      <c r="B3183" s="49" t="s">
        <v>3474</v>
      </c>
    </row>
    <row r="3184" spans="1:2" x14ac:dyDescent="0.25">
      <c r="A3184" s="48">
        <v>26121521</v>
      </c>
      <c r="B3184" s="49" t="s">
        <v>3475</v>
      </c>
    </row>
    <row r="3185" spans="1:2" x14ac:dyDescent="0.25">
      <c r="A3185" s="48">
        <v>26121522</v>
      </c>
      <c r="B3185" s="49" t="s">
        <v>3476</v>
      </c>
    </row>
    <row r="3186" spans="1:2" x14ac:dyDescent="0.25">
      <c r="A3186" s="48">
        <v>26121523</v>
      </c>
      <c r="B3186" s="49" t="s">
        <v>3477</v>
      </c>
    </row>
    <row r="3187" spans="1:2" x14ac:dyDescent="0.25">
      <c r="A3187" s="48">
        <v>26121524</v>
      </c>
      <c r="B3187" s="49" t="s">
        <v>3478</v>
      </c>
    </row>
    <row r="3188" spans="1:2" x14ac:dyDescent="0.25">
      <c r="A3188" s="48">
        <v>26121532</v>
      </c>
      <c r="B3188" s="49" t="s">
        <v>3479</v>
      </c>
    </row>
    <row r="3189" spans="1:2" x14ac:dyDescent="0.25">
      <c r="A3189" s="48">
        <v>26121533</v>
      </c>
      <c r="B3189" s="49" t="s">
        <v>3480</v>
      </c>
    </row>
    <row r="3190" spans="1:2" x14ac:dyDescent="0.25">
      <c r="A3190" s="48">
        <v>26121534</v>
      </c>
      <c r="B3190" s="49" t="s">
        <v>3481</v>
      </c>
    </row>
    <row r="3191" spans="1:2" x14ac:dyDescent="0.25">
      <c r="A3191" s="48">
        <v>26121536</v>
      </c>
      <c r="B3191" s="49" t="s">
        <v>3482</v>
      </c>
    </row>
    <row r="3192" spans="1:2" x14ac:dyDescent="0.25">
      <c r="A3192" s="48">
        <v>26121538</v>
      </c>
      <c r="B3192" s="49" t="s">
        <v>3483</v>
      </c>
    </row>
    <row r="3193" spans="1:2" x14ac:dyDescent="0.25">
      <c r="A3193" s="48">
        <v>26121539</v>
      </c>
      <c r="B3193" s="49" t="s">
        <v>3484</v>
      </c>
    </row>
    <row r="3194" spans="1:2" x14ac:dyDescent="0.25">
      <c r="A3194" s="48">
        <v>26121540</v>
      </c>
      <c r="B3194" s="49" t="s">
        <v>3485</v>
      </c>
    </row>
    <row r="3195" spans="1:2" x14ac:dyDescent="0.25">
      <c r="A3195" s="48">
        <v>26121541</v>
      </c>
      <c r="B3195" s="49" t="s">
        <v>3486</v>
      </c>
    </row>
    <row r="3196" spans="1:2" x14ac:dyDescent="0.25">
      <c r="A3196" s="48">
        <v>26121601</v>
      </c>
      <c r="B3196" s="49" t="s">
        <v>3487</v>
      </c>
    </row>
    <row r="3197" spans="1:2" x14ac:dyDescent="0.25">
      <c r="A3197" s="48">
        <v>26121602</v>
      </c>
      <c r="B3197" s="49" t="s">
        <v>3488</v>
      </c>
    </row>
    <row r="3198" spans="1:2" x14ac:dyDescent="0.25">
      <c r="A3198" s="48">
        <v>26121603</v>
      </c>
      <c r="B3198" s="49" t="s">
        <v>3489</v>
      </c>
    </row>
    <row r="3199" spans="1:2" x14ac:dyDescent="0.25">
      <c r="A3199" s="48">
        <v>26121604</v>
      </c>
      <c r="B3199" s="49" t="s">
        <v>3490</v>
      </c>
    </row>
    <row r="3200" spans="1:2" x14ac:dyDescent="0.25">
      <c r="A3200" s="48">
        <v>26121605</v>
      </c>
      <c r="B3200" s="49" t="s">
        <v>3491</v>
      </c>
    </row>
    <row r="3201" spans="1:2" x14ac:dyDescent="0.25">
      <c r="A3201" s="48">
        <v>26121606</v>
      </c>
      <c r="B3201" s="49" t="s">
        <v>3492</v>
      </c>
    </row>
    <row r="3202" spans="1:2" x14ac:dyDescent="0.25">
      <c r="A3202" s="48">
        <v>26121607</v>
      </c>
      <c r="B3202" s="49" t="s">
        <v>3493</v>
      </c>
    </row>
    <row r="3203" spans="1:2" x14ac:dyDescent="0.25">
      <c r="A3203" s="48">
        <v>26121608</v>
      </c>
      <c r="B3203" s="49" t="s">
        <v>3494</v>
      </c>
    </row>
    <row r="3204" spans="1:2" x14ac:dyDescent="0.25">
      <c r="A3204" s="48">
        <v>26121609</v>
      </c>
      <c r="B3204" s="49" t="s">
        <v>3495</v>
      </c>
    </row>
    <row r="3205" spans="1:2" x14ac:dyDescent="0.25">
      <c r="A3205" s="48">
        <v>26121610</v>
      </c>
      <c r="B3205" s="49" t="s">
        <v>3496</v>
      </c>
    </row>
    <row r="3206" spans="1:2" x14ac:dyDescent="0.25">
      <c r="A3206" s="48">
        <v>26121611</v>
      </c>
      <c r="B3206" s="49" t="s">
        <v>3497</v>
      </c>
    </row>
    <row r="3207" spans="1:2" x14ac:dyDescent="0.25">
      <c r="A3207" s="48">
        <v>26121612</v>
      </c>
      <c r="B3207" s="49" t="s">
        <v>3498</v>
      </c>
    </row>
    <row r="3208" spans="1:2" x14ac:dyDescent="0.25">
      <c r="A3208" s="48">
        <v>26121613</v>
      </c>
      <c r="B3208" s="49" t="s">
        <v>3499</v>
      </c>
    </row>
    <row r="3209" spans="1:2" x14ac:dyDescent="0.25">
      <c r="A3209" s="48">
        <v>26121614</v>
      </c>
      <c r="B3209" s="49" t="s">
        <v>3500</v>
      </c>
    </row>
    <row r="3210" spans="1:2" x14ac:dyDescent="0.25">
      <c r="A3210" s="48">
        <v>26121615</v>
      </c>
      <c r="B3210" s="49" t="s">
        <v>3501</v>
      </c>
    </row>
    <row r="3211" spans="1:2" x14ac:dyDescent="0.25">
      <c r="A3211" s="48">
        <v>26121616</v>
      </c>
      <c r="B3211" s="49" t="s">
        <v>3502</v>
      </c>
    </row>
    <row r="3212" spans="1:2" x14ac:dyDescent="0.25">
      <c r="A3212" s="48">
        <v>26121617</v>
      </c>
      <c r="B3212" s="49" t="s">
        <v>3503</v>
      </c>
    </row>
    <row r="3213" spans="1:2" x14ac:dyDescent="0.25">
      <c r="A3213" s="48">
        <v>26121618</v>
      </c>
      <c r="B3213" s="49" t="s">
        <v>3504</v>
      </c>
    </row>
    <row r="3214" spans="1:2" x14ac:dyDescent="0.25">
      <c r="A3214" s="48">
        <v>26121619</v>
      </c>
      <c r="B3214" s="49" t="s">
        <v>3505</v>
      </c>
    </row>
    <row r="3215" spans="1:2" x14ac:dyDescent="0.25">
      <c r="A3215" s="48">
        <v>26121620</v>
      </c>
      <c r="B3215" s="49" t="s">
        <v>3506</v>
      </c>
    </row>
    <row r="3216" spans="1:2" x14ac:dyDescent="0.25">
      <c r="A3216" s="48">
        <v>26121621</v>
      </c>
      <c r="B3216" s="49" t="s">
        <v>3507</v>
      </c>
    </row>
    <row r="3217" spans="1:2" x14ac:dyDescent="0.25">
      <c r="A3217" s="48">
        <v>26121622</v>
      </c>
      <c r="B3217" s="49" t="s">
        <v>3508</v>
      </c>
    </row>
    <row r="3218" spans="1:2" x14ac:dyDescent="0.25">
      <c r="A3218" s="48">
        <v>26121623</v>
      </c>
      <c r="B3218" s="49" t="s">
        <v>3509</v>
      </c>
    </row>
    <row r="3219" spans="1:2" x14ac:dyDescent="0.25">
      <c r="A3219" s="48">
        <v>26121624</v>
      </c>
      <c r="B3219" s="49" t="s">
        <v>3510</v>
      </c>
    </row>
    <row r="3220" spans="1:2" x14ac:dyDescent="0.25">
      <c r="A3220" s="48">
        <v>26121628</v>
      </c>
      <c r="B3220" s="49" t="s">
        <v>3511</v>
      </c>
    </row>
    <row r="3221" spans="1:2" x14ac:dyDescent="0.25">
      <c r="A3221" s="48">
        <v>26121629</v>
      </c>
      <c r="B3221" s="49" t="s">
        <v>3512</v>
      </c>
    </row>
    <row r="3222" spans="1:2" x14ac:dyDescent="0.25">
      <c r="A3222" s="48">
        <v>26121630</v>
      </c>
      <c r="B3222" s="49" t="s">
        <v>3513</v>
      </c>
    </row>
    <row r="3223" spans="1:2" x14ac:dyDescent="0.25">
      <c r="A3223" s="48">
        <v>26121631</v>
      </c>
      <c r="B3223" s="49" t="s">
        <v>3514</v>
      </c>
    </row>
    <row r="3224" spans="1:2" x14ac:dyDescent="0.25">
      <c r="A3224" s="48">
        <v>26121632</v>
      </c>
      <c r="B3224" s="49" t="s">
        <v>3515</v>
      </c>
    </row>
    <row r="3225" spans="1:2" x14ac:dyDescent="0.25">
      <c r="A3225" s="48">
        <v>26121633</v>
      </c>
      <c r="B3225" s="49" t="s">
        <v>3516</v>
      </c>
    </row>
    <row r="3226" spans="1:2" x14ac:dyDescent="0.25">
      <c r="A3226" s="48">
        <v>26121634</v>
      </c>
      <c r="B3226" s="49" t="s">
        <v>3517</v>
      </c>
    </row>
    <row r="3227" spans="1:2" x14ac:dyDescent="0.25">
      <c r="A3227" s="48">
        <v>26121635</v>
      </c>
      <c r="B3227" s="49" t="s">
        <v>3518</v>
      </c>
    </row>
    <row r="3228" spans="1:2" x14ac:dyDescent="0.25">
      <c r="A3228" s="48">
        <v>26121636</v>
      </c>
      <c r="B3228" s="49" t="s">
        <v>3519</v>
      </c>
    </row>
    <row r="3229" spans="1:2" x14ac:dyDescent="0.25">
      <c r="A3229" s="48">
        <v>26121637</v>
      </c>
      <c r="B3229" s="49" t="s">
        <v>3520</v>
      </c>
    </row>
    <row r="3230" spans="1:2" x14ac:dyDescent="0.25">
      <c r="A3230" s="48">
        <v>26121701</v>
      </c>
      <c r="B3230" s="49" t="s">
        <v>3521</v>
      </c>
    </row>
    <row r="3231" spans="1:2" x14ac:dyDescent="0.25">
      <c r="A3231" s="48">
        <v>26121702</v>
      </c>
      <c r="B3231" s="49" t="s">
        <v>3522</v>
      </c>
    </row>
    <row r="3232" spans="1:2" x14ac:dyDescent="0.25">
      <c r="A3232" s="48">
        <v>26121703</v>
      </c>
      <c r="B3232" s="49" t="s">
        <v>3523</v>
      </c>
    </row>
    <row r="3233" spans="1:2" x14ac:dyDescent="0.25">
      <c r="A3233" s="48">
        <v>26121704</v>
      </c>
      <c r="B3233" s="49" t="s">
        <v>3524</v>
      </c>
    </row>
    <row r="3234" spans="1:2" x14ac:dyDescent="0.25">
      <c r="A3234" s="48">
        <v>26121705</v>
      </c>
      <c r="B3234" s="49" t="s">
        <v>3525</v>
      </c>
    </row>
    <row r="3235" spans="1:2" x14ac:dyDescent="0.25">
      <c r="A3235" s="48">
        <v>26131501</v>
      </c>
      <c r="B3235" s="49" t="s">
        <v>3526</v>
      </c>
    </row>
    <row r="3236" spans="1:2" x14ac:dyDescent="0.25">
      <c r="A3236" s="48">
        <v>26131502</v>
      </c>
      <c r="B3236" s="49" t="s">
        <v>3527</v>
      </c>
    </row>
    <row r="3237" spans="1:2" x14ac:dyDescent="0.25">
      <c r="A3237" s="48">
        <v>26131503</v>
      </c>
      <c r="B3237" s="49" t="s">
        <v>3528</v>
      </c>
    </row>
    <row r="3238" spans="1:2" x14ac:dyDescent="0.25">
      <c r="A3238" s="48">
        <v>26131504</v>
      </c>
      <c r="B3238" s="49" t="s">
        <v>3529</v>
      </c>
    </row>
    <row r="3239" spans="1:2" x14ac:dyDescent="0.25">
      <c r="A3239" s="48">
        <v>26131505</v>
      </c>
      <c r="B3239" s="49" t="s">
        <v>3530</v>
      </c>
    </row>
    <row r="3240" spans="1:2" x14ac:dyDescent="0.25">
      <c r="A3240" s="48">
        <v>26131506</v>
      </c>
      <c r="B3240" s="49" t="s">
        <v>3531</v>
      </c>
    </row>
    <row r="3241" spans="1:2" x14ac:dyDescent="0.25">
      <c r="A3241" s="48">
        <v>26131507</v>
      </c>
      <c r="B3241" s="49" t="s">
        <v>3532</v>
      </c>
    </row>
    <row r="3242" spans="1:2" x14ac:dyDescent="0.25">
      <c r="A3242" s="48">
        <v>26131508</v>
      </c>
      <c r="B3242" s="49" t="s">
        <v>3533</v>
      </c>
    </row>
    <row r="3243" spans="1:2" x14ac:dyDescent="0.25">
      <c r="A3243" s="48">
        <v>26131509</v>
      </c>
      <c r="B3243" s="49" t="s">
        <v>3534</v>
      </c>
    </row>
    <row r="3244" spans="1:2" x14ac:dyDescent="0.25">
      <c r="A3244" s="48">
        <v>26131510</v>
      </c>
      <c r="B3244" s="49" t="s">
        <v>3535</v>
      </c>
    </row>
    <row r="3245" spans="1:2" x14ac:dyDescent="0.25">
      <c r="A3245" s="48">
        <v>26131601</v>
      </c>
      <c r="B3245" s="49" t="s">
        <v>3536</v>
      </c>
    </row>
    <row r="3246" spans="1:2" x14ac:dyDescent="0.25">
      <c r="A3246" s="48">
        <v>26131602</v>
      </c>
      <c r="B3246" s="49" t="s">
        <v>3537</v>
      </c>
    </row>
    <row r="3247" spans="1:2" x14ac:dyDescent="0.25">
      <c r="A3247" s="48">
        <v>26131603</v>
      </c>
      <c r="B3247" s="49" t="s">
        <v>3538</v>
      </c>
    </row>
    <row r="3248" spans="1:2" x14ac:dyDescent="0.25">
      <c r="A3248" s="48">
        <v>26131604</v>
      </c>
      <c r="B3248" s="49" t="s">
        <v>3539</v>
      </c>
    </row>
    <row r="3249" spans="1:2" x14ac:dyDescent="0.25">
      <c r="A3249" s="48">
        <v>26131605</v>
      </c>
      <c r="B3249" s="49" t="s">
        <v>3540</v>
      </c>
    </row>
    <row r="3250" spans="1:2" x14ac:dyDescent="0.25">
      <c r="A3250" s="48">
        <v>26131606</v>
      </c>
      <c r="B3250" s="49" t="s">
        <v>3541</v>
      </c>
    </row>
    <row r="3251" spans="1:2" x14ac:dyDescent="0.25">
      <c r="A3251" s="48">
        <v>26131607</v>
      </c>
      <c r="B3251" s="49" t="s">
        <v>3542</v>
      </c>
    </row>
    <row r="3252" spans="1:2" x14ac:dyDescent="0.25">
      <c r="A3252" s="48">
        <v>26131608</v>
      </c>
      <c r="B3252" s="49" t="s">
        <v>3543</v>
      </c>
    </row>
    <row r="3253" spans="1:2" x14ac:dyDescent="0.25">
      <c r="A3253" s="48">
        <v>26131609</v>
      </c>
      <c r="B3253" s="49" t="s">
        <v>3544</v>
      </c>
    </row>
    <row r="3254" spans="1:2" x14ac:dyDescent="0.25">
      <c r="A3254" s="48">
        <v>26131610</v>
      </c>
      <c r="B3254" s="49" t="s">
        <v>3545</v>
      </c>
    </row>
    <row r="3255" spans="1:2" x14ac:dyDescent="0.25">
      <c r="A3255" s="48">
        <v>26131611</v>
      </c>
      <c r="B3255" s="49" t="s">
        <v>3546</v>
      </c>
    </row>
    <row r="3256" spans="1:2" x14ac:dyDescent="0.25">
      <c r="A3256" s="48">
        <v>26131612</v>
      </c>
      <c r="B3256" s="49" t="s">
        <v>3547</v>
      </c>
    </row>
    <row r="3257" spans="1:2" x14ac:dyDescent="0.25">
      <c r="A3257" s="48">
        <v>26131613</v>
      </c>
      <c r="B3257" s="49" t="s">
        <v>3548</v>
      </c>
    </row>
    <row r="3258" spans="1:2" x14ac:dyDescent="0.25">
      <c r="A3258" s="48">
        <v>26131614</v>
      </c>
      <c r="B3258" s="49" t="s">
        <v>3549</v>
      </c>
    </row>
    <row r="3259" spans="1:2" x14ac:dyDescent="0.25">
      <c r="A3259" s="48">
        <v>26131615</v>
      </c>
      <c r="B3259" s="49" t="s">
        <v>3550</v>
      </c>
    </row>
    <row r="3260" spans="1:2" x14ac:dyDescent="0.25">
      <c r="A3260" s="48">
        <v>26131616</v>
      </c>
      <c r="B3260" s="49" t="s">
        <v>3551</v>
      </c>
    </row>
    <row r="3261" spans="1:2" x14ac:dyDescent="0.25">
      <c r="A3261" s="48">
        <v>26131701</v>
      </c>
      <c r="B3261" s="49" t="s">
        <v>3552</v>
      </c>
    </row>
    <row r="3262" spans="1:2" x14ac:dyDescent="0.25">
      <c r="A3262" s="48">
        <v>26131702</v>
      </c>
      <c r="B3262" s="49" t="s">
        <v>3553</v>
      </c>
    </row>
    <row r="3263" spans="1:2" x14ac:dyDescent="0.25">
      <c r="A3263" s="48">
        <v>26131801</v>
      </c>
      <c r="B3263" s="49" t="s">
        <v>3554</v>
      </c>
    </row>
    <row r="3264" spans="1:2" x14ac:dyDescent="0.25">
      <c r="A3264" s="48">
        <v>26131802</v>
      </c>
      <c r="B3264" s="49" t="s">
        <v>3555</v>
      </c>
    </row>
    <row r="3265" spans="1:2" x14ac:dyDescent="0.25">
      <c r="A3265" s="48">
        <v>26131803</v>
      </c>
      <c r="B3265" s="49" t="s">
        <v>3556</v>
      </c>
    </row>
    <row r="3266" spans="1:2" x14ac:dyDescent="0.25">
      <c r="A3266" s="48">
        <v>26131804</v>
      </c>
      <c r="B3266" s="49" t="s">
        <v>3557</v>
      </c>
    </row>
    <row r="3267" spans="1:2" x14ac:dyDescent="0.25">
      <c r="A3267" s="48">
        <v>26131805</v>
      </c>
      <c r="B3267" s="49" t="s">
        <v>3558</v>
      </c>
    </row>
    <row r="3268" spans="1:2" x14ac:dyDescent="0.25">
      <c r="A3268" s="48">
        <v>26131806</v>
      </c>
      <c r="B3268" s="49" t="s">
        <v>3559</v>
      </c>
    </row>
    <row r="3269" spans="1:2" x14ac:dyDescent="0.25">
      <c r="A3269" s="48">
        <v>26131807</v>
      </c>
      <c r="B3269" s="49" t="s">
        <v>3560</v>
      </c>
    </row>
    <row r="3270" spans="1:2" x14ac:dyDescent="0.25">
      <c r="A3270" s="48">
        <v>26131808</v>
      </c>
      <c r="B3270" s="49" t="s">
        <v>3561</v>
      </c>
    </row>
    <row r="3271" spans="1:2" x14ac:dyDescent="0.25">
      <c r="A3271" s="48">
        <v>26131809</v>
      </c>
      <c r="B3271" s="49" t="s">
        <v>3562</v>
      </c>
    </row>
    <row r="3272" spans="1:2" x14ac:dyDescent="0.25">
      <c r="A3272" s="48">
        <v>26131810</v>
      </c>
      <c r="B3272" s="49" t="s">
        <v>3563</v>
      </c>
    </row>
    <row r="3273" spans="1:2" x14ac:dyDescent="0.25">
      <c r="A3273" s="48">
        <v>26131811</v>
      </c>
      <c r="B3273" s="49" t="s">
        <v>3564</v>
      </c>
    </row>
    <row r="3274" spans="1:2" x14ac:dyDescent="0.25">
      <c r="A3274" s="48">
        <v>26131812</v>
      </c>
      <c r="B3274" s="49" t="s">
        <v>3565</v>
      </c>
    </row>
    <row r="3275" spans="1:2" x14ac:dyDescent="0.25">
      <c r="A3275" s="48">
        <v>26131813</v>
      </c>
      <c r="B3275" s="49" t="s">
        <v>3566</v>
      </c>
    </row>
    <row r="3276" spans="1:2" x14ac:dyDescent="0.25">
      <c r="A3276" s="48">
        <v>26131814</v>
      </c>
      <c r="B3276" s="49" t="s">
        <v>3567</v>
      </c>
    </row>
    <row r="3277" spans="1:2" x14ac:dyDescent="0.25">
      <c r="A3277" s="48">
        <v>26141601</v>
      </c>
      <c r="B3277" s="49" t="s">
        <v>3568</v>
      </c>
    </row>
    <row r="3278" spans="1:2" x14ac:dyDescent="0.25">
      <c r="A3278" s="48">
        <v>26141602</v>
      </c>
      <c r="B3278" s="49" t="s">
        <v>3569</v>
      </c>
    </row>
    <row r="3279" spans="1:2" x14ac:dyDescent="0.25">
      <c r="A3279" s="48">
        <v>26141603</v>
      </c>
      <c r="B3279" s="49" t="s">
        <v>3570</v>
      </c>
    </row>
    <row r="3280" spans="1:2" x14ac:dyDescent="0.25">
      <c r="A3280" s="48">
        <v>26141701</v>
      </c>
      <c r="B3280" s="49" t="s">
        <v>3571</v>
      </c>
    </row>
    <row r="3281" spans="1:2" x14ac:dyDescent="0.25">
      <c r="A3281" s="48">
        <v>26141702</v>
      </c>
      <c r="B3281" s="49" t="s">
        <v>3572</v>
      </c>
    </row>
    <row r="3282" spans="1:2" x14ac:dyDescent="0.25">
      <c r="A3282" s="48">
        <v>26141703</v>
      </c>
      <c r="B3282" s="49" t="s">
        <v>3573</v>
      </c>
    </row>
    <row r="3283" spans="1:2" x14ac:dyDescent="0.25">
      <c r="A3283" s="48">
        <v>26141704</v>
      </c>
      <c r="B3283" s="49" t="s">
        <v>3574</v>
      </c>
    </row>
    <row r="3284" spans="1:2" x14ac:dyDescent="0.25">
      <c r="A3284" s="48">
        <v>26141801</v>
      </c>
      <c r="B3284" s="49" t="s">
        <v>3575</v>
      </c>
    </row>
    <row r="3285" spans="1:2" x14ac:dyDescent="0.25">
      <c r="A3285" s="48">
        <v>26141802</v>
      </c>
      <c r="B3285" s="49" t="s">
        <v>3576</v>
      </c>
    </row>
    <row r="3286" spans="1:2" x14ac:dyDescent="0.25">
      <c r="A3286" s="48">
        <v>26141803</v>
      </c>
      <c r="B3286" s="49" t="s">
        <v>3577</v>
      </c>
    </row>
    <row r="3287" spans="1:2" x14ac:dyDescent="0.25">
      <c r="A3287" s="48">
        <v>26141804</v>
      </c>
      <c r="B3287" s="49" t="s">
        <v>3578</v>
      </c>
    </row>
    <row r="3288" spans="1:2" x14ac:dyDescent="0.25">
      <c r="A3288" s="48">
        <v>26141805</v>
      </c>
      <c r="B3288" s="49" t="s">
        <v>3579</v>
      </c>
    </row>
    <row r="3289" spans="1:2" x14ac:dyDescent="0.25">
      <c r="A3289" s="48">
        <v>26141806</v>
      </c>
      <c r="B3289" s="49" t="s">
        <v>3580</v>
      </c>
    </row>
    <row r="3290" spans="1:2" x14ac:dyDescent="0.25">
      <c r="A3290" s="48">
        <v>26141807</v>
      </c>
      <c r="B3290" s="49" t="s">
        <v>3581</v>
      </c>
    </row>
    <row r="3291" spans="1:2" x14ac:dyDescent="0.25">
      <c r="A3291" s="48">
        <v>26141808</v>
      </c>
      <c r="B3291" s="49" t="s">
        <v>3582</v>
      </c>
    </row>
    <row r="3292" spans="1:2" x14ac:dyDescent="0.25">
      <c r="A3292" s="48">
        <v>26141809</v>
      </c>
      <c r="B3292" s="49" t="s">
        <v>3583</v>
      </c>
    </row>
    <row r="3293" spans="1:2" x14ac:dyDescent="0.25">
      <c r="A3293" s="48">
        <v>26141901</v>
      </c>
      <c r="B3293" s="49" t="s">
        <v>3584</v>
      </c>
    </row>
    <row r="3294" spans="1:2" x14ac:dyDescent="0.25">
      <c r="A3294" s="48">
        <v>26141902</v>
      </c>
      <c r="B3294" s="49" t="s">
        <v>3585</v>
      </c>
    </row>
    <row r="3295" spans="1:2" x14ac:dyDescent="0.25">
      <c r="A3295" s="48">
        <v>26141904</v>
      </c>
      <c r="B3295" s="49" t="s">
        <v>3586</v>
      </c>
    </row>
    <row r="3296" spans="1:2" x14ac:dyDescent="0.25">
      <c r="A3296" s="48">
        <v>26141905</v>
      </c>
      <c r="B3296" s="49" t="s">
        <v>3587</v>
      </c>
    </row>
    <row r="3297" spans="1:2" x14ac:dyDescent="0.25">
      <c r="A3297" s="48">
        <v>26141906</v>
      </c>
      <c r="B3297" s="49" t="s">
        <v>3588</v>
      </c>
    </row>
    <row r="3298" spans="1:2" x14ac:dyDescent="0.25">
      <c r="A3298" s="48">
        <v>26141907</v>
      </c>
      <c r="B3298" s="49" t="s">
        <v>3589</v>
      </c>
    </row>
    <row r="3299" spans="1:2" x14ac:dyDescent="0.25">
      <c r="A3299" s="48">
        <v>26141908</v>
      </c>
      <c r="B3299" s="49" t="s">
        <v>3590</v>
      </c>
    </row>
    <row r="3300" spans="1:2" x14ac:dyDescent="0.25">
      <c r="A3300" s="48">
        <v>26141909</v>
      </c>
      <c r="B3300" s="49" t="s">
        <v>3591</v>
      </c>
    </row>
    <row r="3301" spans="1:2" x14ac:dyDescent="0.25">
      <c r="A3301" s="48">
        <v>26141910</v>
      </c>
      <c r="B3301" s="49" t="s">
        <v>3592</v>
      </c>
    </row>
    <row r="3302" spans="1:2" x14ac:dyDescent="0.25">
      <c r="A3302" s="48">
        <v>26141911</v>
      </c>
      <c r="B3302" s="49" t="s">
        <v>3593</v>
      </c>
    </row>
    <row r="3303" spans="1:2" x14ac:dyDescent="0.25">
      <c r="A3303" s="48">
        <v>26142001</v>
      </c>
      <c r="B3303" s="49" t="s">
        <v>3594</v>
      </c>
    </row>
    <row r="3304" spans="1:2" x14ac:dyDescent="0.25">
      <c r="A3304" s="48">
        <v>26142002</v>
      </c>
      <c r="B3304" s="49" t="s">
        <v>3595</v>
      </c>
    </row>
    <row r="3305" spans="1:2" x14ac:dyDescent="0.25">
      <c r="A3305" s="48">
        <v>26142003</v>
      </c>
      <c r="B3305" s="49" t="s">
        <v>3596</v>
      </c>
    </row>
    <row r="3306" spans="1:2" x14ac:dyDescent="0.25">
      <c r="A3306" s="48">
        <v>26142004</v>
      </c>
      <c r="B3306" s="49" t="s">
        <v>3597</v>
      </c>
    </row>
    <row r="3307" spans="1:2" x14ac:dyDescent="0.25">
      <c r="A3307" s="48">
        <v>26142005</v>
      </c>
      <c r="B3307" s="49" t="s">
        <v>3598</v>
      </c>
    </row>
    <row r="3308" spans="1:2" x14ac:dyDescent="0.25">
      <c r="A3308" s="48">
        <v>26142006</v>
      </c>
      <c r="B3308" s="49" t="s">
        <v>3599</v>
      </c>
    </row>
    <row r="3309" spans="1:2" x14ac:dyDescent="0.25">
      <c r="A3309" s="48">
        <v>26142007</v>
      </c>
      <c r="B3309" s="49" t="s">
        <v>3600</v>
      </c>
    </row>
    <row r="3310" spans="1:2" x14ac:dyDescent="0.25">
      <c r="A3310" s="48">
        <v>26142101</v>
      </c>
      <c r="B3310" s="49" t="s">
        <v>3601</v>
      </c>
    </row>
    <row r="3311" spans="1:2" x14ac:dyDescent="0.25">
      <c r="A3311" s="48">
        <v>26142106</v>
      </c>
      <c r="B3311" s="49" t="s">
        <v>3602</v>
      </c>
    </row>
    <row r="3312" spans="1:2" x14ac:dyDescent="0.25">
      <c r="A3312" s="48">
        <v>26142108</v>
      </c>
      <c r="B3312" s="49" t="s">
        <v>3603</v>
      </c>
    </row>
    <row r="3313" spans="1:2" x14ac:dyDescent="0.25">
      <c r="A3313" s="48">
        <v>26142117</v>
      </c>
      <c r="B3313" s="49" t="s">
        <v>3604</v>
      </c>
    </row>
    <row r="3314" spans="1:2" x14ac:dyDescent="0.25">
      <c r="A3314" s="48">
        <v>26142201</v>
      </c>
      <c r="B3314" s="49" t="s">
        <v>3605</v>
      </c>
    </row>
    <row r="3315" spans="1:2" x14ac:dyDescent="0.25">
      <c r="A3315" s="48">
        <v>26142202</v>
      </c>
      <c r="B3315" s="49" t="s">
        <v>3606</v>
      </c>
    </row>
    <row r="3316" spans="1:2" x14ac:dyDescent="0.25">
      <c r="A3316" s="48">
        <v>26142302</v>
      </c>
      <c r="B3316" s="49" t="s">
        <v>3607</v>
      </c>
    </row>
    <row r="3317" spans="1:2" x14ac:dyDescent="0.25">
      <c r="A3317" s="48">
        <v>26142303</v>
      </c>
      <c r="B3317" s="49" t="s">
        <v>3608</v>
      </c>
    </row>
    <row r="3318" spans="1:2" x14ac:dyDescent="0.25">
      <c r="A3318" s="48">
        <v>26142304</v>
      </c>
      <c r="B3318" s="49" t="s">
        <v>3609</v>
      </c>
    </row>
    <row r="3319" spans="1:2" x14ac:dyDescent="0.25">
      <c r="A3319" s="48">
        <v>26142306</v>
      </c>
      <c r="B3319" s="49" t="s">
        <v>3610</v>
      </c>
    </row>
    <row r="3320" spans="1:2" x14ac:dyDescent="0.25">
      <c r="A3320" s="48">
        <v>26142307</v>
      </c>
      <c r="B3320" s="49" t="s">
        <v>3611</v>
      </c>
    </row>
    <row r="3321" spans="1:2" x14ac:dyDescent="0.25">
      <c r="A3321" s="48">
        <v>26142308</v>
      </c>
      <c r="B3321" s="49" t="s">
        <v>3612</v>
      </c>
    </row>
    <row r="3322" spans="1:2" x14ac:dyDescent="0.25">
      <c r="A3322" s="48">
        <v>26142310</v>
      </c>
      <c r="B3322" s="49" t="s">
        <v>3613</v>
      </c>
    </row>
    <row r="3323" spans="1:2" x14ac:dyDescent="0.25">
      <c r="A3323" s="48">
        <v>26142311</v>
      </c>
      <c r="B3323" s="49" t="s">
        <v>3614</v>
      </c>
    </row>
    <row r="3324" spans="1:2" x14ac:dyDescent="0.25">
      <c r="A3324" s="48">
        <v>26142312</v>
      </c>
      <c r="B3324" s="49" t="s">
        <v>3615</v>
      </c>
    </row>
    <row r="3325" spans="1:2" x14ac:dyDescent="0.25">
      <c r="A3325" s="48">
        <v>26142401</v>
      </c>
      <c r="B3325" s="49" t="s">
        <v>3616</v>
      </c>
    </row>
    <row r="3326" spans="1:2" x14ac:dyDescent="0.25">
      <c r="A3326" s="48">
        <v>26142402</v>
      </c>
      <c r="B3326" s="49" t="s">
        <v>3617</v>
      </c>
    </row>
    <row r="3327" spans="1:2" x14ac:dyDescent="0.25">
      <c r="A3327" s="48">
        <v>26142403</v>
      </c>
      <c r="B3327" s="49" t="s">
        <v>3618</v>
      </c>
    </row>
    <row r="3328" spans="1:2" x14ac:dyDescent="0.25">
      <c r="A3328" s="48">
        <v>26142404</v>
      </c>
      <c r="B3328" s="49" t="s">
        <v>3619</v>
      </c>
    </row>
    <row r="3329" spans="1:2" x14ac:dyDescent="0.25">
      <c r="A3329" s="48">
        <v>26142405</v>
      </c>
      <c r="B3329" s="49" t="s">
        <v>3620</v>
      </c>
    </row>
    <row r="3330" spans="1:2" x14ac:dyDescent="0.25">
      <c r="A3330" s="48">
        <v>26142406</v>
      </c>
      <c r="B3330" s="49" t="s">
        <v>3621</v>
      </c>
    </row>
    <row r="3331" spans="1:2" x14ac:dyDescent="0.25">
      <c r="A3331" s="48">
        <v>26142407</v>
      </c>
      <c r="B3331" s="49" t="s">
        <v>3622</v>
      </c>
    </row>
    <row r="3332" spans="1:2" x14ac:dyDescent="0.25">
      <c r="A3332" s="48">
        <v>26142408</v>
      </c>
      <c r="B3332" s="49" t="s">
        <v>3623</v>
      </c>
    </row>
    <row r="3333" spans="1:2" x14ac:dyDescent="0.25">
      <c r="A3333" s="48">
        <v>27111501</v>
      </c>
      <c r="B3333" s="49" t="s">
        <v>3624</v>
      </c>
    </row>
    <row r="3334" spans="1:2" x14ac:dyDescent="0.25">
      <c r="A3334" s="48">
        <v>27111502</v>
      </c>
      <c r="B3334" s="49" t="s">
        <v>3625</v>
      </c>
    </row>
    <row r="3335" spans="1:2" x14ac:dyDescent="0.25">
      <c r="A3335" s="48">
        <v>27111503</v>
      </c>
      <c r="B3335" s="49" t="s">
        <v>3626</v>
      </c>
    </row>
    <row r="3336" spans="1:2" x14ac:dyDescent="0.25">
      <c r="A3336" s="48">
        <v>27111504</v>
      </c>
      <c r="B3336" s="49" t="s">
        <v>3627</v>
      </c>
    </row>
    <row r="3337" spans="1:2" x14ac:dyDescent="0.25">
      <c r="A3337" s="48">
        <v>27111505</v>
      </c>
      <c r="B3337" s="49" t="s">
        <v>3628</v>
      </c>
    </row>
    <row r="3338" spans="1:2" x14ac:dyDescent="0.25">
      <c r="A3338" s="48">
        <v>27111506</v>
      </c>
      <c r="B3338" s="49" t="s">
        <v>3629</v>
      </c>
    </row>
    <row r="3339" spans="1:2" x14ac:dyDescent="0.25">
      <c r="A3339" s="48">
        <v>27111507</v>
      </c>
      <c r="B3339" s="49" t="s">
        <v>3630</v>
      </c>
    </row>
    <row r="3340" spans="1:2" x14ac:dyDescent="0.25">
      <c r="A3340" s="48">
        <v>27111508</v>
      </c>
      <c r="B3340" s="49" t="s">
        <v>3631</v>
      </c>
    </row>
    <row r="3341" spans="1:2" x14ac:dyDescent="0.25">
      <c r="A3341" s="48">
        <v>27111509</v>
      </c>
      <c r="B3341" s="49" t="s">
        <v>3632</v>
      </c>
    </row>
    <row r="3342" spans="1:2" x14ac:dyDescent="0.25">
      <c r="A3342" s="48">
        <v>27111510</v>
      </c>
      <c r="B3342" s="49" t="s">
        <v>3633</v>
      </c>
    </row>
    <row r="3343" spans="1:2" x14ac:dyDescent="0.25">
      <c r="A3343" s="48">
        <v>27111511</v>
      </c>
      <c r="B3343" s="49" t="s">
        <v>3634</v>
      </c>
    </row>
    <row r="3344" spans="1:2" x14ac:dyDescent="0.25">
      <c r="A3344" s="48">
        <v>27111512</v>
      </c>
      <c r="B3344" s="49" t="s">
        <v>3635</v>
      </c>
    </row>
    <row r="3345" spans="1:2" x14ac:dyDescent="0.25">
      <c r="A3345" s="48">
        <v>27111513</v>
      </c>
      <c r="B3345" s="49" t="s">
        <v>3636</v>
      </c>
    </row>
    <row r="3346" spans="1:2" x14ac:dyDescent="0.25">
      <c r="A3346" s="48">
        <v>27111514</v>
      </c>
      <c r="B3346" s="49" t="s">
        <v>3637</v>
      </c>
    </row>
    <row r="3347" spans="1:2" x14ac:dyDescent="0.25">
      <c r="A3347" s="48">
        <v>27111515</v>
      </c>
      <c r="B3347" s="49" t="s">
        <v>3638</v>
      </c>
    </row>
    <row r="3348" spans="1:2" x14ac:dyDescent="0.25">
      <c r="A3348" s="48">
        <v>27111516</v>
      </c>
      <c r="B3348" s="49" t="s">
        <v>3639</v>
      </c>
    </row>
    <row r="3349" spans="1:2" x14ac:dyDescent="0.25">
      <c r="A3349" s="48">
        <v>27111517</v>
      </c>
      <c r="B3349" s="49" t="s">
        <v>3640</v>
      </c>
    </row>
    <row r="3350" spans="1:2" x14ac:dyDescent="0.25">
      <c r="A3350" s="48">
        <v>27111518</v>
      </c>
      <c r="B3350" s="49" t="s">
        <v>3641</v>
      </c>
    </row>
    <row r="3351" spans="1:2" x14ac:dyDescent="0.25">
      <c r="A3351" s="48">
        <v>27111519</v>
      </c>
      <c r="B3351" s="49" t="s">
        <v>3642</v>
      </c>
    </row>
    <row r="3352" spans="1:2" x14ac:dyDescent="0.25">
      <c r="A3352" s="48">
        <v>27111520</v>
      </c>
      <c r="B3352" s="49" t="s">
        <v>3643</v>
      </c>
    </row>
    <row r="3353" spans="1:2" x14ac:dyDescent="0.25">
      <c r="A3353" s="48">
        <v>27111521</v>
      </c>
      <c r="B3353" s="49" t="s">
        <v>3644</v>
      </c>
    </row>
    <row r="3354" spans="1:2" x14ac:dyDescent="0.25">
      <c r="A3354" s="48">
        <v>27111601</v>
      </c>
      <c r="B3354" s="49" t="s">
        <v>3645</v>
      </c>
    </row>
    <row r="3355" spans="1:2" x14ac:dyDescent="0.25">
      <c r="A3355" s="48">
        <v>27111602</v>
      </c>
      <c r="B3355" s="49" t="s">
        <v>3646</v>
      </c>
    </row>
    <row r="3356" spans="1:2" x14ac:dyDescent="0.25">
      <c r="A3356" s="48">
        <v>27111603</v>
      </c>
      <c r="B3356" s="49" t="s">
        <v>3647</v>
      </c>
    </row>
    <row r="3357" spans="1:2" x14ac:dyDescent="0.25">
      <c r="A3357" s="48">
        <v>27111604</v>
      </c>
      <c r="B3357" s="49" t="s">
        <v>3648</v>
      </c>
    </row>
    <row r="3358" spans="1:2" x14ac:dyDescent="0.25">
      <c r="A3358" s="48">
        <v>27111605</v>
      </c>
      <c r="B3358" s="49" t="s">
        <v>3649</v>
      </c>
    </row>
    <row r="3359" spans="1:2" x14ac:dyDescent="0.25">
      <c r="A3359" s="48">
        <v>27111607</v>
      </c>
      <c r="B3359" s="49" t="s">
        <v>3650</v>
      </c>
    </row>
    <row r="3360" spans="1:2" x14ac:dyDescent="0.25">
      <c r="A3360" s="48">
        <v>27111608</v>
      </c>
      <c r="B3360" s="49" t="s">
        <v>3651</v>
      </c>
    </row>
    <row r="3361" spans="1:2" x14ac:dyDescent="0.25">
      <c r="A3361" s="48">
        <v>27111609</v>
      </c>
      <c r="B3361" s="49" t="s">
        <v>3652</v>
      </c>
    </row>
    <row r="3362" spans="1:2" x14ac:dyDescent="0.25">
      <c r="A3362" s="48">
        <v>27111701</v>
      </c>
      <c r="B3362" s="49" t="s">
        <v>3653</v>
      </c>
    </row>
    <row r="3363" spans="1:2" x14ac:dyDescent="0.25">
      <c r="A3363" s="48">
        <v>27111702</v>
      </c>
      <c r="B3363" s="49" t="s">
        <v>3654</v>
      </c>
    </row>
    <row r="3364" spans="1:2" x14ac:dyDescent="0.25">
      <c r="A3364" s="48">
        <v>27111703</v>
      </c>
      <c r="B3364" s="49" t="s">
        <v>3655</v>
      </c>
    </row>
    <row r="3365" spans="1:2" x14ac:dyDescent="0.25">
      <c r="A3365" s="48">
        <v>27111704</v>
      </c>
      <c r="B3365" s="49" t="s">
        <v>3656</v>
      </c>
    </row>
    <row r="3366" spans="1:2" x14ac:dyDescent="0.25">
      <c r="A3366" s="48">
        <v>27111705</v>
      </c>
      <c r="B3366" s="49" t="s">
        <v>3657</v>
      </c>
    </row>
    <row r="3367" spans="1:2" x14ac:dyDescent="0.25">
      <c r="A3367" s="48">
        <v>27111706</v>
      </c>
      <c r="B3367" s="49" t="s">
        <v>3658</v>
      </c>
    </row>
    <row r="3368" spans="1:2" x14ac:dyDescent="0.25">
      <c r="A3368" s="48">
        <v>27111707</v>
      </c>
      <c r="B3368" s="49" t="s">
        <v>3659</v>
      </c>
    </row>
    <row r="3369" spans="1:2" x14ac:dyDescent="0.25">
      <c r="A3369" s="48">
        <v>27111708</v>
      </c>
      <c r="B3369" s="49" t="s">
        <v>3660</v>
      </c>
    </row>
    <row r="3370" spans="1:2" x14ac:dyDescent="0.25">
      <c r="A3370" s="48">
        <v>27111709</v>
      </c>
      <c r="B3370" s="49" t="s">
        <v>3661</v>
      </c>
    </row>
    <row r="3371" spans="1:2" x14ac:dyDescent="0.25">
      <c r="A3371" s="48">
        <v>27111710</v>
      </c>
      <c r="B3371" s="49" t="s">
        <v>3662</v>
      </c>
    </row>
    <row r="3372" spans="1:2" x14ac:dyDescent="0.25">
      <c r="A3372" s="48">
        <v>27111711</v>
      </c>
      <c r="B3372" s="49" t="s">
        <v>3663</v>
      </c>
    </row>
    <row r="3373" spans="1:2" x14ac:dyDescent="0.25">
      <c r="A3373" s="48">
        <v>27111712</v>
      </c>
      <c r="B3373" s="49" t="s">
        <v>2119</v>
      </c>
    </row>
    <row r="3374" spans="1:2" x14ac:dyDescent="0.25">
      <c r="A3374" s="48">
        <v>27111713</v>
      </c>
      <c r="B3374" s="49" t="s">
        <v>3664</v>
      </c>
    </row>
    <row r="3375" spans="1:2" x14ac:dyDescent="0.25">
      <c r="A3375" s="48">
        <v>27111714</v>
      </c>
      <c r="B3375" s="49" t="s">
        <v>3665</v>
      </c>
    </row>
    <row r="3376" spans="1:2" x14ac:dyDescent="0.25">
      <c r="A3376" s="48">
        <v>27111715</v>
      </c>
      <c r="B3376" s="49" t="s">
        <v>3666</v>
      </c>
    </row>
    <row r="3377" spans="1:2" x14ac:dyDescent="0.25">
      <c r="A3377" s="48">
        <v>27111716</v>
      </c>
      <c r="B3377" s="49" t="s">
        <v>3667</v>
      </c>
    </row>
    <row r="3378" spans="1:2" x14ac:dyDescent="0.25">
      <c r="A3378" s="48">
        <v>27111717</v>
      </c>
      <c r="B3378" s="49" t="s">
        <v>3668</v>
      </c>
    </row>
    <row r="3379" spans="1:2" x14ac:dyDescent="0.25">
      <c r="A3379" s="48">
        <v>27111718</v>
      </c>
      <c r="B3379" s="49" t="s">
        <v>3669</v>
      </c>
    </row>
    <row r="3380" spans="1:2" x14ac:dyDescent="0.25">
      <c r="A3380" s="48">
        <v>27111720</v>
      </c>
      <c r="B3380" s="49" t="s">
        <v>3670</v>
      </c>
    </row>
    <row r="3381" spans="1:2" x14ac:dyDescent="0.25">
      <c r="A3381" s="48">
        <v>27111721</v>
      </c>
      <c r="B3381" s="49" t="s">
        <v>3671</v>
      </c>
    </row>
    <row r="3382" spans="1:2" x14ac:dyDescent="0.25">
      <c r="A3382" s="48">
        <v>27111722</v>
      </c>
      <c r="B3382" s="49" t="s">
        <v>3672</v>
      </c>
    </row>
    <row r="3383" spans="1:2" x14ac:dyDescent="0.25">
      <c r="A3383" s="48">
        <v>27111723</v>
      </c>
      <c r="B3383" s="49" t="s">
        <v>3673</v>
      </c>
    </row>
    <row r="3384" spans="1:2" x14ac:dyDescent="0.25">
      <c r="A3384" s="48">
        <v>27111724</v>
      </c>
      <c r="B3384" s="49" t="s">
        <v>3674</v>
      </c>
    </row>
    <row r="3385" spans="1:2" x14ac:dyDescent="0.25">
      <c r="A3385" s="48">
        <v>27111725</v>
      </c>
      <c r="B3385" s="49" t="s">
        <v>3675</v>
      </c>
    </row>
    <row r="3386" spans="1:2" x14ac:dyDescent="0.25">
      <c r="A3386" s="48">
        <v>27111726</v>
      </c>
      <c r="B3386" s="49" t="s">
        <v>3676</v>
      </c>
    </row>
    <row r="3387" spans="1:2" x14ac:dyDescent="0.25">
      <c r="A3387" s="48">
        <v>27111727</v>
      </c>
      <c r="B3387" s="49" t="s">
        <v>3677</v>
      </c>
    </row>
    <row r="3388" spans="1:2" x14ac:dyDescent="0.25">
      <c r="A3388" s="48">
        <v>27111801</v>
      </c>
      <c r="B3388" s="49" t="s">
        <v>3678</v>
      </c>
    </row>
    <row r="3389" spans="1:2" x14ac:dyDescent="0.25">
      <c r="A3389" s="48">
        <v>27111802</v>
      </c>
      <c r="B3389" s="49" t="s">
        <v>3679</v>
      </c>
    </row>
    <row r="3390" spans="1:2" x14ac:dyDescent="0.25">
      <c r="A3390" s="48">
        <v>27111803</v>
      </c>
      <c r="B3390" s="49" t="s">
        <v>3680</v>
      </c>
    </row>
    <row r="3391" spans="1:2" x14ac:dyDescent="0.25">
      <c r="A3391" s="48">
        <v>27111804</v>
      </c>
      <c r="B3391" s="49" t="s">
        <v>3681</v>
      </c>
    </row>
    <row r="3392" spans="1:2" x14ac:dyDescent="0.25">
      <c r="A3392" s="48">
        <v>27111806</v>
      </c>
      <c r="B3392" s="49" t="s">
        <v>3682</v>
      </c>
    </row>
    <row r="3393" spans="1:2" x14ac:dyDescent="0.25">
      <c r="A3393" s="48">
        <v>27111807</v>
      </c>
      <c r="B3393" s="49" t="s">
        <v>3683</v>
      </c>
    </row>
    <row r="3394" spans="1:2" x14ac:dyDescent="0.25">
      <c r="A3394" s="48">
        <v>27111809</v>
      </c>
      <c r="B3394" s="49" t="s">
        <v>3138</v>
      </c>
    </row>
    <row r="3395" spans="1:2" x14ac:dyDescent="0.25">
      <c r="A3395" s="48">
        <v>27111810</v>
      </c>
      <c r="B3395" s="49" t="s">
        <v>3684</v>
      </c>
    </row>
    <row r="3396" spans="1:2" x14ac:dyDescent="0.25">
      <c r="A3396" s="48">
        <v>27111901</v>
      </c>
      <c r="B3396" s="49" t="s">
        <v>3685</v>
      </c>
    </row>
    <row r="3397" spans="1:2" x14ac:dyDescent="0.25">
      <c r="A3397" s="48">
        <v>27111902</v>
      </c>
      <c r="B3397" s="49" t="s">
        <v>3686</v>
      </c>
    </row>
    <row r="3398" spans="1:2" x14ac:dyDescent="0.25">
      <c r="A3398" s="48">
        <v>27111903</v>
      </c>
      <c r="B3398" s="49" t="s">
        <v>3687</v>
      </c>
    </row>
    <row r="3399" spans="1:2" x14ac:dyDescent="0.25">
      <c r="A3399" s="48">
        <v>27111904</v>
      </c>
      <c r="B3399" s="49" t="s">
        <v>3688</v>
      </c>
    </row>
    <row r="3400" spans="1:2" x14ac:dyDescent="0.25">
      <c r="A3400" s="48">
        <v>27111905</v>
      </c>
      <c r="B3400" s="49" t="s">
        <v>2149</v>
      </c>
    </row>
    <row r="3401" spans="1:2" x14ac:dyDescent="0.25">
      <c r="A3401" s="48">
        <v>27111906</v>
      </c>
      <c r="B3401" s="49" t="s">
        <v>3689</v>
      </c>
    </row>
    <row r="3402" spans="1:2" x14ac:dyDescent="0.25">
      <c r="A3402" s="48">
        <v>27111907</v>
      </c>
      <c r="B3402" s="49" t="s">
        <v>3690</v>
      </c>
    </row>
    <row r="3403" spans="1:2" x14ac:dyDescent="0.25">
      <c r="A3403" s="48">
        <v>27111908</v>
      </c>
      <c r="B3403" s="49" t="s">
        <v>3691</v>
      </c>
    </row>
    <row r="3404" spans="1:2" x14ac:dyDescent="0.25">
      <c r="A3404" s="48">
        <v>27111909</v>
      </c>
      <c r="B3404" s="49" t="s">
        <v>3692</v>
      </c>
    </row>
    <row r="3405" spans="1:2" x14ac:dyDescent="0.25">
      <c r="A3405" s="48">
        <v>27111910</v>
      </c>
      <c r="B3405" s="49" t="s">
        <v>3693</v>
      </c>
    </row>
    <row r="3406" spans="1:2" x14ac:dyDescent="0.25">
      <c r="A3406" s="48">
        <v>27111911</v>
      </c>
      <c r="B3406" s="49" t="s">
        <v>3694</v>
      </c>
    </row>
    <row r="3407" spans="1:2" x14ac:dyDescent="0.25">
      <c r="A3407" s="48">
        <v>27112001</v>
      </c>
      <c r="B3407" s="49" t="s">
        <v>3695</v>
      </c>
    </row>
    <row r="3408" spans="1:2" x14ac:dyDescent="0.25">
      <c r="A3408" s="48">
        <v>27112002</v>
      </c>
      <c r="B3408" s="49" t="s">
        <v>3696</v>
      </c>
    </row>
    <row r="3409" spans="1:2" x14ac:dyDescent="0.25">
      <c r="A3409" s="48">
        <v>27112003</v>
      </c>
      <c r="B3409" s="49" t="s">
        <v>3697</v>
      </c>
    </row>
    <row r="3410" spans="1:2" x14ac:dyDescent="0.25">
      <c r="A3410" s="48">
        <v>27112004</v>
      </c>
      <c r="B3410" s="49" t="s">
        <v>3698</v>
      </c>
    </row>
    <row r="3411" spans="1:2" x14ac:dyDescent="0.25">
      <c r="A3411" s="48">
        <v>27112005</v>
      </c>
      <c r="B3411" s="49" t="s">
        <v>3699</v>
      </c>
    </row>
    <row r="3412" spans="1:2" x14ac:dyDescent="0.25">
      <c r="A3412" s="48">
        <v>27112006</v>
      </c>
      <c r="B3412" s="49" t="s">
        <v>3700</v>
      </c>
    </row>
    <row r="3413" spans="1:2" x14ac:dyDescent="0.25">
      <c r="A3413" s="48">
        <v>27112007</v>
      </c>
      <c r="B3413" s="49" t="s">
        <v>3701</v>
      </c>
    </row>
    <row r="3414" spans="1:2" x14ac:dyDescent="0.25">
      <c r="A3414" s="48">
        <v>27112008</v>
      </c>
      <c r="B3414" s="49" t="s">
        <v>3702</v>
      </c>
    </row>
    <row r="3415" spans="1:2" x14ac:dyDescent="0.25">
      <c r="A3415" s="48">
        <v>27112009</v>
      </c>
      <c r="B3415" s="49" t="s">
        <v>3703</v>
      </c>
    </row>
    <row r="3416" spans="1:2" x14ac:dyDescent="0.25">
      <c r="A3416" s="48">
        <v>27112010</v>
      </c>
      <c r="B3416" s="49" t="s">
        <v>3704</v>
      </c>
    </row>
    <row r="3417" spans="1:2" x14ac:dyDescent="0.25">
      <c r="A3417" s="48">
        <v>27112011</v>
      </c>
      <c r="B3417" s="49" t="s">
        <v>3705</v>
      </c>
    </row>
    <row r="3418" spans="1:2" x14ac:dyDescent="0.25">
      <c r="A3418" s="48">
        <v>27112012</v>
      </c>
      <c r="B3418" s="49" t="s">
        <v>3706</v>
      </c>
    </row>
    <row r="3419" spans="1:2" x14ac:dyDescent="0.25">
      <c r="A3419" s="48">
        <v>27112013</v>
      </c>
      <c r="B3419" s="49" t="s">
        <v>3707</v>
      </c>
    </row>
    <row r="3420" spans="1:2" x14ac:dyDescent="0.25">
      <c r="A3420" s="48">
        <v>27112014</v>
      </c>
      <c r="B3420" s="49" t="s">
        <v>3708</v>
      </c>
    </row>
    <row r="3421" spans="1:2" x14ac:dyDescent="0.25">
      <c r="A3421" s="48">
        <v>27112015</v>
      </c>
      <c r="B3421" s="49" t="s">
        <v>3709</v>
      </c>
    </row>
    <row r="3422" spans="1:2" x14ac:dyDescent="0.25">
      <c r="A3422" s="48">
        <v>27112016</v>
      </c>
      <c r="B3422" s="49" t="s">
        <v>3710</v>
      </c>
    </row>
    <row r="3423" spans="1:2" x14ac:dyDescent="0.25">
      <c r="A3423" s="48">
        <v>27112017</v>
      </c>
      <c r="B3423" s="49" t="s">
        <v>3711</v>
      </c>
    </row>
    <row r="3424" spans="1:2" x14ac:dyDescent="0.25">
      <c r="A3424" s="48">
        <v>27112101</v>
      </c>
      <c r="B3424" s="49" t="s">
        <v>3712</v>
      </c>
    </row>
    <row r="3425" spans="1:2" x14ac:dyDescent="0.25">
      <c r="A3425" s="48">
        <v>27112102</v>
      </c>
      <c r="B3425" s="49" t="s">
        <v>3713</v>
      </c>
    </row>
    <row r="3426" spans="1:2" x14ac:dyDescent="0.25">
      <c r="A3426" s="48">
        <v>27112103</v>
      </c>
      <c r="B3426" s="49" t="s">
        <v>3714</v>
      </c>
    </row>
    <row r="3427" spans="1:2" x14ac:dyDescent="0.25">
      <c r="A3427" s="48">
        <v>27112104</v>
      </c>
      <c r="B3427" s="49" t="s">
        <v>3715</v>
      </c>
    </row>
    <row r="3428" spans="1:2" x14ac:dyDescent="0.25">
      <c r="A3428" s="48">
        <v>27112105</v>
      </c>
      <c r="B3428" s="49" t="s">
        <v>3716</v>
      </c>
    </row>
    <row r="3429" spans="1:2" x14ac:dyDescent="0.25">
      <c r="A3429" s="48">
        <v>27112106</v>
      </c>
      <c r="B3429" s="49" t="s">
        <v>3717</v>
      </c>
    </row>
    <row r="3430" spans="1:2" x14ac:dyDescent="0.25">
      <c r="A3430" s="48">
        <v>27112107</v>
      </c>
      <c r="B3430" s="49" t="s">
        <v>3718</v>
      </c>
    </row>
    <row r="3431" spans="1:2" x14ac:dyDescent="0.25">
      <c r="A3431" s="48">
        <v>27112108</v>
      </c>
      <c r="B3431" s="49" t="s">
        <v>3719</v>
      </c>
    </row>
    <row r="3432" spans="1:2" x14ac:dyDescent="0.25">
      <c r="A3432" s="48">
        <v>27112109</v>
      </c>
      <c r="B3432" s="49" t="s">
        <v>3720</v>
      </c>
    </row>
    <row r="3433" spans="1:2" x14ac:dyDescent="0.25">
      <c r="A3433" s="48">
        <v>27112110</v>
      </c>
      <c r="B3433" s="49" t="s">
        <v>3721</v>
      </c>
    </row>
    <row r="3434" spans="1:2" x14ac:dyDescent="0.25">
      <c r="A3434" s="48">
        <v>27112111</v>
      </c>
      <c r="B3434" s="49" t="s">
        <v>3722</v>
      </c>
    </row>
    <row r="3435" spans="1:2" x14ac:dyDescent="0.25">
      <c r="A3435" s="48">
        <v>27112112</v>
      </c>
      <c r="B3435" s="49" t="s">
        <v>3723</v>
      </c>
    </row>
    <row r="3436" spans="1:2" x14ac:dyDescent="0.25">
      <c r="A3436" s="48">
        <v>27112113</v>
      </c>
      <c r="B3436" s="49" t="s">
        <v>3724</v>
      </c>
    </row>
    <row r="3437" spans="1:2" x14ac:dyDescent="0.25">
      <c r="A3437" s="48">
        <v>27112114</v>
      </c>
      <c r="B3437" s="49" t="s">
        <v>3725</v>
      </c>
    </row>
    <row r="3438" spans="1:2" x14ac:dyDescent="0.25">
      <c r="A3438" s="48">
        <v>27112115</v>
      </c>
      <c r="B3438" s="49" t="s">
        <v>3726</v>
      </c>
    </row>
    <row r="3439" spans="1:2" x14ac:dyDescent="0.25">
      <c r="A3439" s="48">
        <v>27112116</v>
      </c>
      <c r="B3439" s="49" t="s">
        <v>3727</v>
      </c>
    </row>
    <row r="3440" spans="1:2" x14ac:dyDescent="0.25">
      <c r="A3440" s="48">
        <v>27112117</v>
      </c>
      <c r="B3440" s="49" t="s">
        <v>3728</v>
      </c>
    </row>
    <row r="3441" spans="1:2" x14ac:dyDescent="0.25">
      <c r="A3441" s="48">
        <v>27112119</v>
      </c>
      <c r="B3441" s="49" t="s">
        <v>3729</v>
      </c>
    </row>
    <row r="3442" spans="1:2" x14ac:dyDescent="0.25">
      <c r="A3442" s="48">
        <v>27112120</v>
      </c>
      <c r="B3442" s="49" t="s">
        <v>3730</v>
      </c>
    </row>
    <row r="3443" spans="1:2" x14ac:dyDescent="0.25">
      <c r="A3443" s="48">
        <v>27112121</v>
      </c>
      <c r="B3443" s="49" t="s">
        <v>3731</v>
      </c>
    </row>
    <row r="3444" spans="1:2" x14ac:dyDescent="0.25">
      <c r="A3444" s="48">
        <v>27112122</v>
      </c>
      <c r="B3444" s="49" t="s">
        <v>3732</v>
      </c>
    </row>
    <row r="3445" spans="1:2" x14ac:dyDescent="0.25">
      <c r="A3445" s="48">
        <v>27112123</v>
      </c>
      <c r="B3445" s="49" t="s">
        <v>3733</v>
      </c>
    </row>
    <row r="3446" spans="1:2" x14ac:dyDescent="0.25">
      <c r="A3446" s="48">
        <v>27112124</v>
      </c>
      <c r="B3446" s="49" t="s">
        <v>3734</v>
      </c>
    </row>
    <row r="3447" spans="1:2" x14ac:dyDescent="0.25">
      <c r="A3447" s="48">
        <v>27112125</v>
      </c>
      <c r="B3447" s="49" t="s">
        <v>3735</v>
      </c>
    </row>
    <row r="3448" spans="1:2" x14ac:dyDescent="0.25">
      <c r="A3448" s="48">
        <v>27112126</v>
      </c>
      <c r="B3448" s="49" t="s">
        <v>3736</v>
      </c>
    </row>
    <row r="3449" spans="1:2" x14ac:dyDescent="0.25">
      <c r="A3449" s="48">
        <v>27112127</v>
      </c>
      <c r="B3449" s="49" t="s">
        <v>3737</v>
      </c>
    </row>
    <row r="3450" spans="1:2" x14ac:dyDescent="0.25">
      <c r="A3450" s="48">
        <v>27112128</v>
      </c>
      <c r="B3450" s="49" t="s">
        <v>3738</v>
      </c>
    </row>
    <row r="3451" spans="1:2" x14ac:dyDescent="0.25">
      <c r="A3451" s="48">
        <v>27112129</v>
      </c>
      <c r="B3451" s="49" t="s">
        <v>3739</v>
      </c>
    </row>
    <row r="3452" spans="1:2" x14ac:dyDescent="0.25">
      <c r="A3452" s="48">
        <v>27112130</v>
      </c>
      <c r="B3452" s="49" t="s">
        <v>3740</v>
      </c>
    </row>
    <row r="3453" spans="1:2" x14ac:dyDescent="0.25">
      <c r="A3453" s="48">
        <v>27112131</v>
      </c>
      <c r="B3453" s="49" t="s">
        <v>3741</v>
      </c>
    </row>
    <row r="3454" spans="1:2" x14ac:dyDescent="0.25">
      <c r="A3454" s="48">
        <v>27112132</v>
      </c>
      <c r="B3454" s="49" t="s">
        <v>3742</v>
      </c>
    </row>
    <row r="3455" spans="1:2" x14ac:dyDescent="0.25">
      <c r="A3455" s="48">
        <v>27112133</v>
      </c>
      <c r="B3455" s="49" t="s">
        <v>3743</v>
      </c>
    </row>
    <row r="3456" spans="1:2" x14ac:dyDescent="0.25">
      <c r="A3456" s="48">
        <v>27112134</v>
      </c>
      <c r="B3456" s="49" t="s">
        <v>3744</v>
      </c>
    </row>
    <row r="3457" spans="1:2" x14ac:dyDescent="0.25">
      <c r="A3457" s="48">
        <v>27112201</v>
      </c>
      <c r="B3457" s="49" t="s">
        <v>3745</v>
      </c>
    </row>
    <row r="3458" spans="1:2" x14ac:dyDescent="0.25">
      <c r="A3458" s="48">
        <v>27112202</v>
      </c>
      <c r="B3458" s="49" t="s">
        <v>3746</v>
      </c>
    </row>
    <row r="3459" spans="1:2" x14ac:dyDescent="0.25">
      <c r="A3459" s="48">
        <v>27112203</v>
      </c>
      <c r="B3459" s="49" t="s">
        <v>3747</v>
      </c>
    </row>
    <row r="3460" spans="1:2" x14ac:dyDescent="0.25">
      <c r="A3460" s="48">
        <v>27112205</v>
      </c>
      <c r="B3460" s="49" t="s">
        <v>3748</v>
      </c>
    </row>
    <row r="3461" spans="1:2" x14ac:dyDescent="0.25">
      <c r="A3461" s="48">
        <v>27112301</v>
      </c>
      <c r="B3461" s="49" t="s">
        <v>3749</v>
      </c>
    </row>
    <row r="3462" spans="1:2" x14ac:dyDescent="0.25">
      <c r="A3462" s="48">
        <v>27112302</v>
      </c>
      <c r="B3462" s="49" t="s">
        <v>3750</v>
      </c>
    </row>
    <row r="3463" spans="1:2" x14ac:dyDescent="0.25">
      <c r="A3463" s="48">
        <v>27112303</v>
      </c>
      <c r="B3463" s="49" t="s">
        <v>3751</v>
      </c>
    </row>
    <row r="3464" spans="1:2" x14ac:dyDescent="0.25">
      <c r="A3464" s="48">
        <v>27112304</v>
      </c>
      <c r="B3464" s="49" t="s">
        <v>3752</v>
      </c>
    </row>
    <row r="3465" spans="1:2" x14ac:dyDescent="0.25">
      <c r="A3465" s="48">
        <v>27112305</v>
      </c>
      <c r="B3465" s="49" t="s">
        <v>3753</v>
      </c>
    </row>
    <row r="3466" spans="1:2" x14ac:dyDescent="0.25">
      <c r="A3466" s="48">
        <v>27112306</v>
      </c>
      <c r="B3466" s="49" t="s">
        <v>3754</v>
      </c>
    </row>
    <row r="3467" spans="1:2" x14ac:dyDescent="0.25">
      <c r="A3467" s="48">
        <v>27112401</v>
      </c>
      <c r="B3467" s="49" t="s">
        <v>3755</v>
      </c>
    </row>
    <row r="3468" spans="1:2" x14ac:dyDescent="0.25">
      <c r="A3468" s="48">
        <v>27112402</v>
      </c>
      <c r="B3468" s="49" t="s">
        <v>3756</v>
      </c>
    </row>
    <row r="3469" spans="1:2" x14ac:dyDescent="0.25">
      <c r="A3469" s="48">
        <v>27112403</v>
      </c>
      <c r="B3469" s="49" t="s">
        <v>3757</v>
      </c>
    </row>
    <row r="3470" spans="1:2" x14ac:dyDescent="0.25">
      <c r="A3470" s="48">
        <v>27112404</v>
      </c>
      <c r="B3470" s="49" t="s">
        <v>3758</v>
      </c>
    </row>
    <row r="3471" spans="1:2" x14ac:dyDescent="0.25">
      <c r="A3471" s="48">
        <v>27112405</v>
      </c>
      <c r="B3471" s="49" t="s">
        <v>3759</v>
      </c>
    </row>
    <row r="3472" spans="1:2" x14ac:dyDescent="0.25">
      <c r="A3472" s="48">
        <v>27112406</v>
      </c>
      <c r="B3472" s="49" t="s">
        <v>3760</v>
      </c>
    </row>
    <row r="3473" spans="1:2" x14ac:dyDescent="0.25">
      <c r="A3473" s="48">
        <v>27112407</v>
      </c>
      <c r="B3473" s="49" t="s">
        <v>3761</v>
      </c>
    </row>
    <row r="3474" spans="1:2" x14ac:dyDescent="0.25">
      <c r="A3474" s="48">
        <v>27112501</v>
      </c>
      <c r="B3474" s="49" t="s">
        <v>3762</v>
      </c>
    </row>
    <row r="3475" spans="1:2" x14ac:dyDescent="0.25">
      <c r="A3475" s="48">
        <v>27112502</v>
      </c>
      <c r="B3475" s="49" t="s">
        <v>3763</v>
      </c>
    </row>
    <row r="3476" spans="1:2" x14ac:dyDescent="0.25">
      <c r="A3476" s="48">
        <v>27112503</v>
      </c>
      <c r="B3476" s="49" t="s">
        <v>3764</v>
      </c>
    </row>
    <row r="3477" spans="1:2" x14ac:dyDescent="0.25">
      <c r="A3477" s="48">
        <v>27112504</v>
      </c>
      <c r="B3477" s="49" t="s">
        <v>3765</v>
      </c>
    </row>
    <row r="3478" spans="1:2" x14ac:dyDescent="0.25">
      <c r="A3478" s="48">
        <v>27112505</v>
      </c>
      <c r="B3478" s="49" t="s">
        <v>3766</v>
      </c>
    </row>
    <row r="3479" spans="1:2" x14ac:dyDescent="0.25">
      <c r="A3479" s="48">
        <v>27112506</v>
      </c>
      <c r="B3479" s="49" t="s">
        <v>3767</v>
      </c>
    </row>
    <row r="3480" spans="1:2" x14ac:dyDescent="0.25">
      <c r="A3480" s="48">
        <v>27112601</v>
      </c>
      <c r="B3480" s="49" t="s">
        <v>3768</v>
      </c>
    </row>
    <row r="3481" spans="1:2" x14ac:dyDescent="0.25">
      <c r="A3481" s="48">
        <v>27112602</v>
      </c>
      <c r="B3481" s="49" t="s">
        <v>3769</v>
      </c>
    </row>
    <row r="3482" spans="1:2" x14ac:dyDescent="0.25">
      <c r="A3482" s="48">
        <v>27112701</v>
      </c>
      <c r="B3482" s="49" t="s">
        <v>3770</v>
      </c>
    </row>
    <row r="3483" spans="1:2" x14ac:dyDescent="0.25">
      <c r="A3483" s="48">
        <v>27112702</v>
      </c>
      <c r="B3483" s="49" t="s">
        <v>3771</v>
      </c>
    </row>
    <row r="3484" spans="1:2" x14ac:dyDescent="0.25">
      <c r="A3484" s="48">
        <v>27112703</v>
      </c>
      <c r="B3484" s="49" t="s">
        <v>3772</v>
      </c>
    </row>
    <row r="3485" spans="1:2" x14ac:dyDescent="0.25">
      <c r="A3485" s="48">
        <v>27112704</v>
      </c>
      <c r="B3485" s="49" t="s">
        <v>3773</v>
      </c>
    </row>
    <row r="3486" spans="1:2" x14ac:dyDescent="0.25">
      <c r="A3486" s="48">
        <v>27112705</v>
      </c>
      <c r="B3486" s="49" t="s">
        <v>3774</v>
      </c>
    </row>
    <row r="3487" spans="1:2" x14ac:dyDescent="0.25">
      <c r="A3487" s="48">
        <v>27112706</v>
      </c>
      <c r="B3487" s="49" t="s">
        <v>3775</v>
      </c>
    </row>
    <row r="3488" spans="1:2" x14ac:dyDescent="0.25">
      <c r="A3488" s="48">
        <v>27112707</v>
      </c>
      <c r="B3488" s="49" t="s">
        <v>3776</v>
      </c>
    </row>
    <row r="3489" spans="1:2" x14ac:dyDescent="0.25">
      <c r="A3489" s="48">
        <v>27112708</v>
      </c>
      <c r="B3489" s="49" t="s">
        <v>3777</v>
      </c>
    </row>
    <row r="3490" spans="1:2" x14ac:dyDescent="0.25">
      <c r="A3490" s="48">
        <v>27112709</v>
      </c>
      <c r="B3490" s="49" t="s">
        <v>3778</v>
      </c>
    </row>
    <row r="3491" spans="1:2" x14ac:dyDescent="0.25">
      <c r="A3491" s="48">
        <v>27112710</v>
      </c>
      <c r="B3491" s="49" t="s">
        <v>3779</v>
      </c>
    </row>
    <row r="3492" spans="1:2" x14ac:dyDescent="0.25">
      <c r="A3492" s="48">
        <v>27112711</v>
      </c>
      <c r="B3492" s="49" t="s">
        <v>3780</v>
      </c>
    </row>
    <row r="3493" spans="1:2" x14ac:dyDescent="0.25">
      <c r="A3493" s="48">
        <v>27112712</v>
      </c>
      <c r="B3493" s="49" t="s">
        <v>3781</v>
      </c>
    </row>
    <row r="3494" spans="1:2" x14ac:dyDescent="0.25">
      <c r="A3494" s="48">
        <v>27112713</v>
      </c>
      <c r="B3494" s="49" t="s">
        <v>3782</v>
      </c>
    </row>
    <row r="3495" spans="1:2" x14ac:dyDescent="0.25">
      <c r="A3495" s="48">
        <v>27112714</v>
      </c>
      <c r="B3495" s="49" t="s">
        <v>3783</v>
      </c>
    </row>
    <row r="3496" spans="1:2" x14ac:dyDescent="0.25">
      <c r="A3496" s="48">
        <v>27112715</v>
      </c>
      <c r="B3496" s="49" t="s">
        <v>3784</v>
      </c>
    </row>
    <row r="3497" spans="1:2" x14ac:dyDescent="0.25">
      <c r="A3497" s="48">
        <v>27112716</v>
      </c>
      <c r="B3497" s="49" t="s">
        <v>3785</v>
      </c>
    </row>
    <row r="3498" spans="1:2" x14ac:dyDescent="0.25">
      <c r="A3498" s="48">
        <v>27112717</v>
      </c>
      <c r="B3498" s="49" t="s">
        <v>3786</v>
      </c>
    </row>
    <row r="3499" spans="1:2" x14ac:dyDescent="0.25">
      <c r="A3499" s="48">
        <v>27112718</v>
      </c>
      <c r="B3499" s="49" t="s">
        <v>3787</v>
      </c>
    </row>
    <row r="3500" spans="1:2" x14ac:dyDescent="0.25">
      <c r="A3500" s="48">
        <v>27112719</v>
      </c>
      <c r="B3500" s="49" t="s">
        <v>3788</v>
      </c>
    </row>
    <row r="3501" spans="1:2" x14ac:dyDescent="0.25">
      <c r="A3501" s="48">
        <v>27112720</v>
      </c>
      <c r="B3501" s="49" t="s">
        <v>3789</v>
      </c>
    </row>
    <row r="3502" spans="1:2" x14ac:dyDescent="0.25">
      <c r="A3502" s="48">
        <v>27112721</v>
      </c>
      <c r="B3502" s="49" t="s">
        <v>3790</v>
      </c>
    </row>
    <row r="3503" spans="1:2" x14ac:dyDescent="0.25">
      <c r="A3503" s="48">
        <v>27112801</v>
      </c>
      <c r="B3503" s="49" t="s">
        <v>3791</v>
      </c>
    </row>
    <row r="3504" spans="1:2" x14ac:dyDescent="0.25">
      <c r="A3504" s="48">
        <v>27112802</v>
      </c>
      <c r="B3504" s="49" t="s">
        <v>3792</v>
      </c>
    </row>
    <row r="3505" spans="1:2" x14ac:dyDescent="0.25">
      <c r="A3505" s="48">
        <v>27112803</v>
      </c>
      <c r="B3505" s="49" t="s">
        <v>3793</v>
      </c>
    </row>
    <row r="3506" spans="1:2" x14ac:dyDescent="0.25">
      <c r="A3506" s="48">
        <v>27112804</v>
      </c>
      <c r="B3506" s="49" t="s">
        <v>3794</v>
      </c>
    </row>
    <row r="3507" spans="1:2" x14ac:dyDescent="0.25">
      <c r="A3507" s="48">
        <v>27112805</v>
      </c>
      <c r="B3507" s="49" t="s">
        <v>3795</v>
      </c>
    </row>
    <row r="3508" spans="1:2" x14ac:dyDescent="0.25">
      <c r="A3508" s="48">
        <v>27112806</v>
      </c>
      <c r="B3508" s="49" t="s">
        <v>3796</v>
      </c>
    </row>
    <row r="3509" spans="1:2" x14ac:dyDescent="0.25">
      <c r="A3509" s="48">
        <v>27112807</v>
      </c>
      <c r="B3509" s="49" t="s">
        <v>3765</v>
      </c>
    </row>
    <row r="3510" spans="1:2" x14ac:dyDescent="0.25">
      <c r="A3510" s="48">
        <v>27112808</v>
      </c>
      <c r="B3510" s="49" t="s">
        <v>3797</v>
      </c>
    </row>
    <row r="3511" spans="1:2" x14ac:dyDescent="0.25">
      <c r="A3511" s="48">
        <v>27112809</v>
      </c>
      <c r="B3511" s="49" t="s">
        <v>2565</v>
      </c>
    </row>
    <row r="3512" spans="1:2" x14ac:dyDescent="0.25">
      <c r="A3512" s="48">
        <v>27112810</v>
      </c>
      <c r="B3512" s="49" t="s">
        <v>3798</v>
      </c>
    </row>
    <row r="3513" spans="1:2" x14ac:dyDescent="0.25">
      <c r="A3513" s="48">
        <v>27112811</v>
      </c>
      <c r="B3513" s="49" t="s">
        <v>3799</v>
      </c>
    </row>
    <row r="3514" spans="1:2" x14ac:dyDescent="0.25">
      <c r="A3514" s="48">
        <v>27112812</v>
      </c>
      <c r="B3514" s="49" t="s">
        <v>3800</v>
      </c>
    </row>
    <row r="3515" spans="1:2" x14ac:dyDescent="0.25">
      <c r="A3515" s="48">
        <v>27112813</v>
      </c>
      <c r="B3515" s="49" t="s">
        <v>3801</v>
      </c>
    </row>
    <row r="3516" spans="1:2" x14ac:dyDescent="0.25">
      <c r="A3516" s="48">
        <v>27112814</v>
      </c>
      <c r="B3516" s="49" t="s">
        <v>3802</v>
      </c>
    </row>
    <row r="3517" spans="1:2" x14ac:dyDescent="0.25">
      <c r="A3517" s="48">
        <v>27112815</v>
      </c>
      <c r="B3517" s="49" t="s">
        <v>3803</v>
      </c>
    </row>
    <row r="3518" spans="1:2" x14ac:dyDescent="0.25">
      <c r="A3518" s="48">
        <v>27112818</v>
      </c>
      <c r="B3518" s="49" t="s">
        <v>3804</v>
      </c>
    </row>
    <row r="3519" spans="1:2" x14ac:dyDescent="0.25">
      <c r="A3519" s="48">
        <v>27112819</v>
      </c>
      <c r="B3519" s="49" t="s">
        <v>3805</v>
      </c>
    </row>
    <row r="3520" spans="1:2" x14ac:dyDescent="0.25">
      <c r="A3520" s="48">
        <v>27112820</v>
      </c>
      <c r="B3520" s="49" t="s">
        <v>3806</v>
      </c>
    </row>
    <row r="3521" spans="1:2" x14ac:dyDescent="0.25">
      <c r="A3521" s="48">
        <v>27112821</v>
      </c>
      <c r="B3521" s="49" t="s">
        <v>3807</v>
      </c>
    </row>
    <row r="3522" spans="1:2" x14ac:dyDescent="0.25">
      <c r="A3522" s="48">
        <v>27112822</v>
      </c>
      <c r="B3522" s="49" t="s">
        <v>3808</v>
      </c>
    </row>
    <row r="3523" spans="1:2" x14ac:dyDescent="0.25">
      <c r="A3523" s="48">
        <v>27112823</v>
      </c>
      <c r="B3523" s="49" t="s">
        <v>3809</v>
      </c>
    </row>
    <row r="3524" spans="1:2" x14ac:dyDescent="0.25">
      <c r="A3524" s="48">
        <v>27112824</v>
      </c>
      <c r="B3524" s="49" t="s">
        <v>3810</v>
      </c>
    </row>
    <row r="3525" spans="1:2" x14ac:dyDescent="0.25">
      <c r="A3525" s="48">
        <v>27112825</v>
      </c>
      <c r="B3525" s="49" t="s">
        <v>3811</v>
      </c>
    </row>
    <row r="3526" spans="1:2" x14ac:dyDescent="0.25">
      <c r="A3526" s="48">
        <v>27112826</v>
      </c>
      <c r="B3526" s="49" t="s">
        <v>3812</v>
      </c>
    </row>
    <row r="3527" spans="1:2" x14ac:dyDescent="0.25">
      <c r="A3527" s="48">
        <v>27112901</v>
      </c>
      <c r="B3527" s="49" t="s">
        <v>3813</v>
      </c>
    </row>
    <row r="3528" spans="1:2" x14ac:dyDescent="0.25">
      <c r="A3528" s="48">
        <v>27112902</v>
      </c>
      <c r="B3528" s="49" t="s">
        <v>3814</v>
      </c>
    </row>
    <row r="3529" spans="1:2" x14ac:dyDescent="0.25">
      <c r="A3529" s="48">
        <v>27112903</v>
      </c>
      <c r="B3529" s="49" t="s">
        <v>3815</v>
      </c>
    </row>
    <row r="3530" spans="1:2" x14ac:dyDescent="0.25">
      <c r="A3530" s="48">
        <v>27112904</v>
      </c>
      <c r="B3530" s="49" t="s">
        <v>3816</v>
      </c>
    </row>
    <row r="3531" spans="1:2" x14ac:dyDescent="0.25">
      <c r="A3531" s="48">
        <v>27112905</v>
      </c>
      <c r="B3531" s="49" t="s">
        <v>3817</v>
      </c>
    </row>
    <row r="3532" spans="1:2" x14ac:dyDescent="0.25">
      <c r="A3532" s="48">
        <v>27112906</v>
      </c>
      <c r="B3532" s="49" t="s">
        <v>3818</v>
      </c>
    </row>
    <row r="3533" spans="1:2" x14ac:dyDescent="0.25">
      <c r="A3533" s="48">
        <v>27112907</v>
      </c>
      <c r="B3533" s="49" t="s">
        <v>3819</v>
      </c>
    </row>
    <row r="3534" spans="1:2" x14ac:dyDescent="0.25">
      <c r="A3534" s="48">
        <v>27112908</v>
      </c>
      <c r="B3534" s="49" t="s">
        <v>3820</v>
      </c>
    </row>
    <row r="3535" spans="1:2" x14ac:dyDescent="0.25">
      <c r="A3535" s="48">
        <v>27113001</v>
      </c>
      <c r="B3535" s="49" t="s">
        <v>3821</v>
      </c>
    </row>
    <row r="3536" spans="1:2" x14ac:dyDescent="0.25">
      <c r="A3536" s="48">
        <v>27113002</v>
      </c>
      <c r="B3536" s="49" t="s">
        <v>3822</v>
      </c>
    </row>
    <row r="3537" spans="1:2" x14ac:dyDescent="0.25">
      <c r="A3537" s="48">
        <v>27113003</v>
      </c>
      <c r="B3537" s="49" t="s">
        <v>3823</v>
      </c>
    </row>
    <row r="3538" spans="1:2" x14ac:dyDescent="0.25">
      <c r="A3538" s="48">
        <v>27113004</v>
      </c>
      <c r="B3538" s="49" t="s">
        <v>3824</v>
      </c>
    </row>
    <row r="3539" spans="1:2" x14ac:dyDescent="0.25">
      <c r="A3539" s="48">
        <v>27113101</v>
      </c>
      <c r="B3539" s="49" t="s">
        <v>3825</v>
      </c>
    </row>
    <row r="3540" spans="1:2" x14ac:dyDescent="0.25">
      <c r="A3540" s="48">
        <v>27113102</v>
      </c>
      <c r="B3540" s="49" t="s">
        <v>3826</v>
      </c>
    </row>
    <row r="3541" spans="1:2" x14ac:dyDescent="0.25">
      <c r="A3541" s="48">
        <v>27113103</v>
      </c>
      <c r="B3541" s="49" t="s">
        <v>3827</v>
      </c>
    </row>
    <row r="3542" spans="1:2" x14ac:dyDescent="0.25">
      <c r="A3542" s="48">
        <v>27113201</v>
      </c>
      <c r="B3542" s="49" t="s">
        <v>3828</v>
      </c>
    </row>
    <row r="3543" spans="1:2" x14ac:dyDescent="0.25">
      <c r="A3543" s="48">
        <v>27113202</v>
      </c>
      <c r="B3543" s="49" t="s">
        <v>3829</v>
      </c>
    </row>
    <row r="3544" spans="1:2" x14ac:dyDescent="0.25">
      <c r="A3544" s="48">
        <v>27113203</v>
      </c>
      <c r="B3544" s="49" t="s">
        <v>3830</v>
      </c>
    </row>
    <row r="3545" spans="1:2" x14ac:dyDescent="0.25">
      <c r="A3545" s="48">
        <v>27113204</v>
      </c>
      <c r="B3545" s="49" t="s">
        <v>3831</v>
      </c>
    </row>
    <row r="3546" spans="1:2" x14ac:dyDescent="0.25">
      <c r="A3546" s="48">
        <v>27121501</v>
      </c>
      <c r="B3546" s="49" t="s">
        <v>3832</v>
      </c>
    </row>
    <row r="3547" spans="1:2" x14ac:dyDescent="0.25">
      <c r="A3547" s="48">
        <v>27121502</v>
      </c>
      <c r="B3547" s="49" t="s">
        <v>3833</v>
      </c>
    </row>
    <row r="3548" spans="1:2" x14ac:dyDescent="0.25">
      <c r="A3548" s="48">
        <v>27121503</v>
      </c>
      <c r="B3548" s="49" t="s">
        <v>3834</v>
      </c>
    </row>
    <row r="3549" spans="1:2" x14ac:dyDescent="0.25">
      <c r="A3549" s="48">
        <v>27121601</v>
      </c>
      <c r="B3549" s="49" t="s">
        <v>3835</v>
      </c>
    </row>
    <row r="3550" spans="1:2" x14ac:dyDescent="0.25">
      <c r="A3550" s="48">
        <v>27121602</v>
      </c>
      <c r="B3550" s="49" t="s">
        <v>3836</v>
      </c>
    </row>
    <row r="3551" spans="1:2" x14ac:dyDescent="0.25">
      <c r="A3551" s="48">
        <v>27121603</v>
      </c>
      <c r="B3551" s="49" t="s">
        <v>3837</v>
      </c>
    </row>
    <row r="3552" spans="1:2" x14ac:dyDescent="0.25">
      <c r="A3552" s="48">
        <v>27121604</v>
      </c>
      <c r="B3552" s="49" t="s">
        <v>3838</v>
      </c>
    </row>
    <row r="3553" spans="1:2" x14ac:dyDescent="0.25">
      <c r="A3553" s="48">
        <v>27121605</v>
      </c>
      <c r="B3553" s="49" t="s">
        <v>3839</v>
      </c>
    </row>
    <row r="3554" spans="1:2" x14ac:dyDescent="0.25">
      <c r="A3554" s="48">
        <v>27121606</v>
      </c>
      <c r="B3554" s="49" t="s">
        <v>3840</v>
      </c>
    </row>
    <row r="3555" spans="1:2" x14ac:dyDescent="0.25">
      <c r="A3555" s="48">
        <v>27121701</v>
      </c>
      <c r="B3555" s="49" t="s">
        <v>3841</v>
      </c>
    </row>
    <row r="3556" spans="1:2" x14ac:dyDescent="0.25">
      <c r="A3556" s="48">
        <v>27121702</v>
      </c>
      <c r="B3556" s="49" t="s">
        <v>3842</v>
      </c>
    </row>
    <row r="3557" spans="1:2" x14ac:dyDescent="0.25">
      <c r="A3557" s="48">
        <v>27121703</v>
      </c>
      <c r="B3557" s="49" t="s">
        <v>3843</v>
      </c>
    </row>
    <row r="3558" spans="1:2" x14ac:dyDescent="0.25">
      <c r="A3558" s="48">
        <v>27121704</v>
      </c>
      <c r="B3558" s="49" t="s">
        <v>3844</v>
      </c>
    </row>
    <row r="3559" spans="1:2" x14ac:dyDescent="0.25">
      <c r="A3559" s="48">
        <v>27121705</v>
      </c>
      <c r="B3559" s="49" t="s">
        <v>3845</v>
      </c>
    </row>
    <row r="3560" spans="1:2" x14ac:dyDescent="0.25">
      <c r="A3560" s="48">
        <v>27121706</v>
      </c>
      <c r="B3560" s="49" t="s">
        <v>3846</v>
      </c>
    </row>
    <row r="3561" spans="1:2" x14ac:dyDescent="0.25">
      <c r="A3561" s="48">
        <v>27121707</v>
      </c>
      <c r="B3561" s="49" t="s">
        <v>3847</v>
      </c>
    </row>
    <row r="3562" spans="1:2" x14ac:dyDescent="0.25">
      <c r="A3562" s="48">
        <v>27126101</v>
      </c>
      <c r="B3562" s="49" t="s">
        <v>3848</v>
      </c>
    </row>
    <row r="3563" spans="1:2" x14ac:dyDescent="0.25">
      <c r="A3563" s="48">
        <v>27126102</v>
      </c>
      <c r="B3563" s="49" t="s">
        <v>3849</v>
      </c>
    </row>
    <row r="3564" spans="1:2" x14ac:dyDescent="0.25">
      <c r="A3564" s="48">
        <v>27131501</v>
      </c>
      <c r="B3564" s="49" t="s">
        <v>3850</v>
      </c>
    </row>
    <row r="3565" spans="1:2" x14ac:dyDescent="0.25">
      <c r="A3565" s="48">
        <v>27131502</v>
      </c>
      <c r="B3565" s="49" t="s">
        <v>3851</v>
      </c>
    </row>
    <row r="3566" spans="1:2" x14ac:dyDescent="0.25">
      <c r="A3566" s="48">
        <v>27131504</v>
      </c>
      <c r="B3566" s="49" t="s">
        <v>3852</v>
      </c>
    </row>
    <row r="3567" spans="1:2" x14ac:dyDescent="0.25">
      <c r="A3567" s="48">
        <v>27131505</v>
      </c>
      <c r="B3567" s="49" t="s">
        <v>3853</v>
      </c>
    </row>
    <row r="3568" spans="1:2" x14ac:dyDescent="0.25">
      <c r="A3568" s="48">
        <v>27131506</v>
      </c>
      <c r="B3568" s="49" t="s">
        <v>3854</v>
      </c>
    </row>
    <row r="3569" spans="1:2" x14ac:dyDescent="0.25">
      <c r="A3569" s="48">
        <v>27131507</v>
      </c>
      <c r="B3569" s="49" t="s">
        <v>3855</v>
      </c>
    </row>
    <row r="3570" spans="1:2" x14ac:dyDescent="0.25">
      <c r="A3570" s="48">
        <v>27131508</v>
      </c>
      <c r="B3570" s="49" t="s">
        <v>3276</v>
      </c>
    </row>
    <row r="3571" spans="1:2" x14ac:dyDescent="0.25">
      <c r="A3571" s="48">
        <v>27131509</v>
      </c>
      <c r="B3571" s="49" t="s">
        <v>3856</v>
      </c>
    </row>
    <row r="3572" spans="1:2" x14ac:dyDescent="0.25">
      <c r="A3572" s="48">
        <v>27131510</v>
      </c>
      <c r="B3572" s="49" t="s">
        <v>3857</v>
      </c>
    </row>
    <row r="3573" spans="1:2" x14ac:dyDescent="0.25">
      <c r="A3573" s="48">
        <v>27131511</v>
      </c>
      <c r="B3573" s="49" t="s">
        <v>3858</v>
      </c>
    </row>
    <row r="3574" spans="1:2" x14ac:dyDescent="0.25">
      <c r="A3574" s="48">
        <v>27131512</v>
      </c>
      <c r="B3574" s="49" t="s">
        <v>3859</v>
      </c>
    </row>
    <row r="3575" spans="1:2" x14ac:dyDescent="0.25">
      <c r="A3575" s="48">
        <v>27131601</v>
      </c>
      <c r="B3575" s="49" t="s">
        <v>3860</v>
      </c>
    </row>
    <row r="3576" spans="1:2" x14ac:dyDescent="0.25">
      <c r="A3576" s="48">
        <v>27131603</v>
      </c>
      <c r="B3576" s="49" t="s">
        <v>3861</v>
      </c>
    </row>
    <row r="3577" spans="1:2" x14ac:dyDescent="0.25">
      <c r="A3577" s="48">
        <v>27131604</v>
      </c>
      <c r="B3577" s="49" t="s">
        <v>3862</v>
      </c>
    </row>
    <row r="3578" spans="1:2" x14ac:dyDescent="0.25">
      <c r="A3578" s="48">
        <v>27131605</v>
      </c>
      <c r="B3578" s="49" t="s">
        <v>3863</v>
      </c>
    </row>
    <row r="3579" spans="1:2" x14ac:dyDescent="0.25">
      <c r="A3579" s="48">
        <v>27131608</v>
      </c>
      <c r="B3579" s="49" t="s">
        <v>3864</v>
      </c>
    </row>
    <row r="3580" spans="1:2" x14ac:dyDescent="0.25">
      <c r="A3580" s="48">
        <v>27131609</v>
      </c>
      <c r="B3580" s="49" t="s">
        <v>3865</v>
      </c>
    </row>
    <row r="3581" spans="1:2" x14ac:dyDescent="0.25">
      <c r="A3581" s="48">
        <v>27131610</v>
      </c>
      <c r="B3581" s="49" t="s">
        <v>3866</v>
      </c>
    </row>
    <row r="3582" spans="1:2" x14ac:dyDescent="0.25">
      <c r="A3582" s="48">
        <v>27131613</v>
      </c>
      <c r="B3582" s="49" t="s">
        <v>3867</v>
      </c>
    </row>
    <row r="3583" spans="1:2" x14ac:dyDescent="0.25">
      <c r="A3583" s="48">
        <v>27131614</v>
      </c>
      <c r="B3583" s="49" t="s">
        <v>3868</v>
      </c>
    </row>
    <row r="3584" spans="1:2" x14ac:dyDescent="0.25">
      <c r="A3584" s="48">
        <v>27131701</v>
      </c>
      <c r="B3584" s="49" t="s">
        <v>3869</v>
      </c>
    </row>
    <row r="3585" spans="1:2" x14ac:dyDescent="0.25">
      <c r="A3585" s="48">
        <v>27131702</v>
      </c>
      <c r="B3585" s="49" t="s">
        <v>3870</v>
      </c>
    </row>
    <row r="3586" spans="1:2" x14ac:dyDescent="0.25">
      <c r="A3586" s="48">
        <v>27131703</v>
      </c>
      <c r="B3586" s="49" t="s">
        <v>3871</v>
      </c>
    </row>
    <row r="3587" spans="1:2" x14ac:dyDescent="0.25">
      <c r="A3587" s="48">
        <v>27131704</v>
      </c>
      <c r="B3587" s="49" t="s">
        <v>3872</v>
      </c>
    </row>
    <row r="3588" spans="1:2" x14ac:dyDescent="0.25">
      <c r="A3588" s="48">
        <v>27131705</v>
      </c>
      <c r="B3588" s="49" t="s">
        <v>3873</v>
      </c>
    </row>
    <row r="3589" spans="1:2" x14ac:dyDescent="0.25">
      <c r="A3589" s="48">
        <v>27131706</v>
      </c>
      <c r="B3589" s="49" t="s">
        <v>3874</v>
      </c>
    </row>
    <row r="3590" spans="1:2" x14ac:dyDescent="0.25">
      <c r="A3590" s="48">
        <v>27131707</v>
      </c>
      <c r="B3590" s="49" t="s">
        <v>3875</v>
      </c>
    </row>
    <row r="3591" spans="1:2" x14ac:dyDescent="0.25">
      <c r="A3591" s="48">
        <v>27131708</v>
      </c>
      <c r="B3591" s="49" t="s">
        <v>3876</v>
      </c>
    </row>
    <row r="3592" spans="1:2" x14ac:dyDescent="0.25">
      <c r="A3592" s="48">
        <v>27131709</v>
      </c>
      <c r="B3592" s="49" t="s">
        <v>3877</v>
      </c>
    </row>
    <row r="3593" spans="1:2" x14ac:dyDescent="0.25">
      <c r="A3593" s="48">
        <v>27141001</v>
      </c>
      <c r="B3593" s="49" t="s">
        <v>3878</v>
      </c>
    </row>
    <row r="3594" spans="1:2" x14ac:dyDescent="0.25">
      <c r="A3594" s="48">
        <v>27141101</v>
      </c>
      <c r="B3594" s="49" t="s">
        <v>3879</v>
      </c>
    </row>
    <row r="3595" spans="1:2" x14ac:dyDescent="0.25">
      <c r="A3595" s="48">
        <v>30101501</v>
      </c>
      <c r="B3595" s="49" t="s">
        <v>3880</v>
      </c>
    </row>
    <row r="3596" spans="1:2" x14ac:dyDescent="0.25">
      <c r="A3596" s="48">
        <v>30101502</v>
      </c>
      <c r="B3596" s="49" t="s">
        <v>3881</v>
      </c>
    </row>
    <row r="3597" spans="1:2" x14ac:dyDescent="0.25">
      <c r="A3597" s="48">
        <v>30101503</v>
      </c>
      <c r="B3597" s="49" t="s">
        <v>3882</v>
      </c>
    </row>
    <row r="3598" spans="1:2" x14ac:dyDescent="0.25">
      <c r="A3598" s="48">
        <v>30101504</v>
      </c>
      <c r="B3598" s="49" t="s">
        <v>3883</v>
      </c>
    </row>
    <row r="3599" spans="1:2" x14ac:dyDescent="0.25">
      <c r="A3599" s="48">
        <v>30101505</v>
      </c>
      <c r="B3599" s="49" t="s">
        <v>3884</v>
      </c>
    </row>
    <row r="3600" spans="1:2" x14ac:dyDescent="0.25">
      <c r="A3600" s="48">
        <v>30101506</v>
      </c>
      <c r="B3600" s="49" t="s">
        <v>3885</v>
      </c>
    </row>
    <row r="3601" spans="1:2" x14ac:dyDescent="0.25">
      <c r="A3601" s="48">
        <v>30101507</v>
      </c>
      <c r="B3601" s="49" t="s">
        <v>3886</v>
      </c>
    </row>
    <row r="3602" spans="1:2" x14ac:dyDescent="0.25">
      <c r="A3602" s="48">
        <v>30101508</v>
      </c>
      <c r="B3602" s="49" t="s">
        <v>3887</v>
      </c>
    </row>
    <row r="3603" spans="1:2" x14ac:dyDescent="0.25">
      <c r="A3603" s="48">
        <v>30101509</v>
      </c>
      <c r="B3603" s="49" t="s">
        <v>3888</v>
      </c>
    </row>
    <row r="3604" spans="1:2" x14ac:dyDescent="0.25">
      <c r="A3604" s="48">
        <v>30101510</v>
      </c>
      <c r="B3604" s="49" t="s">
        <v>3889</v>
      </c>
    </row>
    <row r="3605" spans="1:2" x14ac:dyDescent="0.25">
      <c r="A3605" s="48">
        <v>30101511</v>
      </c>
      <c r="B3605" s="49" t="s">
        <v>3890</v>
      </c>
    </row>
    <row r="3606" spans="1:2" x14ac:dyDescent="0.25">
      <c r="A3606" s="48">
        <v>30101512</v>
      </c>
      <c r="B3606" s="49" t="s">
        <v>3891</v>
      </c>
    </row>
    <row r="3607" spans="1:2" x14ac:dyDescent="0.25">
      <c r="A3607" s="48">
        <v>30101513</v>
      </c>
      <c r="B3607" s="49" t="s">
        <v>3892</v>
      </c>
    </row>
    <row r="3608" spans="1:2" x14ac:dyDescent="0.25">
      <c r="A3608" s="48">
        <v>30101514</v>
      </c>
      <c r="B3608" s="49" t="s">
        <v>3893</v>
      </c>
    </row>
    <row r="3609" spans="1:2" x14ac:dyDescent="0.25">
      <c r="A3609" s="48">
        <v>30101515</v>
      </c>
      <c r="B3609" s="49" t="s">
        <v>3894</v>
      </c>
    </row>
    <row r="3610" spans="1:2" x14ac:dyDescent="0.25">
      <c r="A3610" s="48">
        <v>30101516</v>
      </c>
      <c r="B3610" s="49" t="s">
        <v>3895</v>
      </c>
    </row>
    <row r="3611" spans="1:2" x14ac:dyDescent="0.25">
      <c r="A3611" s="48">
        <v>30101517</v>
      </c>
      <c r="B3611" s="49" t="s">
        <v>3896</v>
      </c>
    </row>
    <row r="3612" spans="1:2" x14ac:dyDescent="0.25">
      <c r="A3612" s="48">
        <v>30101601</v>
      </c>
      <c r="B3612" s="49" t="s">
        <v>3897</v>
      </c>
    </row>
    <row r="3613" spans="1:2" x14ac:dyDescent="0.25">
      <c r="A3613" s="48">
        <v>30101602</v>
      </c>
      <c r="B3613" s="49" t="s">
        <v>3898</v>
      </c>
    </row>
    <row r="3614" spans="1:2" x14ac:dyDescent="0.25">
      <c r="A3614" s="48">
        <v>30101603</v>
      </c>
      <c r="B3614" s="49" t="s">
        <v>3899</v>
      </c>
    </row>
    <row r="3615" spans="1:2" x14ac:dyDescent="0.25">
      <c r="A3615" s="48">
        <v>30101604</v>
      </c>
      <c r="B3615" s="49" t="s">
        <v>3900</v>
      </c>
    </row>
    <row r="3616" spans="1:2" x14ac:dyDescent="0.25">
      <c r="A3616" s="48">
        <v>30101605</v>
      </c>
      <c r="B3616" s="49" t="s">
        <v>3901</v>
      </c>
    </row>
    <row r="3617" spans="1:2" x14ac:dyDescent="0.25">
      <c r="A3617" s="48">
        <v>30101606</v>
      </c>
      <c r="B3617" s="49" t="s">
        <v>3902</v>
      </c>
    </row>
    <row r="3618" spans="1:2" x14ac:dyDescent="0.25">
      <c r="A3618" s="48">
        <v>30101607</v>
      </c>
      <c r="B3618" s="49" t="s">
        <v>3903</v>
      </c>
    </row>
    <row r="3619" spans="1:2" x14ac:dyDescent="0.25">
      <c r="A3619" s="48">
        <v>30101608</v>
      </c>
      <c r="B3619" s="49" t="s">
        <v>3904</v>
      </c>
    </row>
    <row r="3620" spans="1:2" x14ac:dyDescent="0.25">
      <c r="A3620" s="48">
        <v>30101609</v>
      </c>
      <c r="B3620" s="49" t="s">
        <v>3905</v>
      </c>
    </row>
    <row r="3621" spans="1:2" x14ac:dyDescent="0.25">
      <c r="A3621" s="48">
        <v>30101610</v>
      </c>
      <c r="B3621" s="49" t="s">
        <v>3906</v>
      </c>
    </row>
    <row r="3622" spans="1:2" x14ac:dyDescent="0.25">
      <c r="A3622" s="48">
        <v>30101611</v>
      </c>
      <c r="B3622" s="49" t="s">
        <v>3907</v>
      </c>
    </row>
    <row r="3623" spans="1:2" x14ac:dyDescent="0.25">
      <c r="A3623" s="48">
        <v>30101612</v>
      </c>
      <c r="B3623" s="49" t="s">
        <v>3908</v>
      </c>
    </row>
    <row r="3624" spans="1:2" x14ac:dyDescent="0.25">
      <c r="A3624" s="48">
        <v>30101613</v>
      </c>
      <c r="B3624" s="49" t="s">
        <v>3909</v>
      </c>
    </row>
    <row r="3625" spans="1:2" x14ac:dyDescent="0.25">
      <c r="A3625" s="48">
        <v>30101614</v>
      </c>
      <c r="B3625" s="49" t="s">
        <v>3910</v>
      </c>
    </row>
    <row r="3626" spans="1:2" x14ac:dyDescent="0.25">
      <c r="A3626" s="48">
        <v>30101615</v>
      </c>
      <c r="B3626" s="49" t="s">
        <v>3911</v>
      </c>
    </row>
    <row r="3627" spans="1:2" x14ac:dyDescent="0.25">
      <c r="A3627" s="48">
        <v>30101616</v>
      </c>
      <c r="B3627" s="49" t="s">
        <v>3912</v>
      </c>
    </row>
    <row r="3628" spans="1:2" x14ac:dyDescent="0.25">
      <c r="A3628" s="48">
        <v>30101617</v>
      </c>
      <c r="B3628" s="49" t="s">
        <v>3913</v>
      </c>
    </row>
    <row r="3629" spans="1:2" x14ac:dyDescent="0.25">
      <c r="A3629" s="48">
        <v>30101618</v>
      </c>
      <c r="B3629" s="49" t="s">
        <v>3914</v>
      </c>
    </row>
    <row r="3630" spans="1:2" x14ac:dyDescent="0.25">
      <c r="A3630" s="48">
        <v>30101701</v>
      </c>
      <c r="B3630" s="49" t="s">
        <v>3915</v>
      </c>
    </row>
    <row r="3631" spans="1:2" x14ac:dyDescent="0.25">
      <c r="A3631" s="48">
        <v>30101702</v>
      </c>
      <c r="B3631" s="49" t="s">
        <v>3916</v>
      </c>
    </row>
    <row r="3632" spans="1:2" x14ac:dyDescent="0.25">
      <c r="A3632" s="48">
        <v>30101703</v>
      </c>
      <c r="B3632" s="49" t="s">
        <v>3917</v>
      </c>
    </row>
    <row r="3633" spans="1:2" x14ac:dyDescent="0.25">
      <c r="A3633" s="48">
        <v>30101704</v>
      </c>
      <c r="B3633" s="49" t="s">
        <v>3918</v>
      </c>
    </row>
    <row r="3634" spans="1:2" x14ac:dyDescent="0.25">
      <c r="A3634" s="48">
        <v>30101705</v>
      </c>
      <c r="B3634" s="49" t="s">
        <v>3919</v>
      </c>
    </row>
    <row r="3635" spans="1:2" x14ac:dyDescent="0.25">
      <c r="A3635" s="48">
        <v>30101706</v>
      </c>
      <c r="B3635" s="49" t="s">
        <v>3920</v>
      </c>
    </row>
    <row r="3636" spans="1:2" x14ac:dyDescent="0.25">
      <c r="A3636" s="48">
        <v>30101707</v>
      </c>
      <c r="B3636" s="49" t="s">
        <v>3921</v>
      </c>
    </row>
    <row r="3637" spans="1:2" x14ac:dyDescent="0.25">
      <c r="A3637" s="48">
        <v>30101708</v>
      </c>
      <c r="B3637" s="49" t="s">
        <v>3922</v>
      </c>
    </row>
    <row r="3638" spans="1:2" x14ac:dyDescent="0.25">
      <c r="A3638" s="48">
        <v>30101709</v>
      </c>
      <c r="B3638" s="49" t="s">
        <v>3923</v>
      </c>
    </row>
    <row r="3639" spans="1:2" x14ac:dyDescent="0.25">
      <c r="A3639" s="48">
        <v>30101710</v>
      </c>
      <c r="B3639" s="49" t="s">
        <v>3924</v>
      </c>
    </row>
    <row r="3640" spans="1:2" x14ac:dyDescent="0.25">
      <c r="A3640" s="48">
        <v>30101711</v>
      </c>
      <c r="B3640" s="49" t="s">
        <v>3925</v>
      </c>
    </row>
    <row r="3641" spans="1:2" x14ac:dyDescent="0.25">
      <c r="A3641" s="48">
        <v>30101712</v>
      </c>
      <c r="B3641" s="49" t="s">
        <v>3926</v>
      </c>
    </row>
    <row r="3642" spans="1:2" x14ac:dyDescent="0.25">
      <c r="A3642" s="48">
        <v>30101713</v>
      </c>
      <c r="B3642" s="49" t="s">
        <v>3927</v>
      </c>
    </row>
    <row r="3643" spans="1:2" x14ac:dyDescent="0.25">
      <c r="A3643" s="48">
        <v>30101714</v>
      </c>
      <c r="B3643" s="49" t="s">
        <v>3928</v>
      </c>
    </row>
    <row r="3644" spans="1:2" x14ac:dyDescent="0.25">
      <c r="A3644" s="48">
        <v>30101715</v>
      </c>
      <c r="B3644" s="49" t="s">
        <v>3929</v>
      </c>
    </row>
    <row r="3645" spans="1:2" x14ac:dyDescent="0.25">
      <c r="A3645" s="48">
        <v>30101716</v>
      </c>
      <c r="B3645" s="49" t="s">
        <v>3930</v>
      </c>
    </row>
    <row r="3646" spans="1:2" x14ac:dyDescent="0.25">
      <c r="A3646" s="48">
        <v>30101717</v>
      </c>
      <c r="B3646" s="49" t="s">
        <v>3931</v>
      </c>
    </row>
    <row r="3647" spans="1:2" x14ac:dyDescent="0.25">
      <c r="A3647" s="48">
        <v>30101718</v>
      </c>
      <c r="B3647" s="49" t="s">
        <v>3932</v>
      </c>
    </row>
    <row r="3648" spans="1:2" x14ac:dyDescent="0.25">
      <c r="A3648" s="48">
        <v>30101801</v>
      </c>
      <c r="B3648" s="49" t="s">
        <v>3933</v>
      </c>
    </row>
    <row r="3649" spans="1:2" x14ac:dyDescent="0.25">
      <c r="A3649" s="48">
        <v>30101802</v>
      </c>
      <c r="B3649" s="49" t="s">
        <v>3934</v>
      </c>
    </row>
    <row r="3650" spans="1:2" x14ac:dyDescent="0.25">
      <c r="A3650" s="48">
        <v>30101803</v>
      </c>
      <c r="B3650" s="49" t="s">
        <v>3935</v>
      </c>
    </row>
    <row r="3651" spans="1:2" x14ac:dyDescent="0.25">
      <c r="A3651" s="48">
        <v>30101804</v>
      </c>
      <c r="B3651" s="49" t="s">
        <v>3936</v>
      </c>
    </row>
    <row r="3652" spans="1:2" x14ac:dyDescent="0.25">
      <c r="A3652" s="48">
        <v>30101805</v>
      </c>
      <c r="B3652" s="49" t="s">
        <v>3937</v>
      </c>
    </row>
    <row r="3653" spans="1:2" x14ac:dyDescent="0.25">
      <c r="A3653" s="48">
        <v>30101806</v>
      </c>
      <c r="B3653" s="49" t="s">
        <v>3938</v>
      </c>
    </row>
    <row r="3654" spans="1:2" x14ac:dyDescent="0.25">
      <c r="A3654" s="48">
        <v>30101807</v>
      </c>
      <c r="B3654" s="49" t="s">
        <v>3939</v>
      </c>
    </row>
    <row r="3655" spans="1:2" x14ac:dyDescent="0.25">
      <c r="A3655" s="48">
        <v>30101808</v>
      </c>
      <c r="B3655" s="49" t="s">
        <v>3940</v>
      </c>
    </row>
    <row r="3656" spans="1:2" x14ac:dyDescent="0.25">
      <c r="A3656" s="48">
        <v>30101809</v>
      </c>
      <c r="B3656" s="49" t="s">
        <v>3941</v>
      </c>
    </row>
    <row r="3657" spans="1:2" x14ac:dyDescent="0.25">
      <c r="A3657" s="48">
        <v>30101810</v>
      </c>
      <c r="B3657" s="49" t="s">
        <v>3942</v>
      </c>
    </row>
    <row r="3658" spans="1:2" x14ac:dyDescent="0.25">
      <c r="A3658" s="48">
        <v>30101811</v>
      </c>
      <c r="B3658" s="49" t="s">
        <v>3943</v>
      </c>
    </row>
    <row r="3659" spans="1:2" x14ac:dyDescent="0.25">
      <c r="A3659" s="48">
        <v>30101812</v>
      </c>
      <c r="B3659" s="49" t="s">
        <v>3944</v>
      </c>
    </row>
    <row r="3660" spans="1:2" x14ac:dyDescent="0.25">
      <c r="A3660" s="48">
        <v>30101813</v>
      </c>
      <c r="B3660" s="49" t="s">
        <v>3945</v>
      </c>
    </row>
    <row r="3661" spans="1:2" x14ac:dyDescent="0.25">
      <c r="A3661" s="48">
        <v>30101814</v>
      </c>
      <c r="B3661" s="49" t="s">
        <v>3946</v>
      </c>
    </row>
    <row r="3662" spans="1:2" x14ac:dyDescent="0.25">
      <c r="A3662" s="48">
        <v>30101815</v>
      </c>
      <c r="B3662" s="49" t="s">
        <v>3947</v>
      </c>
    </row>
    <row r="3663" spans="1:2" x14ac:dyDescent="0.25">
      <c r="A3663" s="48">
        <v>30101816</v>
      </c>
      <c r="B3663" s="49" t="s">
        <v>3948</v>
      </c>
    </row>
    <row r="3664" spans="1:2" x14ac:dyDescent="0.25">
      <c r="A3664" s="48">
        <v>30101817</v>
      </c>
      <c r="B3664" s="49" t="s">
        <v>3949</v>
      </c>
    </row>
    <row r="3665" spans="1:2" x14ac:dyDescent="0.25">
      <c r="A3665" s="48">
        <v>30101901</v>
      </c>
      <c r="B3665" s="49" t="s">
        <v>3950</v>
      </c>
    </row>
    <row r="3666" spans="1:2" x14ac:dyDescent="0.25">
      <c r="A3666" s="48">
        <v>30101902</v>
      </c>
      <c r="B3666" s="49" t="s">
        <v>3951</v>
      </c>
    </row>
    <row r="3667" spans="1:2" x14ac:dyDescent="0.25">
      <c r="A3667" s="48">
        <v>30101903</v>
      </c>
      <c r="B3667" s="49" t="s">
        <v>3952</v>
      </c>
    </row>
    <row r="3668" spans="1:2" x14ac:dyDescent="0.25">
      <c r="A3668" s="48">
        <v>30101904</v>
      </c>
      <c r="B3668" s="49" t="s">
        <v>3953</v>
      </c>
    </row>
    <row r="3669" spans="1:2" x14ac:dyDescent="0.25">
      <c r="A3669" s="48">
        <v>30101905</v>
      </c>
      <c r="B3669" s="49" t="s">
        <v>3954</v>
      </c>
    </row>
    <row r="3670" spans="1:2" x14ac:dyDescent="0.25">
      <c r="A3670" s="48">
        <v>30101906</v>
      </c>
      <c r="B3670" s="49" t="s">
        <v>3955</v>
      </c>
    </row>
    <row r="3671" spans="1:2" x14ac:dyDescent="0.25">
      <c r="A3671" s="48">
        <v>30101907</v>
      </c>
      <c r="B3671" s="49" t="s">
        <v>3956</v>
      </c>
    </row>
    <row r="3672" spans="1:2" x14ac:dyDescent="0.25">
      <c r="A3672" s="48">
        <v>30101908</v>
      </c>
      <c r="B3672" s="49" t="s">
        <v>3957</v>
      </c>
    </row>
    <row r="3673" spans="1:2" x14ac:dyDescent="0.25">
      <c r="A3673" s="48">
        <v>30101909</v>
      </c>
      <c r="B3673" s="49" t="s">
        <v>3958</v>
      </c>
    </row>
    <row r="3674" spans="1:2" x14ac:dyDescent="0.25">
      <c r="A3674" s="48">
        <v>30101910</v>
      </c>
      <c r="B3674" s="49" t="s">
        <v>3959</v>
      </c>
    </row>
    <row r="3675" spans="1:2" x14ac:dyDescent="0.25">
      <c r="A3675" s="48">
        <v>30101911</v>
      </c>
      <c r="B3675" s="49" t="s">
        <v>3960</v>
      </c>
    </row>
    <row r="3676" spans="1:2" x14ac:dyDescent="0.25">
      <c r="A3676" s="48">
        <v>30101912</v>
      </c>
      <c r="B3676" s="49" t="s">
        <v>3961</v>
      </c>
    </row>
    <row r="3677" spans="1:2" x14ac:dyDescent="0.25">
      <c r="A3677" s="48">
        <v>30101913</v>
      </c>
      <c r="B3677" s="49" t="s">
        <v>3962</v>
      </c>
    </row>
    <row r="3678" spans="1:2" x14ac:dyDescent="0.25">
      <c r="A3678" s="48">
        <v>30101914</v>
      </c>
      <c r="B3678" s="49" t="s">
        <v>3963</v>
      </c>
    </row>
    <row r="3679" spans="1:2" x14ac:dyDescent="0.25">
      <c r="A3679" s="48">
        <v>30101915</v>
      </c>
      <c r="B3679" s="49" t="s">
        <v>3964</v>
      </c>
    </row>
    <row r="3680" spans="1:2" x14ac:dyDescent="0.25">
      <c r="A3680" s="48">
        <v>30101916</v>
      </c>
      <c r="B3680" s="49" t="s">
        <v>3965</v>
      </c>
    </row>
    <row r="3681" spans="1:2" x14ac:dyDescent="0.25">
      <c r="A3681" s="48">
        <v>30101918</v>
      </c>
      <c r="B3681" s="49" t="s">
        <v>3966</v>
      </c>
    </row>
    <row r="3682" spans="1:2" x14ac:dyDescent="0.25">
      <c r="A3682" s="48">
        <v>30101919</v>
      </c>
      <c r="B3682" s="49" t="s">
        <v>3967</v>
      </c>
    </row>
    <row r="3683" spans="1:2" x14ac:dyDescent="0.25">
      <c r="A3683" s="48">
        <v>30101920</v>
      </c>
      <c r="B3683" s="49" t="s">
        <v>3968</v>
      </c>
    </row>
    <row r="3684" spans="1:2" x14ac:dyDescent="0.25">
      <c r="A3684" s="48">
        <v>30101921</v>
      </c>
      <c r="B3684" s="49" t="s">
        <v>3969</v>
      </c>
    </row>
    <row r="3685" spans="1:2" x14ac:dyDescent="0.25">
      <c r="A3685" s="48">
        <v>30101922</v>
      </c>
      <c r="B3685" s="49" t="s">
        <v>3970</v>
      </c>
    </row>
    <row r="3686" spans="1:2" x14ac:dyDescent="0.25">
      <c r="A3686" s="48">
        <v>30101923</v>
      </c>
      <c r="B3686" s="49" t="s">
        <v>3971</v>
      </c>
    </row>
    <row r="3687" spans="1:2" x14ac:dyDescent="0.25">
      <c r="A3687" s="48">
        <v>30102001</v>
      </c>
      <c r="B3687" s="49" t="s">
        <v>3972</v>
      </c>
    </row>
    <row r="3688" spans="1:2" x14ac:dyDescent="0.25">
      <c r="A3688" s="48">
        <v>30102002</v>
      </c>
      <c r="B3688" s="49" t="s">
        <v>3973</v>
      </c>
    </row>
    <row r="3689" spans="1:2" x14ac:dyDescent="0.25">
      <c r="A3689" s="48">
        <v>30102003</v>
      </c>
      <c r="B3689" s="49" t="s">
        <v>3974</v>
      </c>
    </row>
    <row r="3690" spans="1:2" x14ac:dyDescent="0.25">
      <c r="A3690" s="48">
        <v>30102004</v>
      </c>
      <c r="B3690" s="49" t="s">
        <v>3975</v>
      </c>
    </row>
    <row r="3691" spans="1:2" x14ac:dyDescent="0.25">
      <c r="A3691" s="48">
        <v>30102005</v>
      </c>
      <c r="B3691" s="49" t="s">
        <v>3976</v>
      </c>
    </row>
    <row r="3692" spans="1:2" x14ac:dyDescent="0.25">
      <c r="A3692" s="48">
        <v>30102006</v>
      </c>
      <c r="B3692" s="49" t="s">
        <v>3977</v>
      </c>
    </row>
    <row r="3693" spans="1:2" x14ac:dyDescent="0.25">
      <c r="A3693" s="48">
        <v>30102007</v>
      </c>
      <c r="B3693" s="49" t="s">
        <v>3978</v>
      </c>
    </row>
    <row r="3694" spans="1:2" x14ac:dyDescent="0.25">
      <c r="A3694" s="48">
        <v>30102008</v>
      </c>
      <c r="B3694" s="49" t="s">
        <v>3979</v>
      </c>
    </row>
    <row r="3695" spans="1:2" x14ac:dyDescent="0.25">
      <c r="A3695" s="48">
        <v>30102009</v>
      </c>
      <c r="B3695" s="49" t="s">
        <v>3980</v>
      </c>
    </row>
    <row r="3696" spans="1:2" x14ac:dyDescent="0.25">
      <c r="A3696" s="48">
        <v>30102010</v>
      </c>
      <c r="B3696" s="49" t="s">
        <v>3981</v>
      </c>
    </row>
    <row r="3697" spans="1:2" x14ac:dyDescent="0.25">
      <c r="A3697" s="48">
        <v>30102011</v>
      </c>
      <c r="B3697" s="49" t="s">
        <v>3982</v>
      </c>
    </row>
    <row r="3698" spans="1:2" x14ac:dyDescent="0.25">
      <c r="A3698" s="48">
        <v>30102012</v>
      </c>
      <c r="B3698" s="49" t="s">
        <v>3983</v>
      </c>
    </row>
    <row r="3699" spans="1:2" x14ac:dyDescent="0.25">
      <c r="A3699" s="48">
        <v>30102013</v>
      </c>
      <c r="B3699" s="49" t="s">
        <v>3984</v>
      </c>
    </row>
    <row r="3700" spans="1:2" x14ac:dyDescent="0.25">
      <c r="A3700" s="48">
        <v>30102014</v>
      </c>
      <c r="B3700" s="49" t="s">
        <v>3985</v>
      </c>
    </row>
    <row r="3701" spans="1:2" x14ac:dyDescent="0.25">
      <c r="A3701" s="48">
        <v>30102015</v>
      </c>
      <c r="B3701" s="49" t="s">
        <v>3986</v>
      </c>
    </row>
    <row r="3702" spans="1:2" x14ac:dyDescent="0.25">
      <c r="A3702" s="48">
        <v>30102201</v>
      </c>
      <c r="B3702" s="49" t="s">
        <v>3987</v>
      </c>
    </row>
    <row r="3703" spans="1:2" x14ac:dyDescent="0.25">
      <c r="A3703" s="48">
        <v>30102202</v>
      </c>
      <c r="B3703" s="49" t="s">
        <v>3988</v>
      </c>
    </row>
    <row r="3704" spans="1:2" x14ac:dyDescent="0.25">
      <c r="A3704" s="48">
        <v>30102203</v>
      </c>
      <c r="B3704" s="49" t="s">
        <v>3989</v>
      </c>
    </row>
    <row r="3705" spans="1:2" x14ac:dyDescent="0.25">
      <c r="A3705" s="48">
        <v>30102204</v>
      </c>
      <c r="B3705" s="49" t="s">
        <v>3990</v>
      </c>
    </row>
    <row r="3706" spans="1:2" x14ac:dyDescent="0.25">
      <c r="A3706" s="48">
        <v>30102205</v>
      </c>
      <c r="B3706" s="49" t="s">
        <v>3991</v>
      </c>
    </row>
    <row r="3707" spans="1:2" x14ac:dyDescent="0.25">
      <c r="A3707" s="48">
        <v>30102206</v>
      </c>
      <c r="B3707" s="49" t="s">
        <v>3992</v>
      </c>
    </row>
    <row r="3708" spans="1:2" x14ac:dyDescent="0.25">
      <c r="A3708" s="48">
        <v>30102207</v>
      </c>
      <c r="B3708" s="49" t="s">
        <v>3993</v>
      </c>
    </row>
    <row r="3709" spans="1:2" x14ac:dyDescent="0.25">
      <c r="A3709" s="48">
        <v>30102208</v>
      </c>
      <c r="B3709" s="49" t="s">
        <v>3994</v>
      </c>
    </row>
    <row r="3710" spans="1:2" x14ac:dyDescent="0.25">
      <c r="A3710" s="48">
        <v>30102209</v>
      </c>
      <c r="B3710" s="49" t="s">
        <v>3995</v>
      </c>
    </row>
    <row r="3711" spans="1:2" x14ac:dyDescent="0.25">
      <c r="A3711" s="48">
        <v>30102210</v>
      </c>
      <c r="B3711" s="49" t="s">
        <v>3996</v>
      </c>
    </row>
    <row r="3712" spans="1:2" x14ac:dyDescent="0.25">
      <c r="A3712" s="48">
        <v>30102211</v>
      </c>
      <c r="B3712" s="49" t="s">
        <v>3997</v>
      </c>
    </row>
    <row r="3713" spans="1:2" x14ac:dyDescent="0.25">
      <c r="A3713" s="48">
        <v>30102212</v>
      </c>
      <c r="B3713" s="49" t="s">
        <v>3998</v>
      </c>
    </row>
    <row r="3714" spans="1:2" x14ac:dyDescent="0.25">
      <c r="A3714" s="48">
        <v>30102213</v>
      </c>
      <c r="B3714" s="49" t="s">
        <v>3999</v>
      </c>
    </row>
    <row r="3715" spans="1:2" x14ac:dyDescent="0.25">
      <c r="A3715" s="48">
        <v>30102214</v>
      </c>
      <c r="B3715" s="49" t="s">
        <v>4000</v>
      </c>
    </row>
    <row r="3716" spans="1:2" x14ac:dyDescent="0.25">
      <c r="A3716" s="48">
        <v>30102215</v>
      </c>
      <c r="B3716" s="49" t="s">
        <v>4001</v>
      </c>
    </row>
    <row r="3717" spans="1:2" x14ac:dyDescent="0.25">
      <c r="A3717" s="48">
        <v>30102216</v>
      </c>
      <c r="B3717" s="49" t="s">
        <v>4002</v>
      </c>
    </row>
    <row r="3718" spans="1:2" x14ac:dyDescent="0.25">
      <c r="A3718" s="48">
        <v>30102217</v>
      </c>
      <c r="B3718" s="49" t="s">
        <v>4003</v>
      </c>
    </row>
    <row r="3719" spans="1:2" x14ac:dyDescent="0.25">
      <c r="A3719" s="48">
        <v>30102218</v>
      </c>
      <c r="B3719" s="49" t="s">
        <v>4004</v>
      </c>
    </row>
    <row r="3720" spans="1:2" x14ac:dyDescent="0.25">
      <c r="A3720" s="48">
        <v>30102220</v>
      </c>
      <c r="B3720" s="49" t="s">
        <v>4005</v>
      </c>
    </row>
    <row r="3721" spans="1:2" x14ac:dyDescent="0.25">
      <c r="A3721" s="48">
        <v>30102301</v>
      </c>
      <c r="B3721" s="49" t="s">
        <v>4006</v>
      </c>
    </row>
    <row r="3722" spans="1:2" x14ac:dyDescent="0.25">
      <c r="A3722" s="48">
        <v>30102302</v>
      </c>
      <c r="B3722" s="49" t="s">
        <v>4007</v>
      </c>
    </row>
    <row r="3723" spans="1:2" x14ac:dyDescent="0.25">
      <c r="A3723" s="48">
        <v>30102303</v>
      </c>
      <c r="B3723" s="49" t="s">
        <v>4008</v>
      </c>
    </row>
    <row r="3724" spans="1:2" x14ac:dyDescent="0.25">
      <c r="A3724" s="48">
        <v>30102304</v>
      </c>
      <c r="B3724" s="49" t="s">
        <v>4009</v>
      </c>
    </row>
    <row r="3725" spans="1:2" x14ac:dyDescent="0.25">
      <c r="A3725" s="48">
        <v>30102305</v>
      </c>
      <c r="B3725" s="49" t="s">
        <v>4010</v>
      </c>
    </row>
    <row r="3726" spans="1:2" x14ac:dyDescent="0.25">
      <c r="A3726" s="48">
        <v>30102306</v>
      </c>
      <c r="B3726" s="49" t="s">
        <v>4011</v>
      </c>
    </row>
    <row r="3727" spans="1:2" x14ac:dyDescent="0.25">
      <c r="A3727" s="48">
        <v>30102307</v>
      </c>
      <c r="B3727" s="49" t="s">
        <v>4012</v>
      </c>
    </row>
    <row r="3728" spans="1:2" x14ac:dyDescent="0.25">
      <c r="A3728" s="48">
        <v>30102308</v>
      </c>
      <c r="B3728" s="49" t="s">
        <v>4013</v>
      </c>
    </row>
    <row r="3729" spans="1:2" x14ac:dyDescent="0.25">
      <c r="A3729" s="48">
        <v>30102309</v>
      </c>
      <c r="B3729" s="49" t="s">
        <v>4014</v>
      </c>
    </row>
    <row r="3730" spans="1:2" x14ac:dyDescent="0.25">
      <c r="A3730" s="48">
        <v>30102310</v>
      </c>
      <c r="B3730" s="49" t="s">
        <v>4015</v>
      </c>
    </row>
    <row r="3731" spans="1:2" x14ac:dyDescent="0.25">
      <c r="A3731" s="48">
        <v>30102311</v>
      </c>
      <c r="B3731" s="49" t="s">
        <v>4016</v>
      </c>
    </row>
    <row r="3732" spans="1:2" x14ac:dyDescent="0.25">
      <c r="A3732" s="48">
        <v>30102312</v>
      </c>
      <c r="B3732" s="49" t="s">
        <v>4017</v>
      </c>
    </row>
    <row r="3733" spans="1:2" x14ac:dyDescent="0.25">
      <c r="A3733" s="48">
        <v>30102313</v>
      </c>
      <c r="B3733" s="49" t="s">
        <v>4018</v>
      </c>
    </row>
    <row r="3734" spans="1:2" x14ac:dyDescent="0.25">
      <c r="A3734" s="48">
        <v>30102314</v>
      </c>
      <c r="B3734" s="49" t="s">
        <v>4019</v>
      </c>
    </row>
    <row r="3735" spans="1:2" x14ac:dyDescent="0.25">
      <c r="A3735" s="48">
        <v>30102315</v>
      </c>
      <c r="B3735" s="49" t="s">
        <v>4020</v>
      </c>
    </row>
    <row r="3736" spans="1:2" x14ac:dyDescent="0.25">
      <c r="A3736" s="48">
        <v>30102316</v>
      </c>
      <c r="B3736" s="49" t="s">
        <v>4021</v>
      </c>
    </row>
    <row r="3737" spans="1:2" x14ac:dyDescent="0.25">
      <c r="A3737" s="48">
        <v>30102401</v>
      </c>
      <c r="B3737" s="49" t="s">
        <v>4022</v>
      </c>
    </row>
    <row r="3738" spans="1:2" x14ac:dyDescent="0.25">
      <c r="A3738" s="48">
        <v>30102402</v>
      </c>
      <c r="B3738" s="49" t="s">
        <v>4023</v>
      </c>
    </row>
    <row r="3739" spans="1:2" x14ac:dyDescent="0.25">
      <c r="A3739" s="48">
        <v>30102403</v>
      </c>
      <c r="B3739" s="49" t="s">
        <v>4024</v>
      </c>
    </row>
    <row r="3740" spans="1:2" x14ac:dyDescent="0.25">
      <c r="A3740" s="48">
        <v>30102404</v>
      </c>
      <c r="B3740" s="49" t="s">
        <v>4025</v>
      </c>
    </row>
    <row r="3741" spans="1:2" x14ac:dyDescent="0.25">
      <c r="A3741" s="48">
        <v>30102405</v>
      </c>
      <c r="B3741" s="49" t="s">
        <v>4026</v>
      </c>
    </row>
    <row r="3742" spans="1:2" x14ac:dyDescent="0.25">
      <c r="A3742" s="48">
        <v>30102406</v>
      </c>
      <c r="B3742" s="49" t="s">
        <v>4027</v>
      </c>
    </row>
    <row r="3743" spans="1:2" x14ac:dyDescent="0.25">
      <c r="A3743" s="48">
        <v>30102407</v>
      </c>
      <c r="B3743" s="49" t="s">
        <v>4028</v>
      </c>
    </row>
    <row r="3744" spans="1:2" x14ac:dyDescent="0.25">
      <c r="A3744" s="48">
        <v>30102408</v>
      </c>
      <c r="B3744" s="49" t="s">
        <v>4029</v>
      </c>
    </row>
    <row r="3745" spans="1:2" x14ac:dyDescent="0.25">
      <c r="A3745" s="48">
        <v>30102409</v>
      </c>
      <c r="B3745" s="49" t="s">
        <v>4030</v>
      </c>
    </row>
    <row r="3746" spans="1:2" x14ac:dyDescent="0.25">
      <c r="A3746" s="48">
        <v>30102410</v>
      </c>
      <c r="B3746" s="49" t="s">
        <v>4031</v>
      </c>
    </row>
    <row r="3747" spans="1:2" x14ac:dyDescent="0.25">
      <c r="A3747" s="48">
        <v>30102411</v>
      </c>
      <c r="B3747" s="49" t="s">
        <v>4032</v>
      </c>
    </row>
    <row r="3748" spans="1:2" x14ac:dyDescent="0.25">
      <c r="A3748" s="48">
        <v>30102412</v>
      </c>
      <c r="B3748" s="49" t="s">
        <v>4033</v>
      </c>
    </row>
    <row r="3749" spans="1:2" x14ac:dyDescent="0.25">
      <c r="A3749" s="48">
        <v>30102413</v>
      </c>
      <c r="B3749" s="49" t="s">
        <v>4034</v>
      </c>
    </row>
    <row r="3750" spans="1:2" x14ac:dyDescent="0.25">
      <c r="A3750" s="48">
        <v>30102414</v>
      </c>
      <c r="B3750" s="49" t="s">
        <v>4035</v>
      </c>
    </row>
    <row r="3751" spans="1:2" x14ac:dyDescent="0.25">
      <c r="A3751" s="48">
        <v>30102415</v>
      </c>
      <c r="B3751" s="49" t="s">
        <v>4036</v>
      </c>
    </row>
    <row r="3752" spans="1:2" x14ac:dyDescent="0.25">
      <c r="A3752" s="48">
        <v>30102416</v>
      </c>
      <c r="B3752" s="49" t="s">
        <v>4037</v>
      </c>
    </row>
    <row r="3753" spans="1:2" x14ac:dyDescent="0.25">
      <c r="A3753" s="48">
        <v>30102417</v>
      </c>
      <c r="B3753" s="49" t="s">
        <v>4038</v>
      </c>
    </row>
    <row r="3754" spans="1:2" x14ac:dyDescent="0.25">
      <c r="A3754" s="48">
        <v>30102501</v>
      </c>
      <c r="B3754" s="49" t="s">
        <v>4039</v>
      </c>
    </row>
    <row r="3755" spans="1:2" x14ac:dyDescent="0.25">
      <c r="A3755" s="48">
        <v>30102502</v>
      </c>
      <c r="B3755" s="49" t="s">
        <v>4040</v>
      </c>
    </row>
    <row r="3756" spans="1:2" x14ac:dyDescent="0.25">
      <c r="A3756" s="48">
        <v>30102503</v>
      </c>
      <c r="B3756" s="49" t="s">
        <v>4041</v>
      </c>
    </row>
    <row r="3757" spans="1:2" x14ac:dyDescent="0.25">
      <c r="A3757" s="48">
        <v>30102504</v>
      </c>
      <c r="B3757" s="49" t="s">
        <v>4042</v>
      </c>
    </row>
    <row r="3758" spans="1:2" x14ac:dyDescent="0.25">
      <c r="A3758" s="48">
        <v>30102505</v>
      </c>
      <c r="B3758" s="49" t="s">
        <v>4043</v>
      </c>
    </row>
    <row r="3759" spans="1:2" x14ac:dyDescent="0.25">
      <c r="A3759" s="48">
        <v>30102506</v>
      </c>
      <c r="B3759" s="49" t="s">
        <v>4044</v>
      </c>
    </row>
    <row r="3760" spans="1:2" x14ac:dyDescent="0.25">
      <c r="A3760" s="48">
        <v>30102507</v>
      </c>
      <c r="B3760" s="49" t="s">
        <v>4045</v>
      </c>
    </row>
    <row r="3761" spans="1:2" x14ac:dyDescent="0.25">
      <c r="A3761" s="48">
        <v>30102508</v>
      </c>
      <c r="B3761" s="49" t="s">
        <v>4046</v>
      </c>
    </row>
    <row r="3762" spans="1:2" x14ac:dyDescent="0.25">
      <c r="A3762" s="48">
        <v>30102509</v>
      </c>
      <c r="B3762" s="49" t="s">
        <v>4047</v>
      </c>
    </row>
    <row r="3763" spans="1:2" x14ac:dyDescent="0.25">
      <c r="A3763" s="48">
        <v>30102510</v>
      </c>
      <c r="B3763" s="49" t="s">
        <v>4048</v>
      </c>
    </row>
    <row r="3764" spans="1:2" x14ac:dyDescent="0.25">
      <c r="A3764" s="48">
        <v>30102511</v>
      </c>
      <c r="B3764" s="49" t="s">
        <v>4049</v>
      </c>
    </row>
    <row r="3765" spans="1:2" x14ac:dyDescent="0.25">
      <c r="A3765" s="48">
        <v>30102512</v>
      </c>
      <c r="B3765" s="49" t="s">
        <v>4050</v>
      </c>
    </row>
    <row r="3766" spans="1:2" x14ac:dyDescent="0.25">
      <c r="A3766" s="48">
        <v>30102513</v>
      </c>
      <c r="B3766" s="49" t="s">
        <v>4051</v>
      </c>
    </row>
    <row r="3767" spans="1:2" x14ac:dyDescent="0.25">
      <c r="A3767" s="48">
        <v>30102514</v>
      </c>
      <c r="B3767" s="49" t="s">
        <v>4052</v>
      </c>
    </row>
    <row r="3768" spans="1:2" x14ac:dyDescent="0.25">
      <c r="A3768" s="48">
        <v>30102515</v>
      </c>
      <c r="B3768" s="49" t="s">
        <v>4053</v>
      </c>
    </row>
    <row r="3769" spans="1:2" x14ac:dyDescent="0.25">
      <c r="A3769" s="48">
        <v>30102516</v>
      </c>
      <c r="B3769" s="49" t="s">
        <v>4054</v>
      </c>
    </row>
    <row r="3770" spans="1:2" x14ac:dyDescent="0.25">
      <c r="A3770" s="48">
        <v>30102517</v>
      </c>
      <c r="B3770" s="49" t="s">
        <v>4055</v>
      </c>
    </row>
    <row r="3771" spans="1:2" x14ac:dyDescent="0.25">
      <c r="A3771" s="48">
        <v>30102518</v>
      </c>
      <c r="B3771" s="49" t="s">
        <v>4056</v>
      </c>
    </row>
    <row r="3772" spans="1:2" x14ac:dyDescent="0.25">
      <c r="A3772" s="48">
        <v>30102519</v>
      </c>
      <c r="B3772" s="49" t="s">
        <v>4057</v>
      </c>
    </row>
    <row r="3773" spans="1:2" x14ac:dyDescent="0.25">
      <c r="A3773" s="48">
        <v>30102520</v>
      </c>
      <c r="B3773" s="49" t="s">
        <v>4058</v>
      </c>
    </row>
    <row r="3774" spans="1:2" x14ac:dyDescent="0.25">
      <c r="A3774" s="48">
        <v>30102521</v>
      </c>
      <c r="B3774" s="49" t="s">
        <v>4059</v>
      </c>
    </row>
    <row r="3775" spans="1:2" x14ac:dyDescent="0.25">
      <c r="A3775" s="48">
        <v>30102522</v>
      </c>
      <c r="B3775" s="49" t="s">
        <v>4060</v>
      </c>
    </row>
    <row r="3776" spans="1:2" x14ac:dyDescent="0.25">
      <c r="A3776" s="48">
        <v>30102523</v>
      </c>
      <c r="B3776" s="49" t="s">
        <v>4061</v>
      </c>
    </row>
    <row r="3777" spans="1:2" x14ac:dyDescent="0.25">
      <c r="A3777" s="48">
        <v>30102524</v>
      </c>
      <c r="B3777" s="49" t="s">
        <v>4062</v>
      </c>
    </row>
    <row r="3778" spans="1:2" x14ac:dyDescent="0.25">
      <c r="A3778" s="48">
        <v>30102525</v>
      </c>
      <c r="B3778" s="49" t="s">
        <v>4063</v>
      </c>
    </row>
    <row r="3779" spans="1:2" x14ac:dyDescent="0.25">
      <c r="A3779" s="48">
        <v>30102526</v>
      </c>
      <c r="B3779" s="49" t="s">
        <v>4064</v>
      </c>
    </row>
    <row r="3780" spans="1:2" x14ac:dyDescent="0.25">
      <c r="A3780" s="48">
        <v>30102601</v>
      </c>
      <c r="B3780" s="49" t="s">
        <v>4065</v>
      </c>
    </row>
    <row r="3781" spans="1:2" x14ac:dyDescent="0.25">
      <c r="A3781" s="48">
        <v>30102602</v>
      </c>
      <c r="B3781" s="49" t="s">
        <v>4066</v>
      </c>
    </row>
    <row r="3782" spans="1:2" x14ac:dyDescent="0.25">
      <c r="A3782" s="48">
        <v>30102603</v>
      </c>
      <c r="B3782" s="49" t="s">
        <v>4067</v>
      </c>
    </row>
    <row r="3783" spans="1:2" x14ac:dyDescent="0.25">
      <c r="A3783" s="48">
        <v>30102604</v>
      </c>
      <c r="B3783" s="49" t="s">
        <v>4068</v>
      </c>
    </row>
    <row r="3784" spans="1:2" x14ac:dyDescent="0.25">
      <c r="A3784" s="48">
        <v>30102605</v>
      </c>
      <c r="B3784" s="49" t="s">
        <v>4069</v>
      </c>
    </row>
    <row r="3785" spans="1:2" x14ac:dyDescent="0.25">
      <c r="A3785" s="48">
        <v>30102606</v>
      </c>
      <c r="B3785" s="49" t="s">
        <v>4070</v>
      </c>
    </row>
    <row r="3786" spans="1:2" x14ac:dyDescent="0.25">
      <c r="A3786" s="48">
        <v>30102607</v>
      </c>
      <c r="B3786" s="49" t="s">
        <v>4071</v>
      </c>
    </row>
    <row r="3787" spans="1:2" x14ac:dyDescent="0.25">
      <c r="A3787" s="48">
        <v>30102608</v>
      </c>
      <c r="B3787" s="49" t="s">
        <v>4072</v>
      </c>
    </row>
    <row r="3788" spans="1:2" x14ac:dyDescent="0.25">
      <c r="A3788" s="48">
        <v>30102609</v>
      </c>
      <c r="B3788" s="49" t="s">
        <v>4073</v>
      </c>
    </row>
    <row r="3789" spans="1:2" x14ac:dyDescent="0.25">
      <c r="A3789" s="48">
        <v>30102610</v>
      </c>
      <c r="B3789" s="49" t="s">
        <v>4074</v>
      </c>
    </row>
    <row r="3790" spans="1:2" x14ac:dyDescent="0.25">
      <c r="A3790" s="48">
        <v>30102611</v>
      </c>
      <c r="B3790" s="49" t="s">
        <v>4075</v>
      </c>
    </row>
    <row r="3791" spans="1:2" x14ac:dyDescent="0.25">
      <c r="A3791" s="48">
        <v>30102612</v>
      </c>
      <c r="B3791" s="49" t="s">
        <v>4076</v>
      </c>
    </row>
    <row r="3792" spans="1:2" x14ac:dyDescent="0.25">
      <c r="A3792" s="48">
        <v>30102613</v>
      </c>
      <c r="B3792" s="49" t="s">
        <v>4077</v>
      </c>
    </row>
    <row r="3793" spans="1:2" x14ac:dyDescent="0.25">
      <c r="A3793" s="48">
        <v>30102614</v>
      </c>
      <c r="B3793" s="49" t="s">
        <v>4078</v>
      </c>
    </row>
    <row r="3794" spans="1:2" x14ac:dyDescent="0.25">
      <c r="A3794" s="48">
        <v>30102615</v>
      </c>
      <c r="B3794" s="49" t="s">
        <v>4079</v>
      </c>
    </row>
    <row r="3795" spans="1:2" x14ac:dyDescent="0.25">
      <c r="A3795" s="48">
        <v>30102616</v>
      </c>
      <c r="B3795" s="49" t="s">
        <v>4080</v>
      </c>
    </row>
    <row r="3796" spans="1:2" x14ac:dyDescent="0.25">
      <c r="A3796" s="48">
        <v>30102801</v>
      </c>
      <c r="B3796" s="49" t="s">
        <v>4081</v>
      </c>
    </row>
    <row r="3797" spans="1:2" x14ac:dyDescent="0.25">
      <c r="A3797" s="48">
        <v>30102802</v>
      </c>
      <c r="B3797" s="49" t="s">
        <v>4082</v>
      </c>
    </row>
    <row r="3798" spans="1:2" x14ac:dyDescent="0.25">
      <c r="A3798" s="48">
        <v>30102803</v>
      </c>
      <c r="B3798" s="49" t="s">
        <v>4083</v>
      </c>
    </row>
    <row r="3799" spans="1:2" x14ac:dyDescent="0.25">
      <c r="A3799" s="48">
        <v>30102901</v>
      </c>
      <c r="B3799" s="49" t="s">
        <v>4084</v>
      </c>
    </row>
    <row r="3800" spans="1:2" x14ac:dyDescent="0.25">
      <c r="A3800" s="48">
        <v>30102903</v>
      </c>
      <c r="B3800" s="49" t="s">
        <v>4085</v>
      </c>
    </row>
    <row r="3801" spans="1:2" x14ac:dyDescent="0.25">
      <c r="A3801" s="48">
        <v>30102904</v>
      </c>
      <c r="B3801" s="49" t="s">
        <v>4086</v>
      </c>
    </row>
    <row r="3802" spans="1:2" x14ac:dyDescent="0.25">
      <c r="A3802" s="48">
        <v>30102905</v>
      </c>
      <c r="B3802" s="49" t="s">
        <v>4087</v>
      </c>
    </row>
    <row r="3803" spans="1:2" x14ac:dyDescent="0.25">
      <c r="A3803" s="48">
        <v>30102906</v>
      </c>
      <c r="B3803" s="49" t="s">
        <v>4088</v>
      </c>
    </row>
    <row r="3804" spans="1:2" x14ac:dyDescent="0.25">
      <c r="A3804" s="48">
        <v>30103001</v>
      </c>
      <c r="B3804" s="49" t="s">
        <v>4089</v>
      </c>
    </row>
    <row r="3805" spans="1:2" x14ac:dyDescent="0.25">
      <c r="A3805" s="48">
        <v>30103002</v>
      </c>
      <c r="B3805" s="49" t="s">
        <v>4090</v>
      </c>
    </row>
    <row r="3806" spans="1:2" x14ac:dyDescent="0.25">
      <c r="A3806" s="48">
        <v>30103101</v>
      </c>
      <c r="B3806" s="49" t="s">
        <v>4091</v>
      </c>
    </row>
    <row r="3807" spans="1:2" x14ac:dyDescent="0.25">
      <c r="A3807" s="48">
        <v>30103102</v>
      </c>
      <c r="B3807" s="49" t="s">
        <v>4092</v>
      </c>
    </row>
    <row r="3808" spans="1:2" x14ac:dyDescent="0.25">
      <c r="A3808" s="48">
        <v>30103103</v>
      </c>
      <c r="B3808" s="49" t="s">
        <v>4093</v>
      </c>
    </row>
    <row r="3809" spans="1:2" x14ac:dyDescent="0.25">
      <c r="A3809" s="48">
        <v>30103201</v>
      </c>
      <c r="B3809" s="49" t="s">
        <v>4094</v>
      </c>
    </row>
    <row r="3810" spans="1:2" x14ac:dyDescent="0.25">
      <c r="A3810" s="48">
        <v>30103202</v>
      </c>
      <c r="B3810" s="49" t="s">
        <v>4095</v>
      </c>
    </row>
    <row r="3811" spans="1:2" x14ac:dyDescent="0.25">
      <c r="A3811" s="48">
        <v>30103203</v>
      </c>
      <c r="B3811" s="49" t="s">
        <v>4096</v>
      </c>
    </row>
    <row r="3812" spans="1:2" x14ac:dyDescent="0.25">
      <c r="A3812" s="48">
        <v>30103204</v>
      </c>
      <c r="B3812" s="49" t="s">
        <v>4097</v>
      </c>
    </row>
    <row r="3813" spans="1:2" x14ac:dyDescent="0.25">
      <c r="A3813" s="48">
        <v>30103205</v>
      </c>
      <c r="B3813" s="49" t="s">
        <v>4098</v>
      </c>
    </row>
    <row r="3814" spans="1:2" x14ac:dyDescent="0.25">
      <c r="A3814" s="48">
        <v>30103206</v>
      </c>
      <c r="B3814" s="49" t="s">
        <v>4099</v>
      </c>
    </row>
    <row r="3815" spans="1:2" x14ac:dyDescent="0.25">
      <c r="A3815" s="48">
        <v>30103301</v>
      </c>
      <c r="B3815" s="49" t="s">
        <v>4100</v>
      </c>
    </row>
    <row r="3816" spans="1:2" x14ac:dyDescent="0.25">
      <c r="A3816" s="48">
        <v>30103302</v>
      </c>
      <c r="B3816" s="49" t="s">
        <v>4101</v>
      </c>
    </row>
    <row r="3817" spans="1:2" x14ac:dyDescent="0.25">
      <c r="A3817" s="48">
        <v>30103303</v>
      </c>
      <c r="B3817" s="49" t="s">
        <v>4102</v>
      </c>
    </row>
    <row r="3818" spans="1:2" x14ac:dyDescent="0.25">
      <c r="A3818" s="48">
        <v>30103304</v>
      </c>
      <c r="B3818" s="49" t="s">
        <v>4103</v>
      </c>
    </row>
    <row r="3819" spans="1:2" x14ac:dyDescent="0.25">
      <c r="A3819" s="48">
        <v>30103305</v>
      </c>
      <c r="B3819" s="49" t="s">
        <v>4104</v>
      </c>
    </row>
    <row r="3820" spans="1:2" x14ac:dyDescent="0.25">
      <c r="A3820" s="48">
        <v>30103306</v>
      </c>
      <c r="B3820" s="49" t="s">
        <v>4105</v>
      </c>
    </row>
    <row r="3821" spans="1:2" x14ac:dyDescent="0.25">
      <c r="A3821" s="48">
        <v>30103307</v>
      </c>
      <c r="B3821" s="49" t="s">
        <v>4106</v>
      </c>
    </row>
    <row r="3822" spans="1:2" x14ac:dyDescent="0.25">
      <c r="A3822" s="48">
        <v>30103308</v>
      </c>
      <c r="B3822" s="49" t="s">
        <v>4107</v>
      </c>
    </row>
    <row r="3823" spans="1:2" x14ac:dyDescent="0.25">
      <c r="A3823" s="48">
        <v>30103309</v>
      </c>
      <c r="B3823" s="49" t="s">
        <v>4108</v>
      </c>
    </row>
    <row r="3824" spans="1:2" x14ac:dyDescent="0.25">
      <c r="A3824" s="48">
        <v>30103310</v>
      </c>
      <c r="B3824" s="49" t="s">
        <v>4109</v>
      </c>
    </row>
    <row r="3825" spans="1:2" x14ac:dyDescent="0.25">
      <c r="A3825" s="48">
        <v>30103311</v>
      </c>
      <c r="B3825" s="49" t="s">
        <v>4110</v>
      </c>
    </row>
    <row r="3826" spans="1:2" x14ac:dyDescent="0.25">
      <c r="A3826" s="48">
        <v>30103312</v>
      </c>
      <c r="B3826" s="49" t="s">
        <v>4111</v>
      </c>
    </row>
    <row r="3827" spans="1:2" x14ac:dyDescent="0.25">
      <c r="A3827" s="48">
        <v>30103313</v>
      </c>
      <c r="B3827" s="49" t="s">
        <v>4112</v>
      </c>
    </row>
    <row r="3828" spans="1:2" x14ac:dyDescent="0.25">
      <c r="A3828" s="48">
        <v>30103401</v>
      </c>
      <c r="B3828" s="49" t="s">
        <v>4113</v>
      </c>
    </row>
    <row r="3829" spans="1:2" x14ac:dyDescent="0.25">
      <c r="A3829" s="48">
        <v>30103402</v>
      </c>
      <c r="B3829" s="49" t="s">
        <v>4114</v>
      </c>
    </row>
    <row r="3830" spans="1:2" x14ac:dyDescent="0.25">
      <c r="A3830" s="48">
        <v>30103403</v>
      </c>
      <c r="B3830" s="49" t="s">
        <v>4115</v>
      </c>
    </row>
    <row r="3831" spans="1:2" x14ac:dyDescent="0.25">
      <c r="A3831" s="48">
        <v>30103404</v>
      </c>
      <c r="B3831" s="49" t="s">
        <v>4116</v>
      </c>
    </row>
    <row r="3832" spans="1:2" x14ac:dyDescent="0.25">
      <c r="A3832" s="48">
        <v>30103405</v>
      </c>
      <c r="B3832" s="49" t="s">
        <v>4117</v>
      </c>
    </row>
    <row r="3833" spans="1:2" x14ac:dyDescent="0.25">
      <c r="A3833" s="48">
        <v>30103406</v>
      </c>
      <c r="B3833" s="49" t="s">
        <v>4118</v>
      </c>
    </row>
    <row r="3834" spans="1:2" x14ac:dyDescent="0.25">
      <c r="A3834" s="48">
        <v>30103407</v>
      </c>
      <c r="B3834" s="49" t="s">
        <v>4119</v>
      </c>
    </row>
    <row r="3835" spans="1:2" x14ac:dyDescent="0.25">
      <c r="A3835" s="48">
        <v>30103408</v>
      </c>
      <c r="B3835" s="49" t="s">
        <v>4120</v>
      </c>
    </row>
    <row r="3836" spans="1:2" x14ac:dyDescent="0.25">
      <c r="A3836" s="48">
        <v>30103409</v>
      </c>
      <c r="B3836" s="49" t="s">
        <v>4121</v>
      </c>
    </row>
    <row r="3837" spans="1:2" x14ac:dyDescent="0.25">
      <c r="A3837" s="48">
        <v>30103410</v>
      </c>
      <c r="B3837" s="49" t="s">
        <v>4122</v>
      </c>
    </row>
    <row r="3838" spans="1:2" x14ac:dyDescent="0.25">
      <c r="A3838" s="48">
        <v>30103411</v>
      </c>
      <c r="B3838" s="49" t="s">
        <v>4123</v>
      </c>
    </row>
    <row r="3839" spans="1:2" x14ac:dyDescent="0.25">
      <c r="A3839" s="48">
        <v>30103412</v>
      </c>
      <c r="B3839" s="49" t="s">
        <v>4124</v>
      </c>
    </row>
    <row r="3840" spans="1:2" x14ac:dyDescent="0.25">
      <c r="A3840" s="48">
        <v>30103413</v>
      </c>
      <c r="B3840" s="49" t="s">
        <v>4125</v>
      </c>
    </row>
    <row r="3841" spans="1:2" x14ac:dyDescent="0.25">
      <c r="A3841" s="48">
        <v>30103501</v>
      </c>
      <c r="B3841" s="49" t="s">
        <v>4126</v>
      </c>
    </row>
    <row r="3842" spans="1:2" x14ac:dyDescent="0.25">
      <c r="A3842" s="48">
        <v>30103502</v>
      </c>
      <c r="B3842" s="49" t="s">
        <v>4127</v>
      </c>
    </row>
    <row r="3843" spans="1:2" x14ac:dyDescent="0.25">
      <c r="A3843" s="48">
        <v>30103503</v>
      </c>
      <c r="B3843" s="49" t="s">
        <v>4128</v>
      </c>
    </row>
    <row r="3844" spans="1:2" x14ac:dyDescent="0.25">
      <c r="A3844" s="48">
        <v>30103504</v>
      </c>
      <c r="B3844" s="49" t="s">
        <v>4129</v>
      </c>
    </row>
    <row r="3845" spans="1:2" x14ac:dyDescent="0.25">
      <c r="A3845" s="48">
        <v>30103505</v>
      </c>
      <c r="B3845" s="49" t="s">
        <v>4130</v>
      </c>
    </row>
    <row r="3846" spans="1:2" x14ac:dyDescent="0.25">
      <c r="A3846" s="48">
        <v>30103506</v>
      </c>
      <c r="B3846" s="49" t="s">
        <v>4131</v>
      </c>
    </row>
    <row r="3847" spans="1:2" x14ac:dyDescent="0.25">
      <c r="A3847" s="48">
        <v>30103507</v>
      </c>
      <c r="B3847" s="49" t="s">
        <v>4132</v>
      </c>
    </row>
    <row r="3848" spans="1:2" x14ac:dyDescent="0.25">
      <c r="A3848" s="48">
        <v>30103508</v>
      </c>
      <c r="B3848" s="49" t="s">
        <v>4133</v>
      </c>
    </row>
    <row r="3849" spans="1:2" x14ac:dyDescent="0.25">
      <c r="A3849" s="48">
        <v>30103509</v>
      </c>
      <c r="B3849" s="49" t="s">
        <v>4134</v>
      </c>
    </row>
    <row r="3850" spans="1:2" x14ac:dyDescent="0.25">
      <c r="A3850" s="48">
        <v>30103510</v>
      </c>
      <c r="B3850" s="49" t="s">
        <v>4135</v>
      </c>
    </row>
    <row r="3851" spans="1:2" x14ac:dyDescent="0.25">
      <c r="A3851" s="48">
        <v>30103511</v>
      </c>
      <c r="B3851" s="49" t="s">
        <v>4136</v>
      </c>
    </row>
    <row r="3852" spans="1:2" x14ac:dyDescent="0.25">
      <c r="A3852" s="48">
        <v>30103512</v>
      </c>
      <c r="B3852" s="49" t="s">
        <v>4137</v>
      </c>
    </row>
    <row r="3853" spans="1:2" x14ac:dyDescent="0.25">
      <c r="A3853" s="48">
        <v>30103513</v>
      </c>
      <c r="B3853" s="49" t="s">
        <v>4138</v>
      </c>
    </row>
    <row r="3854" spans="1:2" x14ac:dyDescent="0.25">
      <c r="A3854" s="48">
        <v>30103514</v>
      </c>
      <c r="B3854" s="49" t="s">
        <v>4139</v>
      </c>
    </row>
    <row r="3855" spans="1:2" x14ac:dyDescent="0.25">
      <c r="A3855" s="48">
        <v>30103515</v>
      </c>
      <c r="B3855" s="49" t="s">
        <v>4140</v>
      </c>
    </row>
    <row r="3856" spans="1:2" x14ac:dyDescent="0.25">
      <c r="A3856" s="48">
        <v>30103601</v>
      </c>
      <c r="B3856" s="49" t="s">
        <v>4141</v>
      </c>
    </row>
    <row r="3857" spans="1:2" x14ac:dyDescent="0.25">
      <c r="A3857" s="48">
        <v>30103602</v>
      </c>
      <c r="B3857" s="49" t="s">
        <v>4142</v>
      </c>
    </row>
    <row r="3858" spans="1:2" x14ac:dyDescent="0.25">
      <c r="A3858" s="48">
        <v>30103603</v>
      </c>
      <c r="B3858" s="49" t="s">
        <v>4143</v>
      </c>
    </row>
    <row r="3859" spans="1:2" x14ac:dyDescent="0.25">
      <c r="A3859" s="48">
        <v>30103604</v>
      </c>
      <c r="B3859" s="49" t="s">
        <v>4144</v>
      </c>
    </row>
    <row r="3860" spans="1:2" x14ac:dyDescent="0.25">
      <c r="A3860" s="48">
        <v>30103605</v>
      </c>
      <c r="B3860" s="49" t="s">
        <v>4145</v>
      </c>
    </row>
    <row r="3861" spans="1:2" x14ac:dyDescent="0.25">
      <c r="A3861" s="48">
        <v>30103606</v>
      </c>
      <c r="B3861" s="49" t="s">
        <v>4146</v>
      </c>
    </row>
    <row r="3862" spans="1:2" x14ac:dyDescent="0.25">
      <c r="A3862" s="48">
        <v>30103607</v>
      </c>
      <c r="B3862" s="49" t="s">
        <v>4147</v>
      </c>
    </row>
    <row r="3863" spans="1:2" x14ac:dyDescent="0.25">
      <c r="A3863" s="48">
        <v>30103608</v>
      </c>
      <c r="B3863" s="49" t="s">
        <v>4148</v>
      </c>
    </row>
    <row r="3864" spans="1:2" x14ac:dyDescent="0.25">
      <c r="A3864" s="48">
        <v>30103701</v>
      </c>
      <c r="B3864" s="49" t="s">
        <v>4149</v>
      </c>
    </row>
    <row r="3865" spans="1:2" x14ac:dyDescent="0.25">
      <c r="A3865" s="48">
        <v>30111501</v>
      </c>
      <c r="B3865" s="49" t="s">
        <v>4150</v>
      </c>
    </row>
    <row r="3866" spans="1:2" x14ac:dyDescent="0.25">
      <c r="A3866" s="48">
        <v>30111502</v>
      </c>
      <c r="B3866" s="49" t="s">
        <v>4151</v>
      </c>
    </row>
    <row r="3867" spans="1:2" x14ac:dyDescent="0.25">
      <c r="A3867" s="48">
        <v>30111503</v>
      </c>
      <c r="B3867" s="49" t="s">
        <v>4152</v>
      </c>
    </row>
    <row r="3868" spans="1:2" x14ac:dyDescent="0.25">
      <c r="A3868" s="48">
        <v>30111504</v>
      </c>
      <c r="B3868" s="49" t="s">
        <v>4153</v>
      </c>
    </row>
    <row r="3869" spans="1:2" x14ac:dyDescent="0.25">
      <c r="A3869" s="48">
        <v>30111601</v>
      </c>
      <c r="B3869" s="49" t="s">
        <v>4154</v>
      </c>
    </row>
    <row r="3870" spans="1:2" x14ac:dyDescent="0.25">
      <c r="A3870" s="48">
        <v>30111602</v>
      </c>
      <c r="B3870" s="49" t="s">
        <v>4155</v>
      </c>
    </row>
    <row r="3871" spans="1:2" x14ac:dyDescent="0.25">
      <c r="A3871" s="48">
        <v>30111603</v>
      </c>
      <c r="B3871" s="49" t="s">
        <v>4156</v>
      </c>
    </row>
    <row r="3872" spans="1:2" x14ac:dyDescent="0.25">
      <c r="A3872" s="48">
        <v>30111604</v>
      </c>
      <c r="B3872" s="49" t="s">
        <v>4157</v>
      </c>
    </row>
    <row r="3873" spans="1:2" x14ac:dyDescent="0.25">
      <c r="A3873" s="48">
        <v>30111605</v>
      </c>
      <c r="B3873" s="49" t="s">
        <v>4158</v>
      </c>
    </row>
    <row r="3874" spans="1:2" x14ac:dyDescent="0.25">
      <c r="A3874" s="48">
        <v>30111606</v>
      </c>
      <c r="B3874" s="49" t="s">
        <v>4159</v>
      </c>
    </row>
    <row r="3875" spans="1:2" x14ac:dyDescent="0.25">
      <c r="A3875" s="48">
        <v>30111607</v>
      </c>
      <c r="B3875" s="49" t="s">
        <v>4160</v>
      </c>
    </row>
    <row r="3876" spans="1:2" x14ac:dyDescent="0.25">
      <c r="A3876" s="48">
        <v>30111701</v>
      </c>
      <c r="B3876" s="49" t="s">
        <v>4161</v>
      </c>
    </row>
    <row r="3877" spans="1:2" x14ac:dyDescent="0.25">
      <c r="A3877" s="48">
        <v>30121501</v>
      </c>
      <c r="B3877" s="49" t="s">
        <v>4162</v>
      </c>
    </row>
    <row r="3878" spans="1:2" x14ac:dyDescent="0.25">
      <c r="A3878" s="48">
        <v>30121503</v>
      </c>
      <c r="B3878" s="49" t="s">
        <v>4163</v>
      </c>
    </row>
    <row r="3879" spans="1:2" x14ac:dyDescent="0.25">
      <c r="A3879" s="48">
        <v>30121601</v>
      </c>
      <c r="B3879" s="49" t="s">
        <v>4164</v>
      </c>
    </row>
    <row r="3880" spans="1:2" x14ac:dyDescent="0.25">
      <c r="A3880" s="48">
        <v>30121602</v>
      </c>
      <c r="B3880" s="49" t="s">
        <v>4165</v>
      </c>
    </row>
    <row r="3881" spans="1:2" x14ac:dyDescent="0.25">
      <c r="A3881" s="48">
        <v>30121603</v>
      </c>
      <c r="B3881" s="49" t="s">
        <v>4166</v>
      </c>
    </row>
    <row r="3882" spans="1:2" x14ac:dyDescent="0.25">
      <c r="A3882" s="48">
        <v>30121604</v>
      </c>
      <c r="B3882" s="49" t="s">
        <v>4167</v>
      </c>
    </row>
    <row r="3883" spans="1:2" x14ac:dyDescent="0.25">
      <c r="A3883" s="48">
        <v>30121605</v>
      </c>
      <c r="B3883" s="49" t="s">
        <v>4168</v>
      </c>
    </row>
    <row r="3884" spans="1:2" x14ac:dyDescent="0.25">
      <c r="A3884" s="48">
        <v>30131501</v>
      </c>
      <c r="B3884" s="49" t="s">
        <v>4169</v>
      </c>
    </row>
    <row r="3885" spans="1:2" x14ac:dyDescent="0.25">
      <c r="A3885" s="48">
        <v>30131502</v>
      </c>
      <c r="B3885" s="49" t="s">
        <v>4170</v>
      </c>
    </row>
    <row r="3886" spans="1:2" x14ac:dyDescent="0.25">
      <c r="A3886" s="48">
        <v>30131503</v>
      </c>
      <c r="B3886" s="49" t="s">
        <v>4171</v>
      </c>
    </row>
    <row r="3887" spans="1:2" x14ac:dyDescent="0.25">
      <c r="A3887" s="48">
        <v>30131504</v>
      </c>
      <c r="B3887" s="49" t="s">
        <v>4172</v>
      </c>
    </row>
    <row r="3888" spans="1:2" x14ac:dyDescent="0.25">
      <c r="A3888" s="48">
        <v>30131601</v>
      </c>
      <c r="B3888" s="49" t="s">
        <v>4173</v>
      </c>
    </row>
    <row r="3889" spans="1:2" x14ac:dyDescent="0.25">
      <c r="A3889" s="48">
        <v>30131602</v>
      </c>
      <c r="B3889" s="49" t="s">
        <v>4174</v>
      </c>
    </row>
    <row r="3890" spans="1:2" x14ac:dyDescent="0.25">
      <c r="A3890" s="48">
        <v>30131603</v>
      </c>
      <c r="B3890" s="49" t="s">
        <v>4175</v>
      </c>
    </row>
    <row r="3891" spans="1:2" x14ac:dyDescent="0.25">
      <c r="A3891" s="48">
        <v>30131604</v>
      </c>
      <c r="B3891" s="49" t="s">
        <v>4176</v>
      </c>
    </row>
    <row r="3892" spans="1:2" x14ac:dyDescent="0.25">
      <c r="A3892" s="48">
        <v>30131701</v>
      </c>
      <c r="B3892" s="49" t="s">
        <v>4177</v>
      </c>
    </row>
    <row r="3893" spans="1:2" x14ac:dyDescent="0.25">
      <c r="A3893" s="48">
        <v>30131702</v>
      </c>
      <c r="B3893" s="49" t="s">
        <v>4178</v>
      </c>
    </row>
    <row r="3894" spans="1:2" x14ac:dyDescent="0.25">
      <c r="A3894" s="48">
        <v>30131703</v>
      </c>
      <c r="B3894" s="49" t="s">
        <v>4179</v>
      </c>
    </row>
    <row r="3895" spans="1:2" x14ac:dyDescent="0.25">
      <c r="A3895" s="48">
        <v>30131704</v>
      </c>
      <c r="B3895" s="49" t="s">
        <v>4180</v>
      </c>
    </row>
    <row r="3896" spans="1:2" x14ac:dyDescent="0.25">
      <c r="A3896" s="48">
        <v>30131705</v>
      </c>
      <c r="B3896" s="49" t="s">
        <v>4181</v>
      </c>
    </row>
    <row r="3897" spans="1:2" x14ac:dyDescent="0.25">
      <c r="A3897" s="48">
        <v>30141501</v>
      </c>
      <c r="B3897" s="49" t="s">
        <v>4182</v>
      </c>
    </row>
    <row r="3898" spans="1:2" x14ac:dyDescent="0.25">
      <c r="A3898" s="48">
        <v>30141503</v>
      </c>
      <c r="B3898" s="49" t="s">
        <v>4183</v>
      </c>
    </row>
    <row r="3899" spans="1:2" x14ac:dyDescent="0.25">
      <c r="A3899" s="48">
        <v>30141505</v>
      </c>
      <c r="B3899" s="49" t="s">
        <v>4184</v>
      </c>
    </row>
    <row r="3900" spans="1:2" x14ac:dyDescent="0.25">
      <c r="A3900" s="48">
        <v>30141508</v>
      </c>
      <c r="B3900" s="49" t="s">
        <v>4185</v>
      </c>
    </row>
    <row r="3901" spans="1:2" x14ac:dyDescent="0.25">
      <c r="A3901" s="48">
        <v>30141510</v>
      </c>
      <c r="B3901" s="49" t="s">
        <v>4186</v>
      </c>
    </row>
    <row r="3902" spans="1:2" x14ac:dyDescent="0.25">
      <c r="A3902" s="48">
        <v>30141511</v>
      </c>
      <c r="B3902" s="49" t="s">
        <v>4187</v>
      </c>
    </row>
    <row r="3903" spans="1:2" x14ac:dyDescent="0.25">
      <c r="A3903" s="48">
        <v>30141512</v>
      </c>
      <c r="B3903" s="49" t="s">
        <v>4188</v>
      </c>
    </row>
    <row r="3904" spans="1:2" x14ac:dyDescent="0.25">
      <c r="A3904" s="48">
        <v>30141513</v>
      </c>
      <c r="B3904" s="49" t="s">
        <v>4189</v>
      </c>
    </row>
    <row r="3905" spans="1:2" x14ac:dyDescent="0.25">
      <c r="A3905" s="48">
        <v>30141601</v>
      </c>
      <c r="B3905" s="49" t="s">
        <v>4190</v>
      </c>
    </row>
    <row r="3906" spans="1:2" x14ac:dyDescent="0.25">
      <c r="A3906" s="48">
        <v>30141602</v>
      </c>
      <c r="B3906" s="49" t="s">
        <v>4191</v>
      </c>
    </row>
    <row r="3907" spans="1:2" x14ac:dyDescent="0.25">
      <c r="A3907" s="48">
        <v>30141603</v>
      </c>
      <c r="B3907" s="49" t="s">
        <v>4192</v>
      </c>
    </row>
    <row r="3908" spans="1:2" x14ac:dyDescent="0.25">
      <c r="A3908" s="48">
        <v>30151501</v>
      </c>
      <c r="B3908" s="49" t="s">
        <v>4193</v>
      </c>
    </row>
    <row r="3909" spans="1:2" x14ac:dyDescent="0.25">
      <c r="A3909" s="48">
        <v>30151502</v>
      </c>
      <c r="B3909" s="49" t="s">
        <v>4194</v>
      </c>
    </row>
    <row r="3910" spans="1:2" x14ac:dyDescent="0.25">
      <c r="A3910" s="48">
        <v>30151503</v>
      </c>
      <c r="B3910" s="49" t="s">
        <v>4195</v>
      </c>
    </row>
    <row r="3911" spans="1:2" x14ac:dyDescent="0.25">
      <c r="A3911" s="48">
        <v>30151504</v>
      </c>
      <c r="B3911" s="49" t="s">
        <v>4196</v>
      </c>
    </row>
    <row r="3912" spans="1:2" x14ac:dyDescent="0.25">
      <c r="A3912" s="48">
        <v>30151505</v>
      </c>
      <c r="B3912" s="49" t="s">
        <v>4197</v>
      </c>
    </row>
    <row r="3913" spans="1:2" x14ac:dyDescent="0.25">
      <c r="A3913" s="48">
        <v>30151506</v>
      </c>
      <c r="B3913" s="49" t="s">
        <v>4198</v>
      </c>
    </row>
    <row r="3914" spans="1:2" x14ac:dyDescent="0.25">
      <c r="A3914" s="48">
        <v>30151507</v>
      </c>
      <c r="B3914" s="49" t="s">
        <v>4199</v>
      </c>
    </row>
    <row r="3915" spans="1:2" x14ac:dyDescent="0.25">
      <c r="A3915" s="48">
        <v>30151508</v>
      </c>
      <c r="B3915" s="49" t="s">
        <v>4200</v>
      </c>
    </row>
    <row r="3916" spans="1:2" x14ac:dyDescent="0.25">
      <c r="A3916" s="48">
        <v>30151509</v>
      </c>
      <c r="B3916" s="49" t="s">
        <v>4201</v>
      </c>
    </row>
    <row r="3917" spans="1:2" x14ac:dyDescent="0.25">
      <c r="A3917" s="48">
        <v>30151510</v>
      </c>
      <c r="B3917" s="49" t="s">
        <v>4202</v>
      </c>
    </row>
    <row r="3918" spans="1:2" x14ac:dyDescent="0.25">
      <c r="A3918" s="48">
        <v>30151601</v>
      </c>
      <c r="B3918" s="49" t="s">
        <v>4203</v>
      </c>
    </row>
    <row r="3919" spans="1:2" x14ac:dyDescent="0.25">
      <c r="A3919" s="48">
        <v>30151602</v>
      </c>
      <c r="B3919" s="49" t="s">
        <v>4204</v>
      </c>
    </row>
    <row r="3920" spans="1:2" x14ac:dyDescent="0.25">
      <c r="A3920" s="48">
        <v>30151603</v>
      </c>
      <c r="B3920" s="49" t="s">
        <v>4205</v>
      </c>
    </row>
    <row r="3921" spans="1:2" x14ac:dyDescent="0.25">
      <c r="A3921" s="48">
        <v>30151604</v>
      </c>
      <c r="B3921" s="49" t="s">
        <v>4206</v>
      </c>
    </row>
    <row r="3922" spans="1:2" x14ac:dyDescent="0.25">
      <c r="A3922" s="48">
        <v>30151605</v>
      </c>
      <c r="B3922" s="49" t="s">
        <v>4207</v>
      </c>
    </row>
    <row r="3923" spans="1:2" x14ac:dyDescent="0.25">
      <c r="A3923" s="48">
        <v>30151606</v>
      </c>
      <c r="B3923" s="49" t="s">
        <v>4208</v>
      </c>
    </row>
    <row r="3924" spans="1:2" x14ac:dyDescent="0.25">
      <c r="A3924" s="48">
        <v>30151607</v>
      </c>
      <c r="B3924" s="49" t="s">
        <v>4209</v>
      </c>
    </row>
    <row r="3925" spans="1:2" x14ac:dyDescent="0.25">
      <c r="A3925" s="48">
        <v>30151608</v>
      </c>
      <c r="B3925" s="49" t="s">
        <v>4210</v>
      </c>
    </row>
    <row r="3926" spans="1:2" x14ac:dyDescent="0.25">
      <c r="A3926" s="48">
        <v>30151609</v>
      </c>
      <c r="B3926" s="49" t="s">
        <v>4211</v>
      </c>
    </row>
    <row r="3927" spans="1:2" x14ac:dyDescent="0.25">
      <c r="A3927" s="48">
        <v>30151610</v>
      </c>
      <c r="B3927" s="49" t="s">
        <v>4212</v>
      </c>
    </row>
    <row r="3928" spans="1:2" x14ac:dyDescent="0.25">
      <c r="A3928" s="48">
        <v>30151701</v>
      </c>
      <c r="B3928" s="49" t="s">
        <v>4213</v>
      </c>
    </row>
    <row r="3929" spans="1:2" x14ac:dyDescent="0.25">
      <c r="A3929" s="48">
        <v>30151702</v>
      </c>
      <c r="B3929" s="49" t="s">
        <v>4214</v>
      </c>
    </row>
    <row r="3930" spans="1:2" x14ac:dyDescent="0.25">
      <c r="A3930" s="48">
        <v>30151703</v>
      </c>
      <c r="B3930" s="49" t="s">
        <v>4215</v>
      </c>
    </row>
    <row r="3931" spans="1:2" x14ac:dyDescent="0.25">
      <c r="A3931" s="48">
        <v>30151704</v>
      </c>
      <c r="B3931" s="49" t="s">
        <v>4216</v>
      </c>
    </row>
    <row r="3932" spans="1:2" x14ac:dyDescent="0.25">
      <c r="A3932" s="48">
        <v>30151801</v>
      </c>
      <c r="B3932" s="49" t="s">
        <v>4217</v>
      </c>
    </row>
    <row r="3933" spans="1:2" x14ac:dyDescent="0.25">
      <c r="A3933" s="48">
        <v>30151802</v>
      </c>
      <c r="B3933" s="49" t="s">
        <v>4218</v>
      </c>
    </row>
    <row r="3934" spans="1:2" x14ac:dyDescent="0.25">
      <c r="A3934" s="48">
        <v>30151803</v>
      </c>
      <c r="B3934" s="49" t="s">
        <v>4219</v>
      </c>
    </row>
    <row r="3935" spans="1:2" x14ac:dyDescent="0.25">
      <c r="A3935" s="48">
        <v>30151804</v>
      </c>
      <c r="B3935" s="49" t="s">
        <v>4220</v>
      </c>
    </row>
    <row r="3936" spans="1:2" x14ac:dyDescent="0.25">
      <c r="A3936" s="48">
        <v>30151805</v>
      </c>
      <c r="B3936" s="49" t="s">
        <v>4221</v>
      </c>
    </row>
    <row r="3937" spans="1:2" x14ac:dyDescent="0.25">
      <c r="A3937" s="48">
        <v>30151806</v>
      </c>
      <c r="B3937" s="49" t="s">
        <v>4222</v>
      </c>
    </row>
    <row r="3938" spans="1:2" x14ac:dyDescent="0.25">
      <c r="A3938" s="48">
        <v>30151901</v>
      </c>
      <c r="B3938" s="49" t="s">
        <v>4223</v>
      </c>
    </row>
    <row r="3939" spans="1:2" x14ac:dyDescent="0.25">
      <c r="A3939" s="48">
        <v>30151902</v>
      </c>
      <c r="B3939" s="49" t="s">
        <v>4224</v>
      </c>
    </row>
    <row r="3940" spans="1:2" x14ac:dyDescent="0.25">
      <c r="A3940" s="48">
        <v>30152001</v>
      </c>
      <c r="B3940" s="49" t="s">
        <v>4225</v>
      </c>
    </row>
    <row r="3941" spans="1:2" x14ac:dyDescent="0.25">
      <c r="A3941" s="48">
        <v>30152002</v>
      </c>
      <c r="B3941" s="49" t="s">
        <v>4226</v>
      </c>
    </row>
    <row r="3942" spans="1:2" x14ac:dyDescent="0.25">
      <c r="A3942" s="48">
        <v>30152003</v>
      </c>
      <c r="B3942" s="49" t="s">
        <v>4227</v>
      </c>
    </row>
    <row r="3943" spans="1:2" x14ac:dyDescent="0.25">
      <c r="A3943" s="48">
        <v>30152101</v>
      </c>
      <c r="B3943" s="49" t="s">
        <v>4228</v>
      </c>
    </row>
    <row r="3944" spans="1:2" x14ac:dyDescent="0.25">
      <c r="A3944" s="48">
        <v>30161501</v>
      </c>
      <c r="B3944" s="49" t="s">
        <v>4229</v>
      </c>
    </row>
    <row r="3945" spans="1:2" x14ac:dyDescent="0.25">
      <c r="A3945" s="48">
        <v>30161502</v>
      </c>
      <c r="B3945" s="49" t="s">
        <v>4230</v>
      </c>
    </row>
    <row r="3946" spans="1:2" x14ac:dyDescent="0.25">
      <c r="A3946" s="48">
        <v>30161503</v>
      </c>
      <c r="B3946" s="49" t="s">
        <v>4231</v>
      </c>
    </row>
    <row r="3947" spans="1:2" x14ac:dyDescent="0.25">
      <c r="A3947" s="48">
        <v>30161504</v>
      </c>
      <c r="B3947" s="49" t="s">
        <v>4232</v>
      </c>
    </row>
    <row r="3948" spans="1:2" x14ac:dyDescent="0.25">
      <c r="A3948" s="48">
        <v>30161505</v>
      </c>
      <c r="B3948" s="49" t="s">
        <v>4233</v>
      </c>
    </row>
    <row r="3949" spans="1:2" x14ac:dyDescent="0.25">
      <c r="A3949" s="48">
        <v>30161507</v>
      </c>
      <c r="B3949" s="49" t="s">
        <v>4234</v>
      </c>
    </row>
    <row r="3950" spans="1:2" x14ac:dyDescent="0.25">
      <c r="A3950" s="48">
        <v>30161508</v>
      </c>
      <c r="B3950" s="49" t="s">
        <v>4235</v>
      </c>
    </row>
    <row r="3951" spans="1:2" x14ac:dyDescent="0.25">
      <c r="A3951" s="48">
        <v>30161509</v>
      </c>
      <c r="B3951" s="49" t="s">
        <v>4236</v>
      </c>
    </row>
    <row r="3952" spans="1:2" x14ac:dyDescent="0.25">
      <c r="A3952" s="48">
        <v>30161601</v>
      </c>
      <c r="B3952" s="49" t="s">
        <v>4237</v>
      </c>
    </row>
    <row r="3953" spans="1:2" x14ac:dyDescent="0.25">
      <c r="A3953" s="48">
        <v>30161602</v>
      </c>
      <c r="B3953" s="49" t="s">
        <v>4238</v>
      </c>
    </row>
    <row r="3954" spans="1:2" x14ac:dyDescent="0.25">
      <c r="A3954" s="48">
        <v>30161603</v>
      </c>
      <c r="B3954" s="49" t="s">
        <v>4239</v>
      </c>
    </row>
    <row r="3955" spans="1:2" x14ac:dyDescent="0.25">
      <c r="A3955" s="48">
        <v>30161604</v>
      </c>
      <c r="B3955" s="49" t="s">
        <v>4240</v>
      </c>
    </row>
    <row r="3956" spans="1:2" x14ac:dyDescent="0.25">
      <c r="A3956" s="48">
        <v>30161701</v>
      </c>
      <c r="B3956" s="49" t="s">
        <v>4241</v>
      </c>
    </row>
    <row r="3957" spans="1:2" x14ac:dyDescent="0.25">
      <c r="A3957" s="48">
        <v>30161702</v>
      </c>
      <c r="B3957" s="49" t="s">
        <v>4242</v>
      </c>
    </row>
    <row r="3958" spans="1:2" x14ac:dyDescent="0.25">
      <c r="A3958" s="48">
        <v>30161703</v>
      </c>
      <c r="B3958" s="49" t="s">
        <v>4243</v>
      </c>
    </row>
    <row r="3959" spans="1:2" x14ac:dyDescent="0.25">
      <c r="A3959" s="48">
        <v>30161705</v>
      </c>
      <c r="B3959" s="49" t="s">
        <v>4244</v>
      </c>
    </row>
    <row r="3960" spans="1:2" x14ac:dyDescent="0.25">
      <c r="A3960" s="48">
        <v>30161706</v>
      </c>
      <c r="B3960" s="49" t="s">
        <v>4245</v>
      </c>
    </row>
    <row r="3961" spans="1:2" x14ac:dyDescent="0.25">
      <c r="A3961" s="48">
        <v>30161707</v>
      </c>
      <c r="B3961" s="49" t="s">
        <v>4246</v>
      </c>
    </row>
    <row r="3962" spans="1:2" x14ac:dyDescent="0.25">
      <c r="A3962" s="48">
        <v>30161708</v>
      </c>
      <c r="B3962" s="49" t="s">
        <v>4247</v>
      </c>
    </row>
    <row r="3963" spans="1:2" x14ac:dyDescent="0.25">
      <c r="A3963" s="48">
        <v>30161709</v>
      </c>
      <c r="B3963" s="49" t="s">
        <v>4248</v>
      </c>
    </row>
    <row r="3964" spans="1:2" x14ac:dyDescent="0.25">
      <c r="A3964" s="48">
        <v>30161710</v>
      </c>
      <c r="B3964" s="49" t="s">
        <v>4249</v>
      </c>
    </row>
    <row r="3965" spans="1:2" x14ac:dyDescent="0.25">
      <c r="A3965" s="48">
        <v>30161711</v>
      </c>
      <c r="B3965" s="49" t="s">
        <v>4250</v>
      </c>
    </row>
    <row r="3966" spans="1:2" x14ac:dyDescent="0.25">
      <c r="A3966" s="48">
        <v>30161712</v>
      </c>
      <c r="B3966" s="49" t="s">
        <v>4251</v>
      </c>
    </row>
    <row r="3967" spans="1:2" x14ac:dyDescent="0.25">
      <c r="A3967" s="48">
        <v>30161713</v>
      </c>
      <c r="B3967" s="49" t="s">
        <v>4252</v>
      </c>
    </row>
    <row r="3968" spans="1:2" x14ac:dyDescent="0.25">
      <c r="A3968" s="48">
        <v>30161714</v>
      </c>
      <c r="B3968" s="49" t="s">
        <v>4253</v>
      </c>
    </row>
    <row r="3969" spans="1:2" x14ac:dyDescent="0.25">
      <c r="A3969" s="48">
        <v>30161715</v>
      </c>
      <c r="B3969" s="49" t="s">
        <v>4254</v>
      </c>
    </row>
    <row r="3970" spans="1:2" x14ac:dyDescent="0.25">
      <c r="A3970" s="48">
        <v>30161716</v>
      </c>
      <c r="B3970" s="49" t="s">
        <v>4255</v>
      </c>
    </row>
    <row r="3971" spans="1:2" x14ac:dyDescent="0.25">
      <c r="A3971" s="48">
        <v>30161717</v>
      </c>
      <c r="B3971" s="49" t="s">
        <v>4256</v>
      </c>
    </row>
    <row r="3972" spans="1:2" x14ac:dyDescent="0.25">
      <c r="A3972" s="48">
        <v>30161718</v>
      </c>
      <c r="B3972" s="49" t="s">
        <v>4257</v>
      </c>
    </row>
    <row r="3973" spans="1:2" x14ac:dyDescent="0.25">
      <c r="A3973" s="48">
        <v>30161719</v>
      </c>
      <c r="B3973" s="49" t="s">
        <v>4258</v>
      </c>
    </row>
    <row r="3974" spans="1:2" x14ac:dyDescent="0.25">
      <c r="A3974" s="48">
        <v>30161801</v>
      </c>
      <c r="B3974" s="49" t="s">
        <v>2736</v>
      </c>
    </row>
    <row r="3975" spans="1:2" x14ac:dyDescent="0.25">
      <c r="A3975" s="48">
        <v>30161802</v>
      </c>
      <c r="B3975" s="49" t="s">
        <v>4259</v>
      </c>
    </row>
    <row r="3976" spans="1:2" x14ac:dyDescent="0.25">
      <c r="A3976" s="48">
        <v>30161901</v>
      </c>
      <c r="B3976" s="49" t="s">
        <v>4260</v>
      </c>
    </row>
    <row r="3977" spans="1:2" x14ac:dyDescent="0.25">
      <c r="A3977" s="48">
        <v>30161902</v>
      </c>
      <c r="B3977" s="49" t="s">
        <v>4261</v>
      </c>
    </row>
    <row r="3978" spans="1:2" x14ac:dyDescent="0.25">
      <c r="A3978" s="48">
        <v>30161903</v>
      </c>
      <c r="B3978" s="49" t="s">
        <v>4262</v>
      </c>
    </row>
    <row r="3979" spans="1:2" x14ac:dyDescent="0.25">
      <c r="A3979" s="48">
        <v>30161904</v>
      </c>
      <c r="B3979" s="49" t="s">
        <v>4263</v>
      </c>
    </row>
    <row r="3980" spans="1:2" x14ac:dyDescent="0.25">
      <c r="A3980" s="48">
        <v>30161905</v>
      </c>
      <c r="B3980" s="49" t="s">
        <v>4264</v>
      </c>
    </row>
    <row r="3981" spans="1:2" x14ac:dyDescent="0.25">
      <c r="A3981" s="48">
        <v>30161906</v>
      </c>
      <c r="B3981" s="49" t="s">
        <v>4265</v>
      </c>
    </row>
    <row r="3982" spans="1:2" x14ac:dyDescent="0.25">
      <c r="A3982" s="48">
        <v>30161907</v>
      </c>
      <c r="B3982" s="49" t="s">
        <v>4266</v>
      </c>
    </row>
    <row r="3983" spans="1:2" x14ac:dyDescent="0.25">
      <c r="A3983" s="48">
        <v>30161908</v>
      </c>
      <c r="B3983" s="49" t="s">
        <v>4267</v>
      </c>
    </row>
    <row r="3984" spans="1:2" x14ac:dyDescent="0.25">
      <c r="A3984" s="48">
        <v>30171501</v>
      </c>
      <c r="B3984" s="49" t="s">
        <v>4268</v>
      </c>
    </row>
    <row r="3985" spans="1:2" x14ac:dyDescent="0.25">
      <c r="A3985" s="48">
        <v>30171502</v>
      </c>
      <c r="B3985" s="49" t="s">
        <v>4269</v>
      </c>
    </row>
    <row r="3986" spans="1:2" x14ac:dyDescent="0.25">
      <c r="A3986" s="48">
        <v>30171503</v>
      </c>
      <c r="B3986" s="49" t="s">
        <v>4270</v>
      </c>
    </row>
    <row r="3987" spans="1:2" x14ac:dyDescent="0.25">
      <c r="A3987" s="48">
        <v>30171504</v>
      </c>
      <c r="B3987" s="49" t="s">
        <v>4271</v>
      </c>
    </row>
    <row r="3988" spans="1:2" x14ac:dyDescent="0.25">
      <c r="A3988" s="48">
        <v>30171505</v>
      </c>
      <c r="B3988" s="49" t="s">
        <v>4272</v>
      </c>
    </row>
    <row r="3989" spans="1:2" x14ac:dyDescent="0.25">
      <c r="A3989" s="48">
        <v>30171506</v>
      </c>
      <c r="B3989" s="49" t="s">
        <v>4273</v>
      </c>
    </row>
    <row r="3990" spans="1:2" x14ac:dyDescent="0.25">
      <c r="A3990" s="48">
        <v>30171507</v>
      </c>
      <c r="B3990" s="49" t="s">
        <v>4274</v>
      </c>
    </row>
    <row r="3991" spans="1:2" x14ac:dyDescent="0.25">
      <c r="A3991" s="48">
        <v>30171508</v>
      </c>
      <c r="B3991" s="49" t="s">
        <v>4275</v>
      </c>
    </row>
    <row r="3992" spans="1:2" x14ac:dyDescent="0.25">
      <c r="A3992" s="48">
        <v>30171509</v>
      </c>
      <c r="B3992" s="49" t="s">
        <v>4276</v>
      </c>
    </row>
    <row r="3993" spans="1:2" x14ac:dyDescent="0.25">
      <c r="A3993" s="48">
        <v>30171510</v>
      </c>
      <c r="B3993" s="49" t="s">
        <v>4277</v>
      </c>
    </row>
    <row r="3994" spans="1:2" x14ac:dyDescent="0.25">
      <c r="A3994" s="48">
        <v>30171511</v>
      </c>
      <c r="B3994" s="49" t="s">
        <v>4278</v>
      </c>
    </row>
    <row r="3995" spans="1:2" x14ac:dyDescent="0.25">
      <c r="A3995" s="48">
        <v>30171512</v>
      </c>
      <c r="B3995" s="49" t="s">
        <v>4279</v>
      </c>
    </row>
    <row r="3996" spans="1:2" x14ac:dyDescent="0.25">
      <c r="A3996" s="48">
        <v>30171513</v>
      </c>
      <c r="B3996" s="49" t="s">
        <v>4280</v>
      </c>
    </row>
    <row r="3997" spans="1:2" x14ac:dyDescent="0.25">
      <c r="A3997" s="48">
        <v>30171514</v>
      </c>
      <c r="B3997" s="49" t="s">
        <v>4281</v>
      </c>
    </row>
    <row r="3998" spans="1:2" x14ac:dyDescent="0.25">
      <c r="A3998" s="48">
        <v>30171604</v>
      </c>
      <c r="B3998" s="49" t="s">
        <v>4282</v>
      </c>
    </row>
    <row r="3999" spans="1:2" x14ac:dyDescent="0.25">
      <c r="A3999" s="48">
        <v>30171605</v>
      </c>
      <c r="B3999" s="49" t="s">
        <v>4283</v>
      </c>
    </row>
    <row r="4000" spans="1:2" x14ac:dyDescent="0.25">
      <c r="A4000" s="48">
        <v>30171606</v>
      </c>
      <c r="B4000" s="49" t="s">
        <v>4284</v>
      </c>
    </row>
    <row r="4001" spans="1:2" x14ac:dyDescent="0.25">
      <c r="A4001" s="48">
        <v>30171607</v>
      </c>
      <c r="B4001" s="49" t="s">
        <v>4285</v>
      </c>
    </row>
    <row r="4002" spans="1:2" x14ac:dyDescent="0.25">
      <c r="A4002" s="48">
        <v>30171608</v>
      </c>
      <c r="B4002" s="49" t="s">
        <v>4286</v>
      </c>
    </row>
    <row r="4003" spans="1:2" x14ac:dyDescent="0.25">
      <c r="A4003" s="48">
        <v>30171609</v>
      </c>
      <c r="B4003" s="49" t="s">
        <v>4287</v>
      </c>
    </row>
    <row r="4004" spans="1:2" x14ac:dyDescent="0.25">
      <c r="A4004" s="48">
        <v>30171610</v>
      </c>
      <c r="B4004" s="49" t="s">
        <v>4288</v>
      </c>
    </row>
    <row r="4005" spans="1:2" x14ac:dyDescent="0.25">
      <c r="A4005" s="48">
        <v>30171611</v>
      </c>
      <c r="B4005" s="49" t="s">
        <v>4289</v>
      </c>
    </row>
    <row r="4006" spans="1:2" x14ac:dyDescent="0.25">
      <c r="A4006" s="48">
        <v>30171612</v>
      </c>
      <c r="B4006" s="49" t="s">
        <v>4290</v>
      </c>
    </row>
    <row r="4007" spans="1:2" x14ac:dyDescent="0.25">
      <c r="A4007" s="48">
        <v>30171613</v>
      </c>
      <c r="B4007" s="49" t="s">
        <v>4291</v>
      </c>
    </row>
    <row r="4008" spans="1:2" x14ac:dyDescent="0.25">
      <c r="A4008" s="48">
        <v>30171614</v>
      </c>
      <c r="B4008" s="49" t="s">
        <v>4292</v>
      </c>
    </row>
    <row r="4009" spans="1:2" x14ac:dyDescent="0.25">
      <c r="A4009" s="48">
        <v>30171615</v>
      </c>
      <c r="B4009" s="49" t="s">
        <v>4293</v>
      </c>
    </row>
    <row r="4010" spans="1:2" x14ac:dyDescent="0.25">
      <c r="A4010" s="48">
        <v>30171701</v>
      </c>
      <c r="B4010" s="49" t="s">
        <v>4294</v>
      </c>
    </row>
    <row r="4011" spans="1:2" x14ac:dyDescent="0.25">
      <c r="A4011" s="48">
        <v>30171703</v>
      </c>
      <c r="B4011" s="49" t="s">
        <v>4295</v>
      </c>
    </row>
    <row r="4012" spans="1:2" x14ac:dyDescent="0.25">
      <c r="A4012" s="48">
        <v>30171704</v>
      </c>
      <c r="B4012" s="49" t="s">
        <v>4296</v>
      </c>
    </row>
    <row r="4013" spans="1:2" x14ac:dyDescent="0.25">
      <c r="A4013" s="48">
        <v>30171705</v>
      </c>
      <c r="B4013" s="49" t="s">
        <v>4297</v>
      </c>
    </row>
    <row r="4014" spans="1:2" x14ac:dyDescent="0.25">
      <c r="A4014" s="48">
        <v>30171706</v>
      </c>
      <c r="B4014" s="49" t="s">
        <v>4298</v>
      </c>
    </row>
    <row r="4015" spans="1:2" x14ac:dyDescent="0.25">
      <c r="A4015" s="48">
        <v>30171707</v>
      </c>
      <c r="B4015" s="49" t="s">
        <v>4299</v>
      </c>
    </row>
    <row r="4016" spans="1:2" x14ac:dyDescent="0.25">
      <c r="A4016" s="48">
        <v>30171708</v>
      </c>
      <c r="B4016" s="49" t="s">
        <v>4300</v>
      </c>
    </row>
    <row r="4017" spans="1:2" x14ac:dyDescent="0.25">
      <c r="A4017" s="48">
        <v>30171709</v>
      </c>
      <c r="B4017" s="49" t="s">
        <v>4301</v>
      </c>
    </row>
    <row r="4018" spans="1:2" x14ac:dyDescent="0.25">
      <c r="A4018" s="48">
        <v>30171801</v>
      </c>
      <c r="B4018" s="49" t="s">
        <v>4302</v>
      </c>
    </row>
    <row r="4019" spans="1:2" x14ac:dyDescent="0.25">
      <c r="A4019" s="48">
        <v>30171802</v>
      </c>
      <c r="B4019" s="49" t="s">
        <v>4303</v>
      </c>
    </row>
    <row r="4020" spans="1:2" x14ac:dyDescent="0.25">
      <c r="A4020" s="48">
        <v>30171803</v>
      </c>
      <c r="B4020" s="49" t="s">
        <v>4304</v>
      </c>
    </row>
    <row r="4021" spans="1:2" x14ac:dyDescent="0.25">
      <c r="A4021" s="48">
        <v>30171901</v>
      </c>
      <c r="B4021" s="49" t="s">
        <v>4305</v>
      </c>
    </row>
    <row r="4022" spans="1:2" x14ac:dyDescent="0.25">
      <c r="A4022" s="48">
        <v>30171902</v>
      </c>
      <c r="B4022" s="49" t="s">
        <v>4306</v>
      </c>
    </row>
    <row r="4023" spans="1:2" x14ac:dyDescent="0.25">
      <c r="A4023" s="48">
        <v>30171903</v>
      </c>
      <c r="B4023" s="49" t="s">
        <v>4307</v>
      </c>
    </row>
    <row r="4024" spans="1:2" x14ac:dyDescent="0.25">
      <c r="A4024" s="48">
        <v>30171904</v>
      </c>
      <c r="B4024" s="49" t="s">
        <v>4308</v>
      </c>
    </row>
    <row r="4025" spans="1:2" x14ac:dyDescent="0.25">
      <c r="A4025" s="48">
        <v>30171905</v>
      </c>
      <c r="B4025" s="49" t="s">
        <v>4309</v>
      </c>
    </row>
    <row r="4026" spans="1:2" x14ac:dyDescent="0.25">
      <c r="A4026" s="48">
        <v>30171906</v>
      </c>
      <c r="B4026" s="49" t="s">
        <v>4310</v>
      </c>
    </row>
    <row r="4027" spans="1:2" x14ac:dyDescent="0.25">
      <c r="A4027" s="48">
        <v>30172001</v>
      </c>
      <c r="B4027" s="49" t="s">
        <v>4311</v>
      </c>
    </row>
    <row r="4028" spans="1:2" x14ac:dyDescent="0.25">
      <c r="A4028" s="48">
        <v>30172002</v>
      </c>
      <c r="B4028" s="49" t="s">
        <v>4312</v>
      </c>
    </row>
    <row r="4029" spans="1:2" x14ac:dyDescent="0.25">
      <c r="A4029" s="48">
        <v>30181501</v>
      </c>
      <c r="B4029" s="49" t="s">
        <v>4313</v>
      </c>
    </row>
    <row r="4030" spans="1:2" x14ac:dyDescent="0.25">
      <c r="A4030" s="48">
        <v>30181502</v>
      </c>
      <c r="B4030" s="49" t="s">
        <v>4314</v>
      </c>
    </row>
    <row r="4031" spans="1:2" x14ac:dyDescent="0.25">
      <c r="A4031" s="48">
        <v>30181503</v>
      </c>
      <c r="B4031" s="49" t="s">
        <v>4315</v>
      </c>
    </row>
    <row r="4032" spans="1:2" x14ac:dyDescent="0.25">
      <c r="A4032" s="48">
        <v>30181504</v>
      </c>
      <c r="B4032" s="49" t="s">
        <v>4316</v>
      </c>
    </row>
    <row r="4033" spans="1:2" x14ac:dyDescent="0.25">
      <c r="A4033" s="48">
        <v>30181505</v>
      </c>
      <c r="B4033" s="49" t="s">
        <v>4317</v>
      </c>
    </row>
    <row r="4034" spans="1:2" x14ac:dyDescent="0.25">
      <c r="A4034" s="48">
        <v>30181506</v>
      </c>
      <c r="B4034" s="49" t="s">
        <v>4318</v>
      </c>
    </row>
    <row r="4035" spans="1:2" x14ac:dyDescent="0.25">
      <c r="A4035" s="48">
        <v>30181507</v>
      </c>
      <c r="B4035" s="49" t="s">
        <v>4319</v>
      </c>
    </row>
    <row r="4036" spans="1:2" x14ac:dyDescent="0.25">
      <c r="A4036" s="48">
        <v>30181508</v>
      </c>
      <c r="B4036" s="49" t="s">
        <v>4320</v>
      </c>
    </row>
    <row r="4037" spans="1:2" x14ac:dyDescent="0.25">
      <c r="A4037" s="48">
        <v>30181509</v>
      </c>
      <c r="B4037" s="49" t="s">
        <v>4321</v>
      </c>
    </row>
    <row r="4038" spans="1:2" x14ac:dyDescent="0.25">
      <c r="A4038" s="48">
        <v>30181510</v>
      </c>
      <c r="B4038" s="49" t="s">
        <v>4322</v>
      </c>
    </row>
    <row r="4039" spans="1:2" x14ac:dyDescent="0.25">
      <c r="A4039" s="48">
        <v>30181511</v>
      </c>
      <c r="B4039" s="49" t="s">
        <v>4317</v>
      </c>
    </row>
    <row r="4040" spans="1:2" x14ac:dyDescent="0.25">
      <c r="A4040" s="48">
        <v>30181512</v>
      </c>
      <c r="B4040" s="49" t="s">
        <v>4323</v>
      </c>
    </row>
    <row r="4041" spans="1:2" x14ac:dyDescent="0.25">
      <c r="A4041" s="48">
        <v>30181513</v>
      </c>
      <c r="B4041" s="49" t="s">
        <v>4324</v>
      </c>
    </row>
    <row r="4042" spans="1:2" x14ac:dyDescent="0.25">
      <c r="A4042" s="48">
        <v>30181514</v>
      </c>
      <c r="B4042" s="49" t="s">
        <v>4325</v>
      </c>
    </row>
    <row r="4043" spans="1:2" x14ac:dyDescent="0.25">
      <c r="A4043" s="48">
        <v>30181515</v>
      </c>
      <c r="B4043" s="49" t="s">
        <v>4326</v>
      </c>
    </row>
    <row r="4044" spans="1:2" x14ac:dyDescent="0.25">
      <c r="A4044" s="48">
        <v>30191501</v>
      </c>
      <c r="B4044" s="49" t="s">
        <v>4266</v>
      </c>
    </row>
    <row r="4045" spans="1:2" x14ac:dyDescent="0.25">
      <c r="A4045" s="48">
        <v>30191502</v>
      </c>
      <c r="B4045" s="49" t="s">
        <v>4327</v>
      </c>
    </row>
    <row r="4046" spans="1:2" x14ac:dyDescent="0.25">
      <c r="A4046" s="48">
        <v>30191505</v>
      </c>
      <c r="B4046" s="49" t="s">
        <v>4328</v>
      </c>
    </row>
    <row r="4047" spans="1:2" x14ac:dyDescent="0.25">
      <c r="A4047" s="48">
        <v>30191601</v>
      </c>
      <c r="B4047" s="49" t="s">
        <v>4329</v>
      </c>
    </row>
    <row r="4048" spans="1:2" x14ac:dyDescent="0.25">
      <c r="A4048" s="48">
        <v>30191602</v>
      </c>
      <c r="B4048" s="49" t="s">
        <v>4330</v>
      </c>
    </row>
    <row r="4049" spans="1:2" x14ac:dyDescent="0.25">
      <c r="A4049" s="48">
        <v>30191603</v>
      </c>
      <c r="B4049" s="49" t="s">
        <v>4331</v>
      </c>
    </row>
    <row r="4050" spans="1:2" x14ac:dyDescent="0.25">
      <c r="A4050" s="48">
        <v>30201501</v>
      </c>
      <c r="B4050" s="49" t="s">
        <v>4332</v>
      </c>
    </row>
    <row r="4051" spans="1:2" x14ac:dyDescent="0.25">
      <c r="A4051" s="48">
        <v>30201502</v>
      </c>
      <c r="B4051" s="49" t="s">
        <v>4333</v>
      </c>
    </row>
    <row r="4052" spans="1:2" x14ac:dyDescent="0.25">
      <c r="A4052" s="48">
        <v>30201601</v>
      </c>
      <c r="B4052" s="49" t="s">
        <v>4334</v>
      </c>
    </row>
    <row r="4053" spans="1:2" x14ac:dyDescent="0.25">
      <c r="A4053" s="48">
        <v>30201602</v>
      </c>
      <c r="B4053" s="49" t="s">
        <v>4335</v>
      </c>
    </row>
    <row r="4054" spans="1:2" x14ac:dyDescent="0.25">
      <c r="A4054" s="48">
        <v>30201603</v>
      </c>
      <c r="B4054" s="49" t="s">
        <v>4336</v>
      </c>
    </row>
    <row r="4055" spans="1:2" x14ac:dyDescent="0.25">
      <c r="A4055" s="48">
        <v>30201604</v>
      </c>
      <c r="B4055" s="49" t="s">
        <v>4337</v>
      </c>
    </row>
    <row r="4056" spans="1:2" x14ac:dyDescent="0.25">
      <c r="A4056" s="48">
        <v>30201605</v>
      </c>
      <c r="B4056" s="49" t="s">
        <v>4338</v>
      </c>
    </row>
    <row r="4057" spans="1:2" x14ac:dyDescent="0.25">
      <c r="A4057" s="48">
        <v>30201606</v>
      </c>
      <c r="B4057" s="49" t="s">
        <v>4339</v>
      </c>
    </row>
    <row r="4058" spans="1:2" x14ac:dyDescent="0.25">
      <c r="A4058" s="48">
        <v>30201701</v>
      </c>
      <c r="B4058" s="49" t="s">
        <v>4340</v>
      </c>
    </row>
    <row r="4059" spans="1:2" x14ac:dyDescent="0.25">
      <c r="A4059" s="48">
        <v>30201702</v>
      </c>
      <c r="B4059" s="49" t="s">
        <v>4341</v>
      </c>
    </row>
    <row r="4060" spans="1:2" x14ac:dyDescent="0.25">
      <c r="A4060" s="48">
        <v>30201703</v>
      </c>
      <c r="B4060" s="49" t="s">
        <v>4342</v>
      </c>
    </row>
    <row r="4061" spans="1:2" x14ac:dyDescent="0.25">
      <c r="A4061" s="48">
        <v>30201704</v>
      </c>
      <c r="B4061" s="49" t="s">
        <v>4343</v>
      </c>
    </row>
    <row r="4062" spans="1:2" x14ac:dyDescent="0.25">
      <c r="A4062" s="48">
        <v>30201705</v>
      </c>
      <c r="B4062" s="49" t="s">
        <v>4344</v>
      </c>
    </row>
    <row r="4063" spans="1:2" x14ac:dyDescent="0.25">
      <c r="A4063" s="48">
        <v>30201706</v>
      </c>
      <c r="B4063" s="49" t="s">
        <v>4345</v>
      </c>
    </row>
    <row r="4064" spans="1:2" x14ac:dyDescent="0.25">
      <c r="A4064" s="48">
        <v>30201707</v>
      </c>
      <c r="B4064" s="49" t="s">
        <v>4346</v>
      </c>
    </row>
    <row r="4065" spans="1:2" x14ac:dyDescent="0.25">
      <c r="A4065" s="48">
        <v>30201708</v>
      </c>
      <c r="B4065" s="49" t="s">
        <v>4347</v>
      </c>
    </row>
    <row r="4066" spans="1:2" x14ac:dyDescent="0.25">
      <c r="A4066" s="48">
        <v>30201710</v>
      </c>
      <c r="B4066" s="49" t="s">
        <v>4348</v>
      </c>
    </row>
    <row r="4067" spans="1:2" x14ac:dyDescent="0.25">
      <c r="A4067" s="48">
        <v>30201711</v>
      </c>
      <c r="B4067" s="49" t="s">
        <v>4349</v>
      </c>
    </row>
    <row r="4068" spans="1:2" x14ac:dyDescent="0.25">
      <c r="A4068" s="48">
        <v>30201712</v>
      </c>
      <c r="B4068" s="49" t="s">
        <v>4350</v>
      </c>
    </row>
    <row r="4069" spans="1:2" x14ac:dyDescent="0.25">
      <c r="A4069" s="48">
        <v>30201801</v>
      </c>
      <c r="B4069" s="49" t="s">
        <v>4351</v>
      </c>
    </row>
    <row r="4070" spans="1:2" x14ac:dyDescent="0.25">
      <c r="A4070" s="48">
        <v>30201802</v>
      </c>
      <c r="B4070" s="49" t="s">
        <v>4352</v>
      </c>
    </row>
    <row r="4071" spans="1:2" x14ac:dyDescent="0.25">
      <c r="A4071" s="48">
        <v>30201803</v>
      </c>
      <c r="B4071" s="49" t="s">
        <v>4353</v>
      </c>
    </row>
    <row r="4072" spans="1:2" x14ac:dyDescent="0.25">
      <c r="A4072" s="48">
        <v>30201901</v>
      </c>
      <c r="B4072" s="49" t="s">
        <v>4354</v>
      </c>
    </row>
    <row r="4073" spans="1:2" x14ac:dyDescent="0.25">
      <c r="A4073" s="48">
        <v>30201902</v>
      </c>
      <c r="B4073" s="49" t="s">
        <v>4355</v>
      </c>
    </row>
    <row r="4074" spans="1:2" x14ac:dyDescent="0.25">
      <c r="A4074" s="48">
        <v>30201903</v>
      </c>
      <c r="B4074" s="49" t="s">
        <v>4356</v>
      </c>
    </row>
    <row r="4075" spans="1:2" x14ac:dyDescent="0.25">
      <c r="A4075" s="48">
        <v>30201904</v>
      </c>
      <c r="B4075" s="49" t="s">
        <v>4357</v>
      </c>
    </row>
    <row r="4076" spans="1:2" x14ac:dyDescent="0.25">
      <c r="A4076" s="48">
        <v>30221001</v>
      </c>
      <c r="B4076" s="49" t="s">
        <v>4358</v>
      </c>
    </row>
    <row r="4077" spans="1:2" x14ac:dyDescent="0.25">
      <c r="A4077" s="48">
        <v>30221002</v>
      </c>
      <c r="B4077" s="49" t="s">
        <v>4359</v>
      </c>
    </row>
    <row r="4078" spans="1:2" x14ac:dyDescent="0.25">
      <c r="A4078" s="48">
        <v>30221003</v>
      </c>
      <c r="B4078" s="49" t="s">
        <v>4360</v>
      </c>
    </row>
    <row r="4079" spans="1:2" x14ac:dyDescent="0.25">
      <c r="A4079" s="48">
        <v>30221004</v>
      </c>
      <c r="B4079" s="49" t="s">
        <v>4361</v>
      </c>
    </row>
    <row r="4080" spans="1:2" x14ac:dyDescent="0.25">
      <c r="A4080" s="48">
        <v>30221005</v>
      </c>
      <c r="B4080" s="49" t="s">
        <v>4362</v>
      </c>
    </row>
    <row r="4081" spans="1:2" x14ac:dyDescent="0.25">
      <c r="A4081" s="48">
        <v>30221006</v>
      </c>
      <c r="B4081" s="49" t="s">
        <v>4363</v>
      </c>
    </row>
    <row r="4082" spans="1:2" x14ac:dyDescent="0.25">
      <c r="A4082" s="48">
        <v>30221007</v>
      </c>
      <c r="B4082" s="49" t="s">
        <v>4364</v>
      </c>
    </row>
    <row r="4083" spans="1:2" x14ac:dyDescent="0.25">
      <c r="A4083" s="48">
        <v>30221009</v>
      </c>
      <c r="B4083" s="49" t="s">
        <v>4365</v>
      </c>
    </row>
    <row r="4084" spans="1:2" x14ac:dyDescent="0.25">
      <c r="A4084" s="48">
        <v>30221010</v>
      </c>
      <c r="B4084" s="49" t="s">
        <v>4366</v>
      </c>
    </row>
    <row r="4085" spans="1:2" x14ac:dyDescent="0.25">
      <c r="A4085" s="48">
        <v>30221011</v>
      </c>
      <c r="B4085" s="49" t="s">
        <v>4367</v>
      </c>
    </row>
    <row r="4086" spans="1:2" x14ac:dyDescent="0.25">
      <c r="A4086" s="48">
        <v>30221012</v>
      </c>
      <c r="B4086" s="49" t="s">
        <v>4368</v>
      </c>
    </row>
    <row r="4087" spans="1:2" x14ac:dyDescent="0.25">
      <c r="A4087" s="48">
        <v>30221013</v>
      </c>
      <c r="B4087" s="49" t="s">
        <v>4369</v>
      </c>
    </row>
    <row r="4088" spans="1:2" x14ac:dyDescent="0.25">
      <c r="A4088" s="48">
        <v>30221014</v>
      </c>
      <c r="B4088" s="49" t="s">
        <v>4370</v>
      </c>
    </row>
    <row r="4089" spans="1:2" x14ac:dyDescent="0.25">
      <c r="A4089" s="48">
        <v>30222001</v>
      </c>
      <c r="B4089" s="49" t="s">
        <v>4371</v>
      </c>
    </row>
    <row r="4090" spans="1:2" x14ac:dyDescent="0.25">
      <c r="A4090" s="48">
        <v>30222002</v>
      </c>
      <c r="B4090" s="49" t="s">
        <v>4372</v>
      </c>
    </row>
    <row r="4091" spans="1:2" x14ac:dyDescent="0.25">
      <c r="A4091" s="48">
        <v>30222003</v>
      </c>
      <c r="B4091" s="49" t="s">
        <v>4373</v>
      </c>
    </row>
    <row r="4092" spans="1:2" x14ac:dyDescent="0.25">
      <c r="A4092" s="48">
        <v>30222004</v>
      </c>
      <c r="B4092" s="49" t="s">
        <v>4374</v>
      </c>
    </row>
    <row r="4093" spans="1:2" x14ac:dyDescent="0.25">
      <c r="A4093" s="48">
        <v>30222005</v>
      </c>
      <c r="B4093" s="49" t="s">
        <v>4375</v>
      </c>
    </row>
    <row r="4094" spans="1:2" x14ac:dyDescent="0.25">
      <c r="A4094" s="48">
        <v>30222006</v>
      </c>
      <c r="B4094" s="49" t="s">
        <v>4376</v>
      </c>
    </row>
    <row r="4095" spans="1:2" x14ac:dyDescent="0.25">
      <c r="A4095" s="48">
        <v>30222007</v>
      </c>
      <c r="B4095" s="49" t="s">
        <v>4377</v>
      </c>
    </row>
    <row r="4096" spans="1:2" x14ac:dyDescent="0.25">
      <c r="A4096" s="48">
        <v>30222008</v>
      </c>
      <c r="B4096" s="49" t="s">
        <v>4378</v>
      </c>
    </row>
    <row r="4097" spans="1:2" x14ac:dyDescent="0.25">
      <c r="A4097" s="48">
        <v>30222009</v>
      </c>
      <c r="B4097" s="49" t="s">
        <v>4379</v>
      </c>
    </row>
    <row r="4098" spans="1:2" x14ac:dyDescent="0.25">
      <c r="A4098" s="48">
        <v>30222010</v>
      </c>
      <c r="B4098" s="49" t="s">
        <v>4380</v>
      </c>
    </row>
    <row r="4099" spans="1:2" x14ac:dyDescent="0.25">
      <c r="A4099" s="48">
        <v>30222011</v>
      </c>
      <c r="B4099" s="49" t="s">
        <v>4381</v>
      </c>
    </row>
    <row r="4100" spans="1:2" x14ac:dyDescent="0.25">
      <c r="A4100" s="48">
        <v>30222012</v>
      </c>
      <c r="B4100" s="49" t="s">
        <v>4382</v>
      </c>
    </row>
    <row r="4101" spans="1:2" x14ac:dyDescent="0.25">
      <c r="A4101" s="48">
        <v>30222013</v>
      </c>
      <c r="B4101" s="49" t="s">
        <v>4383</v>
      </c>
    </row>
    <row r="4102" spans="1:2" x14ac:dyDescent="0.25">
      <c r="A4102" s="48">
        <v>30222014</v>
      </c>
      <c r="B4102" s="49" t="s">
        <v>4384</v>
      </c>
    </row>
    <row r="4103" spans="1:2" x14ac:dyDescent="0.25">
      <c r="A4103" s="48">
        <v>30222015</v>
      </c>
      <c r="B4103" s="49" t="s">
        <v>4385</v>
      </c>
    </row>
    <row r="4104" spans="1:2" x14ac:dyDescent="0.25">
      <c r="A4104" s="48">
        <v>30222016</v>
      </c>
      <c r="B4104" s="49" t="s">
        <v>4386</v>
      </c>
    </row>
    <row r="4105" spans="1:2" x14ac:dyDescent="0.25">
      <c r="A4105" s="48">
        <v>30222017</v>
      </c>
      <c r="B4105" s="49" t="s">
        <v>4387</v>
      </c>
    </row>
    <row r="4106" spans="1:2" x14ac:dyDescent="0.25">
      <c r="A4106" s="48">
        <v>30222018</v>
      </c>
      <c r="B4106" s="49" t="s">
        <v>4388</v>
      </c>
    </row>
    <row r="4107" spans="1:2" x14ac:dyDescent="0.25">
      <c r="A4107" s="48">
        <v>30222019</v>
      </c>
      <c r="B4107" s="49" t="s">
        <v>4389</v>
      </c>
    </row>
    <row r="4108" spans="1:2" x14ac:dyDescent="0.25">
      <c r="A4108" s="48">
        <v>30222020</v>
      </c>
      <c r="B4108" s="49" t="s">
        <v>4390</v>
      </c>
    </row>
    <row r="4109" spans="1:2" x14ac:dyDescent="0.25">
      <c r="A4109" s="48">
        <v>30222021</v>
      </c>
      <c r="B4109" s="49" t="s">
        <v>4391</v>
      </c>
    </row>
    <row r="4110" spans="1:2" x14ac:dyDescent="0.25">
      <c r="A4110" s="48">
        <v>30222022</v>
      </c>
      <c r="B4110" s="49" t="s">
        <v>4392</v>
      </c>
    </row>
    <row r="4111" spans="1:2" x14ac:dyDescent="0.25">
      <c r="A4111" s="48">
        <v>30222023</v>
      </c>
      <c r="B4111" s="49" t="s">
        <v>4393</v>
      </c>
    </row>
    <row r="4112" spans="1:2" x14ac:dyDescent="0.25">
      <c r="A4112" s="48">
        <v>30222024</v>
      </c>
      <c r="B4112" s="49" t="s">
        <v>4394</v>
      </c>
    </row>
    <row r="4113" spans="1:2" x14ac:dyDescent="0.25">
      <c r="A4113" s="48">
        <v>30222025</v>
      </c>
      <c r="B4113" s="49" t="s">
        <v>4395</v>
      </c>
    </row>
    <row r="4114" spans="1:2" x14ac:dyDescent="0.25">
      <c r="A4114" s="48">
        <v>30222026</v>
      </c>
      <c r="B4114" s="49" t="s">
        <v>4396</v>
      </c>
    </row>
    <row r="4115" spans="1:2" x14ac:dyDescent="0.25">
      <c r="A4115" s="48">
        <v>30222027</v>
      </c>
      <c r="B4115" s="49" t="s">
        <v>4397</v>
      </c>
    </row>
    <row r="4116" spans="1:2" x14ac:dyDescent="0.25">
      <c r="A4116" s="48">
        <v>30222028</v>
      </c>
      <c r="B4116" s="49" t="s">
        <v>4398</v>
      </c>
    </row>
    <row r="4117" spans="1:2" x14ac:dyDescent="0.25">
      <c r="A4117" s="48">
        <v>30222029</v>
      </c>
      <c r="B4117" s="49" t="s">
        <v>4399</v>
      </c>
    </row>
    <row r="4118" spans="1:2" x14ac:dyDescent="0.25">
      <c r="A4118" s="48">
        <v>30222030</v>
      </c>
      <c r="B4118" s="49" t="s">
        <v>4400</v>
      </c>
    </row>
    <row r="4119" spans="1:2" x14ac:dyDescent="0.25">
      <c r="A4119" s="48">
        <v>30222031</v>
      </c>
      <c r="B4119" s="49" t="s">
        <v>4401</v>
      </c>
    </row>
    <row r="4120" spans="1:2" x14ac:dyDescent="0.25">
      <c r="A4120" s="48">
        <v>30222032</v>
      </c>
      <c r="B4120" s="49" t="s">
        <v>4402</v>
      </c>
    </row>
    <row r="4121" spans="1:2" x14ac:dyDescent="0.25">
      <c r="A4121" s="48">
        <v>30222033</v>
      </c>
      <c r="B4121" s="49" t="s">
        <v>4403</v>
      </c>
    </row>
    <row r="4122" spans="1:2" x14ac:dyDescent="0.25">
      <c r="A4122" s="48">
        <v>30222034</v>
      </c>
      <c r="B4122" s="49" t="s">
        <v>4404</v>
      </c>
    </row>
    <row r="4123" spans="1:2" x14ac:dyDescent="0.25">
      <c r="A4123" s="48">
        <v>30222035</v>
      </c>
      <c r="B4123" s="49" t="s">
        <v>4405</v>
      </c>
    </row>
    <row r="4124" spans="1:2" x14ac:dyDescent="0.25">
      <c r="A4124" s="48">
        <v>30222036</v>
      </c>
      <c r="B4124" s="49" t="s">
        <v>4406</v>
      </c>
    </row>
    <row r="4125" spans="1:2" x14ac:dyDescent="0.25">
      <c r="A4125" s="48">
        <v>30222037</v>
      </c>
      <c r="B4125" s="49" t="s">
        <v>4407</v>
      </c>
    </row>
    <row r="4126" spans="1:2" x14ac:dyDescent="0.25">
      <c r="A4126" s="48">
        <v>30222038</v>
      </c>
      <c r="B4126" s="49" t="s">
        <v>4408</v>
      </c>
    </row>
    <row r="4127" spans="1:2" x14ac:dyDescent="0.25">
      <c r="A4127" s="48">
        <v>30222039</v>
      </c>
      <c r="B4127" s="49" t="s">
        <v>4409</v>
      </c>
    </row>
    <row r="4128" spans="1:2" x14ac:dyDescent="0.25">
      <c r="A4128" s="48">
        <v>30222040</v>
      </c>
      <c r="B4128" s="49" t="s">
        <v>4410</v>
      </c>
    </row>
    <row r="4129" spans="1:2" x14ac:dyDescent="0.25">
      <c r="A4129" s="48">
        <v>30222041</v>
      </c>
      <c r="B4129" s="49" t="s">
        <v>4411</v>
      </c>
    </row>
    <row r="4130" spans="1:2" x14ac:dyDescent="0.25">
      <c r="A4130" s="48">
        <v>30222042</v>
      </c>
      <c r="B4130" s="49" t="s">
        <v>4412</v>
      </c>
    </row>
    <row r="4131" spans="1:2" x14ac:dyDescent="0.25">
      <c r="A4131" s="48">
        <v>30222043</v>
      </c>
      <c r="B4131" s="49" t="s">
        <v>4413</v>
      </c>
    </row>
    <row r="4132" spans="1:2" x14ac:dyDescent="0.25">
      <c r="A4132" s="48">
        <v>30222044</v>
      </c>
      <c r="B4132" s="49" t="s">
        <v>4414</v>
      </c>
    </row>
    <row r="4133" spans="1:2" x14ac:dyDescent="0.25">
      <c r="A4133" s="48">
        <v>30222045</v>
      </c>
      <c r="B4133" s="49" t="s">
        <v>4415</v>
      </c>
    </row>
    <row r="4134" spans="1:2" x14ac:dyDescent="0.25">
      <c r="A4134" s="48">
        <v>30222046</v>
      </c>
      <c r="B4134" s="49" t="s">
        <v>4416</v>
      </c>
    </row>
    <row r="4135" spans="1:2" x14ac:dyDescent="0.25">
      <c r="A4135" s="48">
        <v>30222047</v>
      </c>
      <c r="B4135" s="49" t="s">
        <v>4417</v>
      </c>
    </row>
    <row r="4136" spans="1:2" x14ac:dyDescent="0.25">
      <c r="A4136" s="48">
        <v>30222048</v>
      </c>
      <c r="B4136" s="49" t="s">
        <v>4418</v>
      </c>
    </row>
    <row r="4137" spans="1:2" x14ac:dyDescent="0.25">
      <c r="A4137" s="48">
        <v>30222049</v>
      </c>
      <c r="B4137" s="49" t="s">
        <v>4419</v>
      </c>
    </row>
    <row r="4138" spans="1:2" x14ac:dyDescent="0.25">
      <c r="A4138" s="48">
        <v>30222050</v>
      </c>
      <c r="B4138" s="49" t="s">
        <v>4420</v>
      </c>
    </row>
    <row r="4139" spans="1:2" x14ac:dyDescent="0.25">
      <c r="A4139" s="48">
        <v>30222051</v>
      </c>
      <c r="B4139" s="49" t="s">
        <v>4421</v>
      </c>
    </row>
    <row r="4140" spans="1:2" x14ac:dyDescent="0.25">
      <c r="A4140" s="48">
        <v>30222052</v>
      </c>
      <c r="B4140" s="49" t="s">
        <v>4422</v>
      </c>
    </row>
    <row r="4141" spans="1:2" x14ac:dyDescent="0.25">
      <c r="A4141" s="48">
        <v>30222053</v>
      </c>
      <c r="B4141" s="49" t="s">
        <v>4423</v>
      </c>
    </row>
    <row r="4142" spans="1:2" x14ac:dyDescent="0.25">
      <c r="A4142" s="48">
        <v>30222054</v>
      </c>
      <c r="B4142" s="49" t="s">
        <v>4424</v>
      </c>
    </row>
    <row r="4143" spans="1:2" x14ac:dyDescent="0.25">
      <c r="A4143" s="48">
        <v>30222055</v>
      </c>
      <c r="B4143" s="49" t="s">
        <v>4425</v>
      </c>
    </row>
    <row r="4144" spans="1:2" x14ac:dyDescent="0.25">
      <c r="A4144" s="48">
        <v>30222056</v>
      </c>
      <c r="B4144" s="49" t="s">
        <v>4426</v>
      </c>
    </row>
    <row r="4145" spans="1:2" x14ac:dyDescent="0.25">
      <c r="A4145" s="48">
        <v>30222057</v>
      </c>
      <c r="B4145" s="49" t="s">
        <v>4427</v>
      </c>
    </row>
    <row r="4146" spans="1:2" x14ac:dyDescent="0.25">
      <c r="A4146" s="48">
        <v>30222058</v>
      </c>
      <c r="B4146" s="49" t="s">
        <v>4428</v>
      </c>
    </row>
    <row r="4147" spans="1:2" x14ac:dyDescent="0.25">
      <c r="A4147" s="48">
        <v>30222059</v>
      </c>
      <c r="B4147" s="49" t="s">
        <v>4429</v>
      </c>
    </row>
    <row r="4148" spans="1:2" x14ac:dyDescent="0.25">
      <c r="A4148" s="48">
        <v>30222060</v>
      </c>
      <c r="B4148" s="49" t="s">
        <v>4430</v>
      </c>
    </row>
    <row r="4149" spans="1:2" x14ac:dyDescent="0.25">
      <c r="A4149" s="48">
        <v>30222061</v>
      </c>
      <c r="B4149" s="49" t="s">
        <v>4431</v>
      </c>
    </row>
    <row r="4150" spans="1:2" x14ac:dyDescent="0.25">
      <c r="A4150" s="48">
        <v>30222063</v>
      </c>
      <c r="B4150" s="49" t="s">
        <v>4432</v>
      </c>
    </row>
    <row r="4151" spans="1:2" x14ac:dyDescent="0.25">
      <c r="A4151" s="48">
        <v>30222101</v>
      </c>
      <c r="B4151" s="49" t="s">
        <v>4433</v>
      </c>
    </row>
    <row r="4152" spans="1:2" x14ac:dyDescent="0.25">
      <c r="A4152" s="48">
        <v>30222102</v>
      </c>
      <c r="B4152" s="49" t="s">
        <v>4434</v>
      </c>
    </row>
    <row r="4153" spans="1:2" x14ac:dyDescent="0.25">
      <c r="A4153" s="48">
        <v>30222103</v>
      </c>
      <c r="B4153" s="49" t="s">
        <v>4435</v>
      </c>
    </row>
    <row r="4154" spans="1:2" x14ac:dyDescent="0.25">
      <c r="A4154" s="48">
        <v>30222104</v>
      </c>
      <c r="B4154" s="49" t="s">
        <v>4436</v>
      </c>
    </row>
    <row r="4155" spans="1:2" x14ac:dyDescent="0.25">
      <c r="A4155" s="48">
        <v>30222105</v>
      </c>
      <c r="B4155" s="49" t="s">
        <v>4437</v>
      </c>
    </row>
    <row r="4156" spans="1:2" x14ac:dyDescent="0.25">
      <c r="A4156" s="48">
        <v>30222106</v>
      </c>
      <c r="B4156" s="49" t="s">
        <v>4438</v>
      </c>
    </row>
    <row r="4157" spans="1:2" x14ac:dyDescent="0.25">
      <c r="A4157" s="48">
        <v>30222107</v>
      </c>
      <c r="B4157" s="49" t="s">
        <v>4439</v>
      </c>
    </row>
    <row r="4158" spans="1:2" x14ac:dyDescent="0.25">
      <c r="A4158" s="48">
        <v>30222108</v>
      </c>
      <c r="B4158" s="49" t="s">
        <v>4440</v>
      </c>
    </row>
    <row r="4159" spans="1:2" x14ac:dyDescent="0.25">
      <c r="A4159" s="48">
        <v>30222109</v>
      </c>
      <c r="B4159" s="49" t="s">
        <v>4441</v>
      </c>
    </row>
    <row r="4160" spans="1:2" x14ac:dyDescent="0.25">
      <c r="A4160" s="48">
        <v>30222110</v>
      </c>
      <c r="B4160" s="49" t="s">
        <v>4442</v>
      </c>
    </row>
    <row r="4161" spans="1:2" x14ac:dyDescent="0.25">
      <c r="A4161" s="48">
        <v>30222111</v>
      </c>
      <c r="B4161" s="49" t="s">
        <v>4443</v>
      </c>
    </row>
    <row r="4162" spans="1:2" x14ac:dyDescent="0.25">
      <c r="A4162" s="48">
        <v>30222112</v>
      </c>
      <c r="B4162" s="49" t="s">
        <v>4444</v>
      </c>
    </row>
    <row r="4163" spans="1:2" x14ac:dyDescent="0.25">
      <c r="A4163" s="48">
        <v>30222113</v>
      </c>
      <c r="B4163" s="49" t="s">
        <v>4445</v>
      </c>
    </row>
    <row r="4164" spans="1:2" x14ac:dyDescent="0.25">
      <c r="A4164" s="48">
        <v>30222114</v>
      </c>
      <c r="B4164" s="49" t="s">
        <v>4446</v>
      </c>
    </row>
    <row r="4165" spans="1:2" x14ac:dyDescent="0.25">
      <c r="A4165" s="48">
        <v>30222115</v>
      </c>
      <c r="B4165" s="49" t="s">
        <v>4447</v>
      </c>
    </row>
    <row r="4166" spans="1:2" x14ac:dyDescent="0.25">
      <c r="A4166" s="48">
        <v>30222116</v>
      </c>
      <c r="B4166" s="49" t="s">
        <v>4448</v>
      </c>
    </row>
    <row r="4167" spans="1:2" x14ac:dyDescent="0.25">
      <c r="A4167" s="48">
        <v>30222201</v>
      </c>
      <c r="B4167" s="49" t="s">
        <v>4449</v>
      </c>
    </row>
    <row r="4168" spans="1:2" x14ac:dyDescent="0.25">
      <c r="A4168" s="48">
        <v>30222202</v>
      </c>
      <c r="B4168" s="49" t="s">
        <v>4450</v>
      </c>
    </row>
    <row r="4169" spans="1:2" x14ac:dyDescent="0.25">
      <c r="A4169" s="48">
        <v>30222203</v>
      </c>
      <c r="B4169" s="49" t="s">
        <v>4451</v>
      </c>
    </row>
    <row r="4170" spans="1:2" x14ac:dyDescent="0.25">
      <c r="A4170" s="48">
        <v>30222204</v>
      </c>
      <c r="B4170" s="49" t="s">
        <v>4452</v>
      </c>
    </row>
    <row r="4171" spans="1:2" x14ac:dyDescent="0.25">
      <c r="A4171" s="48">
        <v>30222205</v>
      </c>
      <c r="B4171" s="49" t="s">
        <v>4453</v>
      </c>
    </row>
    <row r="4172" spans="1:2" x14ac:dyDescent="0.25">
      <c r="A4172" s="48">
        <v>30222206</v>
      </c>
      <c r="B4172" s="49" t="s">
        <v>4454</v>
      </c>
    </row>
    <row r="4173" spans="1:2" x14ac:dyDescent="0.25">
      <c r="A4173" s="48">
        <v>30222207</v>
      </c>
      <c r="B4173" s="49" t="s">
        <v>4455</v>
      </c>
    </row>
    <row r="4174" spans="1:2" x14ac:dyDescent="0.25">
      <c r="A4174" s="48">
        <v>30222208</v>
      </c>
      <c r="B4174" s="49" t="s">
        <v>4456</v>
      </c>
    </row>
    <row r="4175" spans="1:2" x14ac:dyDescent="0.25">
      <c r="A4175" s="48">
        <v>30222301</v>
      </c>
      <c r="B4175" s="49" t="s">
        <v>4457</v>
      </c>
    </row>
    <row r="4176" spans="1:2" x14ac:dyDescent="0.25">
      <c r="A4176" s="48">
        <v>30222302</v>
      </c>
      <c r="B4176" s="49" t="s">
        <v>4458</v>
      </c>
    </row>
    <row r="4177" spans="1:2" x14ac:dyDescent="0.25">
      <c r="A4177" s="48">
        <v>30222303</v>
      </c>
      <c r="B4177" s="49" t="s">
        <v>4459</v>
      </c>
    </row>
    <row r="4178" spans="1:2" x14ac:dyDescent="0.25">
      <c r="A4178" s="48">
        <v>30222304</v>
      </c>
      <c r="B4178" s="49" t="s">
        <v>4460</v>
      </c>
    </row>
    <row r="4179" spans="1:2" x14ac:dyDescent="0.25">
      <c r="A4179" s="48">
        <v>30222305</v>
      </c>
      <c r="B4179" s="49" t="s">
        <v>4461</v>
      </c>
    </row>
    <row r="4180" spans="1:2" x14ac:dyDescent="0.25">
      <c r="A4180" s="48">
        <v>30222306</v>
      </c>
      <c r="B4180" s="49" t="s">
        <v>4462</v>
      </c>
    </row>
    <row r="4181" spans="1:2" x14ac:dyDescent="0.25">
      <c r="A4181" s="48">
        <v>30222307</v>
      </c>
      <c r="B4181" s="49" t="s">
        <v>4463</v>
      </c>
    </row>
    <row r="4182" spans="1:2" x14ac:dyDescent="0.25">
      <c r="A4182" s="48">
        <v>30222308</v>
      </c>
      <c r="B4182" s="49" t="s">
        <v>4464</v>
      </c>
    </row>
    <row r="4183" spans="1:2" x14ac:dyDescent="0.25">
      <c r="A4183" s="48">
        <v>30222309</v>
      </c>
      <c r="B4183" s="49" t="s">
        <v>4465</v>
      </c>
    </row>
    <row r="4184" spans="1:2" x14ac:dyDescent="0.25">
      <c r="A4184" s="48">
        <v>30222401</v>
      </c>
      <c r="B4184" s="49" t="s">
        <v>4466</v>
      </c>
    </row>
    <row r="4185" spans="1:2" x14ac:dyDescent="0.25">
      <c r="A4185" s="48">
        <v>30222402</v>
      </c>
      <c r="B4185" s="49" t="s">
        <v>4467</v>
      </c>
    </row>
    <row r="4186" spans="1:2" x14ac:dyDescent="0.25">
      <c r="A4186" s="48">
        <v>30222403</v>
      </c>
      <c r="B4186" s="49" t="s">
        <v>4468</v>
      </c>
    </row>
    <row r="4187" spans="1:2" x14ac:dyDescent="0.25">
      <c r="A4187" s="48">
        <v>30222404</v>
      </c>
      <c r="B4187" s="49" t="s">
        <v>4469</v>
      </c>
    </row>
    <row r="4188" spans="1:2" x14ac:dyDescent="0.25">
      <c r="A4188" s="48">
        <v>30222405</v>
      </c>
      <c r="B4188" s="49" t="s">
        <v>4470</v>
      </c>
    </row>
    <row r="4189" spans="1:2" x14ac:dyDescent="0.25">
      <c r="A4189" s="48">
        <v>30222406</v>
      </c>
      <c r="B4189" s="49" t="s">
        <v>4471</v>
      </c>
    </row>
    <row r="4190" spans="1:2" x14ac:dyDescent="0.25">
      <c r="A4190" s="48">
        <v>30222407</v>
      </c>
      <c r="B4190" s="49" t="s">
        <v>4472</v>
      </c>
    </row>
    <row r="4191" spans="1:2" x14ac:dyDescent="0.25">
      <c r="A4191" s="48">
        <v>30222408</v>
      </c>
      <c r="B4191" s="49" t="s">
        <v>4473</v>
      </c>
    </row>
    <row r="4192" spans="1:2" x14ac:dyDescent="0.25">
      <c r="A4192" s="48">
        <v>30222409</v>
      </c>
      <c r="B4192" s="49" t="s">
        <v>4474</v>
      </c>
    </row>
    <row r="4193" spans="1:2" x14ac:dyDescent="0.25">
      <c r="A4193" s="48">
        <v>30222501</v>
      </c>
      <c r="B4193" s="49" t="s">
        <v>4475</v>
      </c>
    </row>
    <row r="4194" spans="1:2" x14ac:dyDescent="0.25">
      <c r="A4194" s="48">
        <v>30222502</v>
      </c>
      <c r="B4194" s="49" t="s">
        <v>4476</v>
      </c>
    </row>
    <row r="4195" spans="1:2" x14ac:dyDescent="0.25">
      <c r="A4195" s="48">
        <v>30222503</v>
      </c>
      <c r="B4195" s="49" t="s">
        <v>4477</v>
      </c>
    </row>
    <row r="4196" spans="1:2" x14ac:dyDescent="0.25">
      <c r="A4196" s="48">
        <v>30222504</v>
      </c>
      <c r="B4196" s="49" t="s">
        <v>4478</v>
      </c>
    </row>
    <row r="4197" spans="1:2" x14ac:dyDescent="0.25">
      <c r="A4197" s="48">
        <v>30222505</v>
      </c>
      <c r="B4197" s="49" t="s">
        <v>4479</v>
      </c>
    </row>
    <row r="4198" spans="1:2" x14ac:dyDescent="0.25">
      <c r="A4198" s="48">
        <v>30222506</v>
      </c>
      <c r="B4198" s="49" t="s">
        <v>4480</v>
      </c>
    </row>
    <row r="4199" spans="1:2" x14ac:dyDescent="0.25">
      <c r="A4199" s="48">
        <v>30222507</v>
      </c>
      <c r="B4199" s="49" t="s">
        <v>4481</v>
      </c>
    </row>
    <row r="4200" spans="1:2" x14ac:dyDescent="0.25">
      <c r="A4200" s="48">
        <v>30222601</v>
      </c>
      <c r="B4200" s="49" t="s">
        <v>4482</v>
      </c>
    </row>
    <row r="4201" spans="1:2" x14ac:dyDescent="0.25">
      <c r="A4201" s="48">
        <v>30222602</v>
      </c>
      <c r="B4201" s="49" t="s">
        <v>4483</v>
      </c>
    </row>
    <row r="4202" spans="1:2" x14ac:dyDescent="0.25">
      <c r="A4202" s="48">
        <v>30222603</v>
      </c>
      <c r="B4202" s="49" t="s">
        <v>4484</v>
      </c>
    </row>
    <row r="4203" spans="1:2" x14ac:dyDescent="0.25">
      <c r="A4203" s="48">
        <v>30222604</v>
      </c>
      <c r="B4203" s="49" t="s">
        <v>4485</v>
      </c>
    </row>
    <row r="4204" spans="1:2" x14ac:dyDescent="0.25">
      <c r="A4204" s="48">
        <v>30222605</v>
      </c>
      <c r="B4204" s="49" t="s">
        <v>4486</v>
      </c>
    </row>
    <row r="4205" spans="1:2" x14ac:dyDescent="0.25">
      <c r="A4205" s="48">
        <v>30222606</v>
      </c>
      <c r="B4205" s="49" t="s">
        <v>4487</v>
      </c>
    </row>
    <row r="4206" spans="1:2" x14ac:dyDescent="0.25">
      <c r="A4206" s="48">
        <v>30222607</v>
      </c>
      <c r="B4206" s="49" t="s">
        <v>4488</v>
      </c>
    </row>
    <row r="4207" spans="1:2" x14ac:dyDescent="0.25">
      <c r="A4207" s="48">
        <v>30222608</v>
      </c>
      <c r="B4207" s="49" t="s">
        <v>4489</v>
      </c>
    </row>
    <row r="4208" spans="1:2" x14ac:dyDescent="0.25">
      <c r="A4208" s="48">
        <v>30222701</v>
      </c>
      <c r="B4208" s="49" t="s">
        <v>4490</v>
      </c>
    </row>
    <row r="4209" spans="1:2" x14ac:dyDescent="0.25">
      <c r="A4209" s="48">
        <v>30222702</v>
      </c>
      <c r="B4209" s="49" t="s">
        <v>4491</v>
      </c>
    </row>
    <row r="4210" spans="1:2" x14ac:dyDescent="0.25">
      <c r="A4210" s="48">
        <v>30222703</v>
      </c>
      <c r="B4210" s="49" t="s">
        <v>4492</v>
      </c>
    </row>
    <row r="4211" spans="1:2" x14ac:dyDescent="0.25">
      <c r="A4211" s="48">
        <v>30222801</v>
      </c>
      <c r="B4211" s="49" t="s">
        <v>4493</v>
      </c>
    </row>
    <row r="4212" spans="1:2" x14ac:dyDescent="0.25">
      <c r="A4212" s="48">
        <v>30222802</v>
      </c>
      <c r="B4212" s="49" t="s">
        <v>4494</v>
      </c>
    </row>
    <row r="4213" spans="1:2" x14ac:dyDescent="0.25">
      <c r="A4213" s="48">
        <v>30222803</v>
      </c>
      <c r="B4213" s="49" t="s">
        <v>4495</v>
      </c>
    </row>
    <row r="4214" spans="1:2" x14ac:dyDescent="0.25">
      <c r="A4214" s="48">
        <v>30222901</v>
      </c>
      <c r="B4214" s="49" t="s">
        <v>4496</v>
      </c>
    </row>
    <row r="4215" spans="1:2" x14ac:dyDescent="0.25">
      <c r="A4215" s="48">
        <v>30222902</v>
      </c>
      <c r="B4215" s="49" t="s">
        <v>4497</v>
      </c>
    </row>
    <row r="4216" spans="1:2" x14ac:dyDescent="0.25">
      <c r="A4216" s="48">
        <v>30222903</v>
      </c>
      <c r="B4216" s="49" t="s">
        <v>4498</v>
      </c>
    </row>
    <row r="4217" spans="1:2" x14ac:dyDescent="0.25">
      <c r="A4217" s="48">
        <v>30222904</v>
      </c>
      <c r="B4217" s="49" t="s">
        <v>4499</v>
      </c>
    </row>
    <row r="4218" spans="1:2" x14ac:dyDescent="0.25">
      <c r="A4218" s="48">
        <v>30223001</v>
      </c>
      <c r="B4218" s="49" t="s">
        <v>4500</v>
      </c>
    </row>
    <row r="4219" spans="1:2" x14ac:dyDescent="0.25">
      <c r="A4219" s="48">
        <v>30223002</v>
      </c>
      <c r="B4219" s="49" t="s">
        <v>4501</v>
      </c>
    </row>
    <row r="4220" spans="1:2" x14ac:dyDescent="0.25">
      <c r="A4220" s="48">
        <v>30223003</v>
      </c>
      <c r="B4220" s="49" t="s">
        <v>4502</v>
      </c>
    </row>
    <row r="4221" spans="1:2" x14ac:dyDescent="0.25">
      <c r="A4221" s="48">
        <v>31101501</v>
      </c>
      <c r="B4221" s="49" t="s">
        <v>4503</v>
      </c>
    </row>
    <row r="4222" spans="1:2" x14ac:dyDescent="0.25">
      <c r="A4222" s="48">
        <v>31101502</v>
      </c>
      <c r="B4222" s="49" t="s">
        <v>4504</v>
      </c>
    </row>
    <row r="4223" spans="1:2" x14ac:dyDescent="0.25">
      <c r="A4223" s="48">
        <v>31101503</v>
      </c>
      <c r="B4223" s="49" t="s">
        <v>4505</v>
      </c>
    </row>
    <row r="4224" spans="1:2" x14ac:dyDescent="0.25">
      <c r="A4224" s="48">
        <v>31101504</v>
      </c>
      <c r="B4224" s="49" t="s">
        <v>4506</v>
      </c>
    </row>
    <row r="4225" spans="1:2" x14ac:dyDescent="0.25">
      <c r="A4225" s="48">
        <v>31101505</v>
      </c>
      <c r="B4225" s="49" t="s">
        <v>4507</v>
      </c>
    </row>
    <row r="4226" spans="1:2" x14ac:dyDescent="0.25">
      <c r="A4226" s="48">
        <v>31101506</v>
      </c>
      <c r="B4226" s="49" t="s">
        <v>4508</v>
      </c>
    </row>
    <row r="4227" spans="1:2" x14ac:dyDescent="0.25">
      <c r="A4227" s="48">
        <v>31101507</v>
      </c>
      <c r="B4227" s="49" t="s">
        <v>4509</v>
      </c>
    </row>
    <row r="4228" spans="1:2" x14ac:dyDescent="0.25">
      <c r="A4228" s="48">
        <v>31101508</v>
      </c>
      <c r="B4228" s="49" t="s">
        <v>4510</v>
      </c>
    </row>
    <row r="4229" spans="1:2" x14ac:dyDescent="0.25">
      <c r="A4229" s="48">
        <v>31101509</v>
      </c>
      <c r="B4229" s="49" t="s">
        <v>4511</v>
      </c>
    </row>
    <row r="4230" spans="1:2" x14ac:dyDescent="0.25">
      <c r="A4230" s="48">
        <v>31101510</v>
      </c>
      <c r="B4230" s="49" t="s">
        <v>4512</v>
      </c>
    </row>
    <row r="4231" spans="1:2" x14ac:dyDescent="0.25">
      <c r="A4231" s="48">
        <v>31101511</v>
      </c>
      <c r="B4231" s="49" t="s">
        <v>4513</v>
      </c>
    </row>
    <row r="4232" spans="1:2" x14ac:dyDescent="0.25">
      <c r="A4232" s="48">
        <v>31101512</v>
      </c>
      <c r="B4232" s="49" t="s">
        <v>4514</v>
      </c>
    </row>
    <row r="4233" spans="1:2" x14ac:dyDescent="0.25">
      <c r="A4233" s="48">
        <v>31101513</v>
      </c>
      <c r="B4233" s="49" t="s">
        <v>4515</v>
      </c>
    </row>
    <row r="4234" spans="1:2" x14ac:dyDescent="0.25">
      <c r="A4234" s="48">
        <v>31101514</v>
      </c>
      <c r="B4234" s="49" t="s">
        <v>4516</v>
      </c>
    </row>
    <row r="4235" spans="1:2" x14ac:dyDescent="0.25">
      <c r="A4235" s="48">
        <v>31101515</v>
      </c>
      <c r="B4235" s="49" t="s">
        <v>4517</v>
      </c>
    </row>
    <row r="4236" spans="1:2" x14ac:dyDescent="0.25">
      <c r="A4236" s="48">
        <v>31101516</v>
      </c>
      <c r="B4236" s="49" t="s">
        <v>4518</v>
      </c>
    </row>
    <row r="4237" spans="1:2" x14ac:dyDescent="0.25">
      <c r="A4237" s="48">
        <v>31101601</v>
      </c>
      <c r="B4237" s="49" t="s">
        <v>4519</v>
      </c>
    </row>
    <row r="4238" spans="1:2" x14ac:dyDescent="0.25">
      <c r="A4238" s="48">
        <v>31101602</v>
      </c>
      <c r="B4238" s="49" t="s">
        <v>4520</v>
      </c>
    </row>
    <row r="4239" spans="1:2" x14ac:dyDescent="0.25">
      <c r="A4239" s="48">
        <v>31101603</v>
      </c>
      <c r="B4239" s="49" t="s">
        <v>4521</v>
      </c>
    </row>
    <row r="4240" spans="1:2" x14ac:dyDescent="0.25">
      <c r="A4240" s="48">
        <v>31101604</v>
      </c>
      <c r="B4240" s="49" t="s">
        <v>4522</v>
      </c>
    </row>
    <row r="4241" spans="1:2" x14ac:dyDescent="0.25">
      <c r="A4241" s="48">
        <v>31101605</v>
      </c>
      <c r="B4241" s="49" t="s">
        <v>4523</v>
      </c>
    </row>
    <row r="4242" spans="1:2" x14ac:dyDescent="0.25">
      <c r="A4242" s="48">
        <v>31101606</v>
      </c>
      <c r="B4242" s="49" t="s">
        <v>4524</v>
      </c>
    </row>
    <row r="4243" spans="1:2" x14ac:dyDescent="0.25">
      <c r="A4243" s="48">
        <v>31101607</v>
      </c>
      <c r="B4243" s="49" t="s">
        <v>4525</v>
      </c>
    </row>
    <row r="4244" spans="1:2" x14ac:dyDescent="0.25">
      <c r="A4244" s="48">
        <v>31101608</v>
      </c>
      <c r="B4244" s="49" t="s">
        <v>4526</v>
      </c>
    </row>
    <row r="4245" spans="1:2" x14ac:dyDescent="0.25">
      <c r="A4245" s="48">
        <v>31101609</v>
      </c>
      <c r="B4245" s="49" t="s">
        <v>4527</v>
      </c>
    </row>
    <row r="4246" spans="1:2" x14ac:dyDescent="0.25">
      <c r="A4246" s="48">
        <v>31101610</v>
      </c>
      <c r="B4246" s="49" t="s">
        <v>4528</v>
      </c>
    </row>
    <row r="4247" spans="1:2" x14ac:dyDescent="0.25">
      <c r="A4247" s="48">
        <v>31101611</v>
      </c>
      <c r="B4247" s="49" t="s">
        <v>4529</v>
      </c>
    </row>
    <row r="4248" spans="1:2" x14ac:dyDescent="0.25">
      <c r="A4248" s="48">
        <v>31101612</v>
      </c>
      <c r="B4248" s="49" t="s">
        <v>4530</v>
      </c>
    </row>
    <row r="4249" spans="1:2" x14ac:dyDescent="0.25">
      <c r="A4249" s="48">
        <v>31101613</v>
      </c>
      <c r="B4249" s="49" t="s">
        <v>4531</v>
      </c>
    </row>
    <row r="4250" spans="1:2" x14ac:dyDescent="0.25">
      <c r="A4250" s="48">
        <v>31101614</v>
      </c>
      <c r="B4250" s="49" t="s">
        <v>4532</v>
      </c>
    </row>
    <row r="4251" spans="1:2" x14ac:dyDescent="0.25">
      <c r="A4251" s="48">
        <v>31101615</v>
      </c>
      <c r="B4251" s="49" t="s">
        <v>4533</v>
      </c>
    </row>
    <row r="4252" spans="1:2" x14ac:dyDescent="0.25">
      <c r="A4252" s="48">
        <v>31101616</v>
      </c>
      <c r="B4252" s="49" t="s">
        <v>4534</v>
      </c>
    </row>
    <row r="4253" spans="1:2" x14ac:dyDescent="0.25">
      <c r="A4253" s="48">
        <v>31101701</v>
      </c>
      <c r="B4253" s="49" t="s">
        <v>4535</v>
      </c>
    </row>
    <row r="4254" spans="1:2" x14ac:dyDescent="0.25">
      <c r="A4254" s="48">
        <v>31101702</v>
      </c>
      <c r="B4254" s="49" t="s">
        <v>4536</v>
      </c>
    </row>
    <row r="4255" spans="1:2" x14ac:dyDescent="0.25">
      <c r="A4255" s="48">
        <v>31101703</v>
      </c>
      <c r="B4255" s="49" t="s">
        <v>4537</v>
      </c>
    </row>
    <row r="4256" spans="1:2" x14ac:dyDescent="0.25">
      <c r="A4256" s="48">
        <v>31101704</v>
      </c>
      <c r="B4256" s="49" t="s">
        <v>4538</v>
      </c>
    </row>
    <row r="4257" spans="1:2" x14ac:dyDescent="0.25">
      <c r="A4257" s="48">
        <v>31101705</v>
      </c>
      <c r="B4257" s="49" t="s">
        <v>4539</v>
      </c>
    </row>
    <row r="4258" spans="1:2" x14ac:dyDescent="0.25">
      <c r="A4258" s="48">
        <v>31101706</v>
      </c>
      <c r="B4258" s="49" t="s">
        <v>4540</v>
      </c>
    </row>
    <row r="4259" spans="1:2" x14ac:dyDescent="0.25">
      <c r="A4259" s="48">
        <v>31101707</v>
      </c>
      <c r="B4259" s="49" t="s">
        <v>4541</v>
      </c>
    </row>
    <row r="4260" spans="1:2" x14ac:dyDescent="0.25">
      <c r="A4260" s="48">
        <v>31101708</v>
      </c>
      <c r="B4260" s="49" t="s">
        <v>4542</v>
      </c>
    </row>
    <row r="4261" spans="1:2" x14ac:dyDescent="0.25">
      <c r="A4261" s="48">
        <v>31101709</v>
      </c>
      <c r="B4261" s="49" t="s">
        <v>4543</v>
      </c>
    </row>
    <row r="4262" spans="1:2" x14ac:dyDescent="0.25">
      <c r="A4262" s="48">
        <v>31101710</v>
      </c>
      <c r="B4262" s="49" t="s">
        <v>4544</v>
      </c>
    </row>
    <row r="4263" spans="1:2" x14ac:dyDescent="0.25">
      <c r="A4263" s="48">
        <v>31101711</v>
      </c>
      <c r="B4263" s="49" t="s">
        <v>4545</v>
      </c>
    </row>
    <row r="4264" spans="1:2" x14ac:dyDescent="0.25">
      <c r="A4264" s="48">
        <v>31101712</v>
      </c>
      <c r="B4264" s="49" t="s">
        <v>4546</v>
      </c>
    </row>
    <row r="4265" spans="1:2" x14ac:dyDescent="0.25">
      <c r="A4265" s="48">
        <v>31101713</v>
      </c>
      <c r="B4265" s="49" t="s">
        <v>4547</v>
      </c>
    </row>
    <row r="4266" spans="1:2" x14ac:dyDescent="0.25">
      <c r="A4266" s="48">
        <v>31101714</v>
      </c>
      <c r="B4266" s="49" t="s">
        <v>4548</v>
      </c>
    </row>
    <row r="4267" spans="1:2" x14ac:dyDescent="0.25">
      <c r="A4267" s="48">
        <v>31101715</v>
      </c>
      <c r="B4267" s="49" t="s">
        <v>4549</v>
      </c>
    </row>
    <row r="4268" spans="1:2" x14ac:dyDescent="0.25">
      <c r="A4268" s="48">
        <v>31101716</v>
      </c>
      <c r="B4268" s="49" t="s">
        <v>4550</v>
      </c>
    </row>
    <row r="4269" spans="1:2" x14ac:dyDescent="0.25">
      <c r="A4269" s="48">
        <v>31101801</v>
      </c>
      <c r="B4269" s="49" t="s">
        <v>4551</v>
      </c>
    </row>
    <row r="4270" spans="1:2" x14ac:dyDescent="0.25">
      <c r="A4270" s="48">
        <v>31101802</v>
      </c>
      <c r="B4270" s="49" t="s">
        <v>4552</v>
      </c>
    </row>
    <row r="4271" spans="1:2" x14ac:dyDescent="0.25">
      <c r="A4271" s="48">
        <v>31101803</v>
      </c>
      <c r="B4271" s="49" t="s">
        <v>4553</v>
      </c>
    </row>
    <row r="4272" spans="1:2" x14ac:dyDescent="0.25">
      <c r="A4272" s="48">
        <v>31101804</v>
      </c>
      <c r="B4272" s="49" t="s">
        <v>4554</v>
      </c>
    </row>
    <row r="4273" spans="1:2" x14ac:dyDescent="0.25">
      <c r="A4273" s="48">
        <v>31101805</v>
      </c>
      <c r="B4273" s="49" t="s">
        <v>4555</v>
      </c>
    </row>
    <row r="4274" spans="1:2" x14ac:dyDescent="0.25">
      <c r="A4274" s="48">
        <v>31101806</v>
      </c>
      <c r="B4274" s="49" t="s">
        <v>4556</v>
      </c>
    </row>
    <row r="4275" spans="1:2" x14ac:dyDescent="0.25">
      <c r="A4275" s="48">
        <v>31101807</v>
      </c>
      <c r="B4275" s="49" t="s">
        <v>4557</v>
      </c>
    </row>
    <row r="4276" spans="1:2" x14ac:dyDescent="0.25">
      <c r="A4276" s="48">
        <v>31101808</v>
      </c>
      <c r="B4276" s="49" t="s">
        <v>4558</v>
      </c>
    </row>
    <row r="4277" spans="1:2" x14ac:dyDescent="0.25">
      <c r="A4277" s="48">
        <v>31101809</v>
      </c>
      <c r="B4277" s="49" t="s">
        <v>4559</v>
      </c>
    </row>
    <row r="4278" spans="1:2" x14ac:dyDescent="0.25">
      <c r="A4278" s="48">
        <v>31101810</v>
      </c>
      <c r="B4278" s="49" t="s">
        <v>4560</v>
      </c>
    </row>
    <row r="4279" spans="1:2" x14ac:dyDescent="0.25">
      <c r="A4279" s="48">
        <v>31101811</v>
      </c>
      <c r="B4279" s="49" t="s">
        <v>4561</v>
      </c>
    </row>
    <row r="4280" spans="1:2" x14ac:dyDescent="0.25">
      <c r="A4280" s="48">
        <v>31101812</v>
      </c>
      <c r="B4280" s="49" t="s">
        <v>4562</v>
      </c>
    </row>
    <row r="4281" spans="1:2" x14ac:dyDescent="0.25">
      <c r="A4281" s="48">
        <v>31101813</v>
      </c>
      <c r="B4281" s="49" t="s">
        <v>4563</v>
      </c>
    </row>
    <row r="4282" spans="1:2" x14ac:dyDescent="0.25">
      <c r="A4282" s="48">
        <v>31101814</v>
      </c>
      <c r="B4282" s="49" t="s">
        <v>4564</v>
      </c>
    </row>
    <row r="4283" spans="1:2" x14ac:dyDescent="0.25">
      <c r="A4283" s="48">
        <v>31101815</v>
      </c>
      <c r="B4283" s="49" t="s">
        <v>4565</v>
      </c>
    </row>
    <row r="4284" spans="1:2" x14ac:dyDescent="0.25">
      <c r="A4284" s="48">
        <v>31101816</v>
      </c>
      <c r="B4284" s="49" t="s">
        <v>4566</v>
      </c>
    </row>
    <row r="4285" spans="1:2" x14ac:dyDescent="0.25">
      <c r="A4285" s="48">
        <v>31101901</v>
      </c>
      <c r="B4285" s="49" t="s">
        <v>4567</v>
      </c>
    </row>
    <row r="4286" spans="1:2" x14ac:dyDescent="0.25">
      <c r="A4286" s="48">
        <v>31101902</v>
      </c>
      <c r="B4286" s="49" t="s">
        <v>4568</v>
      </c>
    </row>
    <row r="4287" spans="1:2" x14ac:dyDescent="0.25">
      <c r="A4287" s="48">
        <v>31101903</v>
      </c>
      <c r="B4287" s="49" t="s">
        <v>4569</v>
      </c>
    </row>
    <row r="4288" spans="1:2" x14ac:dyDescent="0.25">
      <c r="A4288" s="48">
        <v>31101904</v>
      </c>
      <c r="B4288" s="49" t="s">
        <v>4570</v>
      </c>
    </row>
    <row r="4289" spans="1:2" x14ac:dyDescent="0.25">
      <c r="A4289" s="48">
        <v>31101905</v>
      </c>
      <c r="B4289" s="49" t="s">
        <v>4571</v>
      </c>
    </row>
    <row r="4290" spans="1:2" x14ac:dyDescent="0.25">
      <c r="A4290" s="48">
        <v>31101906</v>
      </c>
      <c r="B4290" s="49" t="s">
        <v>4572</v>
      </c>
    </row>
    <row r="4291" spans="1:2" x14ac:dyDescent="0.25">
      <c r="A4291" s="48">
        <v>31101907</v>
      </c>
      <c r="B4291" s="49" t="s">
        <v>4573</v>
      </c>
    </row>
    <row r="4292" spans="1:2" x14ac:dyDescent="0.25">
      <c r="A4292" s="48">
        <v>31101908</v>
      </c>
      <c r="B4292" s="49" t="s">
        <v>4574</v>
      </c>
    </row>
    <row r="4293" spans="1:2" x14ac:dyDescent="0.25">
      <c r="A4293" s="48">
        <v>31101909</v>
      </c>
      <c r="B4293" s="49" t="s">
        <v>4575</v>
      </c>
    </row>
    <row r="4294" spans="1:2" x14ac:dyDescent="0.25">
      <c r="A4294" s="48">
        <v>31101910</v>
      </c>
      <c r="B4294" s="49" t="s">
        <v>4576</v>
      </c>
    </row>
    <row r="4295" spans="1:2" x14ac:dyDescent="0.25">
      <c r="A4295" s="48">
        <v>31101911</v>
      </c>
      <c r="B4295" s="49" t="s">
        <v>4577</v>
      </c>
    </row>
    <row r="4296" spans="1:2" x14ac:dyDescent="0.25">
      <c r="A4296" s="48">
        <v>31101912</v>
      </c>
      <c r="B4296" s="49" t="s">
        <v>4578</v>
      </c>
    </row>
    <row r="4297" spans="1:2" x14ac:dyDescent="0.25">
      <c r="A4297" s="48">
        <v>31102001</v>
      </c>
      <c r="B4297" s="49" t="s">
        <v>4579</v>
      </c>
    </row>
    <row r="4298" spans="1:2" x14ac:dyDescent="0.25">
      <c r="A4298" s="48">
        <v>31102002</v>
      </c>
      <c r="B4298" s="49" t="s">
        <v>4580</v>
      </c>
    </row>
    <row r="4299" spans="1:2" x14ac:dyDescent="0.25">
      <c r="A4299" s="48">
        <v>31102003</v>
      </c>
      <c r="B4299" s="49" t="s">
        <v>4581</v>
      </c>
    </row>
    <row r="4300" spans="1:2" x14ac:dyDescent="0.25">
      <c r="A4300" s="48">
        <v>31102004</v>
      </c>
      <c r="B4300" s="49" t="s">
        <v>4582</v>
      </c>
    </row>
    <row r="4301" spans="1:2" x14ac:dyDescent="0.25">
      <c r="A4301" s="48">
        <v>31102005</v>
      </c>
      <c r="B4301" s="49" t="s">
        <v>4583</v>
      </c>
    </row>
    <row r="4302" spans="1:2" x14ac:dyDescent="0.25">
      <c r="A4302" s="48">
        <v>31102006</v>
      </c>
      <c r="B4302" s="49" t="s">
        <v>4584</v>
      </c>
    </row>
    <row r="4303" spans="1:2" x14ac:dyDescent="0.25">
      <c r="A4303" s="48">
        <v>31102007</v>
      </c>
      <c r="B4303" s="49" t="s">
        <v>4585</v>
      </c>
    </row>
    <row r="4304" spans="1:2" x14ac:dyDescent="0.25">
      <c r="A4304" s="48">
        <v>31102008</v>
      </c>
      <c r="B4304" s="49" t="s">
        <v>4586</v>
      </c>
    </row>
    <row r="4305" spans="1:2" x14ac:dyDescent="0.25">
      <c r="A4305" s="48">
        <v>31102009</v>
      </c>
      <c r="B4305" s="49" t="s">
        <v>4587</v>
      </c>
    </row>
    <row r="4306" spans="1:2" x14ac:dyDescent="0.25">
      <c r="A4306" s="48">
        <v>31102010</v>
      </c>
      <c r="B4306" s="49" t="s">
        <v>4588</v>
      </c>
    </row>
    <row r="4307" spans="1:2" x14ac:dyDescent="0.25">
      <c r="A4307" s="48">
        <v>31102011</v>
      </c>
      <c r="B4307" s="49" t="s">
        <v>4589</v>
      </c>
    </row>
    <row r="4308" spans="1:2" x14ac:dyDescent="0.25">
      <c r="A4308" s="48">
        <v>31102012</v>
      </c>
      <c r="B4308" s="49" t="s">
        <v>4590</v>
      </c>
    </row>
    <row r="4309" spans="1:2" x14ac:dyDescent="0.25">
      <c r="A4309" s="48">
        <v>31102013</v>
      </c>
      <c r="B4309" s="49" t="s">
        <v>4591</v>
      </c>
    </row>
    <row r="4310" spans="1:2" x14ac:dyDescent="0.25">
      <c r="A4310" s="48">
        <v>31102014</v>
      </c>
      <c r="B4310" s="49" t="s">
        <v>4592</v>
      </c>
    </row>
    <row r="4311" spans="1:2" x14ac:dyDescent="0.25">
      <c r="A4311" s="48">
        <v>31102015</v>
      </c>
      <c r="B4311" s="49" t="s">
        <v>4593</v>
      </c>
    </row>
    <row r="4312" spans="1:2" x14ac:dyDescent="0.25">
      <c r="A4312" s="48">
        <v>31102016</v>
      </c>
      <c r="B4312" s="49" t="s">
        <v>4594</v>
      </c>
    </row>
    <row r="4313" spans="1:2" x14ac:dyDescent="0.25">
      <c r="A4313" s="48">
        <v>31102101</v>
      </c>
      <c r="B4313" s="49" t="s">
        <v>4595</v>
      </c>
    </row>
    <row r="4314" spans="1:2" x14ac:dyDescent="0.25">
      <c r="A4314" s="48">
        <v>31102102</v>
      </c>
      <c r="B4314" s="49" t="s">
        <v>4596</v>
      </c>
    </row>
    <row r="4315" spans="1:2" x14ac:dyDescent="0.25">
      <c r="A4315" s="48">
        <v>31102103</v>
      </c>
      <c r="B4315" s="49" t="s">
        <v>4597</v>
      </c>
    </row>
    <row r="4316" spans="1:2" x14ac:dyDescent="0.25">
      <c r="A4316" s="48">
        <v>31102104</v>
      </c>
      <c r="B4316" s="49" t="s">
        <v>4598</v>
      </c>
    </row>
    <row r="4317" spans="1:2" x14ac:dyDescent="0.25">
      <c r="A4317" s="48">
        <v>31102105</v>
      </c>
      <c r="B4317" s="49" t="s">
        <v>4599</v>
      </c>
    </row>
    <row r="4318" spans="1:2" x14ac:dyDescent="0.25">
      <c r="A4318" s="48">
        <v>31102106</v>
      </c>
      <c r="B4318" s="49" t="s">
        <v>4600</v>
      </c>
    </row>
    <row r="4319" spans="1:2" x14ac:dyDescent="0.25">
      <c r="A4319" s="48">
        <v>31102107</v>
      </c>
      <c r="B4319" s="49" t="s">
        <v>4601</v>
      </c>
    </row>
    <row r="4320" spans="1:2" x14ac:dyDescent="0.25">
      <c r="A4320" s="48">
        <v>31102108</v>
      </c>
      <c r="B4320" s="49" t="s">
        <v>4602</v>
      </c>
    </row>
    <row r="4321" spans="1:2" x14ac:dyDescent="0.25">
      <c r="A4321" s="48">
        <v>31102109</v>
      </c>
      <c r="B4321" s="49" t="s">
        <v>4603</v>
      </c>
    </row>
    <row r="4322" spans="1:2" x14ac:dyDescent="0.25">
      <c r="A4322" s="48">
        <v>31102110</v>
      </c>
      <c r="B4322" s="49" t="s">
        <v>4604</v>
      </c>
    </row>
    <row r="4323" spans="1:2" x14ac:dyDescent="0.25">
      <c r="A4323" s="48">
        <v>31102111</v>
      </c>
      <c r="B4323" s="49" t="s">
        <v>4605</v>
      </c>
    </row>
    <row r="4324" spans="1:2" x14ac:dyDescent="0.25">
      <c r="A4324" s="48">
        <v>31102112</v>
      </c>
      <c r="B4324" s="49" t="s">
        <v>4606</v>
      </c>
    </row>
    <row r="4325" spans="1:2" x14ac:dyDescent="0.25">
      <c r="A4325" s="48">
        <v>31102113</v>
      </c>
      <c r="B4325" s="49" t="s">
        <v>4607</v>
      </c>
    </row>
    <row r="4326" spans="1:2" x14ac:dyDescent="0.25">
      <c r="A4326" s="48">
        <v>31102114</v>
      </c>
      <c r="B4326" s="49" t="s">
        <v>4608</v>
      </c>
    </row>
    <row r="4327" spans="1:2" x14ac:dyDescent="0.25">
      <c r="A4327" s="48">
        <v>31102115</v>
      </c>
      <c r="B4327" s="49" t="s">
        <v>4609</v>
      </c>
    </row>
    <row r="4328" spans="1:2" x14ac:dyDescent="0.25">
      <c r="A4328" s="48">
        <v>31102116</v>
      </c>
      <c r="B4328" s="49" t="s">
        <v>4610</v>
      </c>
    </row>
    <row r="4329" spans="1:2" x14ac:dyDescent="0.25">
      <c r="A4329" s="48">
        <v>31102201</v>
      </c>
      <c r="B4329" s="49" t="s">
        <v>4611</v>
      </c>
    </row>
    <row r="4330" spans="1:2" x14ac:dyDescent="0.25">
      <c r="A4330" s="48">
        <v>31102202</v>
      </c>
      <c r="B4330" s="49" t="s">
        <v>4612</v>
      </c>
    </row>
    <row r="4331" spans="1:2" x14ac:dyDescent="0.25">
      <c r="A4331" s="48">
        <v>31102203</v>
      </c>
      <c r="B4331" s="49" t="s">
        <v>4613</v>
      </c>
    </row>
    <row r="4332" spans="1:2" x14ac:dyDescent="0.25">
      <c r="A4332" s="48">
        <v>31102204</v>
      </c>
      <c r="B4332" s="49" t="s">
        <v>4614</v>
      </c>
    </row>
    <row r="4333" spans="1:2" x14ac:dyDescent="0.25">
      <c r="A4333" s="48">
        <v>31102205</v>
      </c>
      <c r="B4333" s="49" t="s">
        <v>4615</v>
      </c>
    </row>
    <row r="4334" spans="1:2" x14ac:dyDescent="0.25">
      <c r="A4334" s="48">
        <v>31102206</v>
      </c>
      <c r="B4334" s="49" t="s">
        <v>4616</v>
      </c>
    </row>
    <row r="4335" spans="1:2" x14ac:dyDescent="0.25">
      <c r="A4335" s="48">
        <v>31102207</v>
      </c>
      <c r="B4335" s="49" t="s">
        <v>4617</v>
      </c>
    </row>
    <row r="4336" spans="1:2" x14ac:dyDescent="0.25">
      <c r="A4336" s="48">
        <v>31102208</v>
      </c>
      <c r="B4336" s="49" t="s">
        <v>4618</v>
      </c>
    </row>
    <row r="4337" spans="1:2" x14ac:dyDescent="0.25">
      <c r="A4337" s="48">
        <v>31102209</v>
      </c>
      <c r="B4337" s="49" t="s">
        <v>4619</v>
      </c>
    </row>
    <row r="4338" spans="1:2" x14ac:dyDescent="0.25">
      <c r="A4338" s="48">
        <v>31102210</v>
      </c>
      <c r="B4338" s="49" t="s">
        <v>4620</v>
      </c>
    </row>
    <row r="4339" spans="1:2" x14ac:dyDescent="0.25">
      <c r="A4339" s="48">
        <v>31102211</v>
      </c>
      <c r="B4339" s="49" t="s">
        <v>4621</v>
      </c>
    </row>
    <row r="4340" spans="1:2" x14ac:dyDescent="0.25">
      <c r="A4340" s="48">
        <v>31102212</v>
      </c>
      <c r="B4340" s="49" t="s">
        <v>4622</v>
      </c>
    </row>
    <row r="4341" spans="1:2" x14ac:dyDescent="0.25">
      <c r="A4341" s="48">
        <v>31102213</v>
      </c>
      <c r="B4341" s="49" t="s">
        <v>4623</v>
      </c>
    </row>
    <row r="4342" spans="1:2" x14ac:dyDescent="0.25">
      <c r="A4342" s="48">
        <v>31102214</v>
      </c>
      <c r="B4342" s="49" t="s">
        <v>4624</v>
      </c>
    </row>
    <row r="4343" spans="1:2" x14ac:dyDescent="0.25">
      <c r="A4343" s="48">
        <v>31102215</v>
      </c>
      <c r="B4343" s="49" t="s">
        <v>4625</v>
      </c>
    </row>
    <row r="4344" spans="1:2" x14ac:dyDescent="0.25">
      <c r="A4344" s="48">
        <v>31102216</v>
      </c>
      <c r="B4344" s="49" t="s">
        <v>4626</v>
      </c>
    </row>
    <row r="4345" spans="1:2" x14ac:dyDescent="0.25">
      <c r="A4345" s="48">
        <v>31102301</v>
      </c>
      <c r="B4345" s="49" t="s">
        <v>4627</v>
      </c>
    </row>
    <row r="4346" spans="1:2" x14ac:dyDescent="0.25">
      <c r="A4346" s="48">
        <v>31102302</v>
      </c>
      <c r="B4346" s="49" t="s">
        <v>4628</v>
      </c>
    </row>
    <row r="4347" spans="1:2" x14ac:dyDescent="0.25">
      <c r="A4347" s="48">
        <v>31102303</v>
      </c>
      <c r="B4347" s="49" t="s">
        <v>4629</v>
      </c>
    </row>
    <row r="4348" spans="1:2" x14ac:dyDescent="0.25">
      <c r="A4348" s="48">
        <v>31102304</v>
      </c>
      <c r="B4348" s="49" t="s">
        <v>4630</v>
      </c>
    </row>
    <row r="4349" spans="1:2" x14ac:dyDescent="0.25">
      <c r="A4349" s="48">
        <v>31102305</v>
      </c>
      <c r="B4349" s="49" t="s">
        <v>4631</v>
      </c>
    </row>
    <row r="4350" spans="1:2" x14ac:dyDescent="0.25">
      <c r="A4350" s="48">
        <v>31102306</v>
      </c>
      <c r="B4350" s="49" t="s">
        <v>4632</v>
      </c>
    </row>
    <row r="4351" spans="1:2" x14ac:dyDescent="0.25">
      <c r="A4351" s="48">
        <v>31102307</v>
      </c>
      <c r="B4351" s="49" t="s">
        <v>4633</v>
      </c>
    </row>
    <row r="4352" spans="1:2" x14ac:dyDescent="0.25">
      <c r="A4352" s="48">
        <v>31102308</v>
      </c>
      <c r="B4352" s="49" t="s">
        <v>4634</v>
      </c>
    </row>
    <row r="4353" spans="1:2" x14ac:dyDescent="0.25">
      <c r="A4353" s="48">
        <v>31102309</v>
      </c>
      <c r="B4353" s="49" t="s">
        <v>4635</v>
      </c>
    </row>
    <row r="4354" spans="1:2" x14ac:dyDescent="0.25">
      <c r="A4354" s="48">
        <v>31102310</v>
      </c>
      <c r="B4354" s="49" t="s">
        <v>4636</v>
      </c>
    </row>
    <row r="4355" spans="1:2" x14ac:dyDescent="0.25">
      <c r="A4355" s="48">
        <v>31102311</v>
      </c>
      <c r="B4355" s="49" t="s">
        <v>4637</v>
      </c>
    </row>
    <row r="4356" spans="1:2" x14ac:dyDescent="0.25">
      <c r="A4356" s="48">
        <v>31102312</v>
      </c>
      <c r="B4356" s="49" t="s">
        <v>4638</v>
      </c>
    </row>
    <row r="4357" spans="1:2" x14ac:dyDescent="0.25">
      <c r="A4357" s="48">
        <v>31102313</v>
      </c>
      <c r="B4357" s="49" t="s">
        <v>4639</v>
      </c>
    </row>
    <row r="4358" spans="1:2" x14ac:dyDescent="0.25">
      <c r="A4358" s="48">
        <v>31102314</v>
      </c>
      <c r="B4358" s="49" t="s">
        <v>4640</v>
      </c>
    </row>
    <row r="4359" spans="1:2" x14ac:dyDescent="0.25">
      <c r="A4359" s="48">
        <v>31102315</v>
      </c>
      <c r="B4359" s="49" t="s">
        <v>4641</v>
      </c>
    </row>
    <row r="4360" spans="1:2" x14ac:dyDescent="0.25">
      <c r="A4360" s="48">
        <v>31102316</v>
      </c>
      <c r="B4360" s="49" t="s">
        <v>4642</v>
      </c>
    </row>
    <row r="4361" spans="1:2" x14ac:dyDescent="0.25">
      <c r="A4361" s="48">
        <v>31102401</v>
      </c>
      <c r="B4361" s="49" t="s">
        <v>4643</v>
      </c>
    </row>
    <row r="4362" spans="1:2" x14ac:dyDescent="0.25">
      <c r="A4362" s="48">
        <v>31102402</v>
      </c>
      <c r="B4362" s="49" t="s">
        <v>4644</v>
      </c>
    </row>
    <row r="4363" spans="1:2" x14ac:dyDescent="0.25">
      <c r="A4363" s="48">
        <v>31102403</v>
      </c>
      <c r="B4363" s="49" t="s">
        <v>4645</v>
      </c>
    </row>
    <row r="4364" spans="1:2" x14ac:dyDescent="0.25">
      <c r="A4364" s="48">
        <v>31102404</v>
      </c>
      <c r="B4364" s="49" t="s">
        <v>4646</v>
      </c>
    </row>
    <row r="4365" spans="1:2" x14ac:dyDescent="0.25">
      <c r="A4365" s="48">
        <v>31102405</v>
      </c>
      <c r="B4365" s="49" t="s">
        <v>4647</v>
      </c>
    </row>
    <row r="4366" spans="1:2" x14ac:dyDescent="0.25">
      <c r="A4366" s="48">
        <v>31102406</v>
      </c>
      <c r="B4366" s="49" t="s">
        <v>4648</v>
      </c>
    </row>
    <row r="4367" spans="1:2" x14ac:dyDescent="0.25">
      <c r="A4367" s="48">
        <v>31102407</v>
      </c>
      <c r="B4367" s="49" t="s">
        <v>4649</v>
      </c>
    </row>
    <row r="4368" spans="1:2" x14ac:dyDescent="0.25">
      <c r="A4368" s="48">
        <v>31102408</v>
      </c>
      <c r="B4368" s="49" t="s">
        <v>4650</v>
      </c>
    </row>
    <row r="4369" spans="1:2" x14ac:dyDescent="0.25">
      <c r="A4369" s="48">
        <v>31102409</v>
      </c>
      <c r="B4369" s="49" t="s">
        <v>4651</v>
      </c>
    </row>
    <row r="4370" spans="1:2" x14ac:dyDescent="0.25">
      <c r="A4370" s="48">
        <v>31102410</v>
      </c>
      <c r="B4370" s="49" t="s">
        <v>4652</v>
      </c>
    </row>
    <row r="4371" spans="1:2" x14ac:dyDescent="0.25">
      <c r="A4371" s="48">
        <v>31102411</v>
      </c>
      <c r="B4371" s="49" t="s">
        <v>4653</v>
      </c>
    </row>
    <row r="4372" spans="1:2" x14ac:dyDescent="0.25">
      <c r="A4372" s="48">
        <v>31102412</v>
      </c>
      <c r="B4372" s="49" t="s">
        <v>4654</v>
      </c>
    </row>
    <row r="4373" spans="1:2" x14ac:dyDescent="0.25">
      <c r="A4373" s="48">
        <v>31102413</v>
      </c>
      <c r="B4373" s="49" t="s">
        <v>4655</v>
      </c>
    </row>
    <row r="4374" spans="1:2" x14ac:dyDescent="0.25">
      <c r="A4374" s="48">
        <v>31102414</v>
      </c>
      <c r="B4374" s="49" t="s">
        <v>4656</v>
      </c>
    </row>
    <row r="4375" spans="1:2" x14ac:dyDescent="0.25">
      <c r="A4375" s="48">
        <v>31102415</v>
      </c>
      <c r="B4375" s="49" t="s">
        <v>4657</v>
      </c>
    </row>
    <row r="4376" spans="1:2" x14ac:dyDescent="0.25">
      <c r="A4376" s="48">
        <v>31102416</v>
      </c>
      <c r="B4376" s="49" t="s">
        <v>4658</v>
      </c>
    </row>
    <row r="4377" spans="1:2" x14ac:dyDescent="0.25">
      <c r="A4377" s="48">
        <v>31111501</v>
      </c>
      <c r="B4377" s="49" t="s">
        <v>4659</v>
      </c>
    </row>
    <row r="4378" spans="1:2" x14ac:dyDescent="0.25">
      <c r="A4378" s="48">
        <v>31111502</v>
      </c>
      <c r="B4378" s="49" t="s">
        <v>4660</v>
      </c>
    </row>
    <row r="4379" spans="1:2" x14ac:dyDescent="0.25">
      <c r="A4379" s="48">
        <v>31111503</v>
      </c>
      <c r="B4379" s="49" t="s">
        <v>4661</v>
      </c>
    </row>
    <row r="4380" spans="1:2" x14ac:dyDescent="0.25">
      <c r="A4380" s="48">
        <v>31111504</v>
      </c>
      <c r="B4380" s="49" t="s">
        <v>4662</v>
      </c>
    </row>
    <row r="4381" spans="1:2" x14ac:dyDescent="0.25">
      <c r="A4381" s="48">
        <v>31111505</v>
      </c>
      <c r="B4381" s="49" t="s">
        <v>4663</v>
      </c>
    </row>
    <row r="4382" spans="1:2" x14ac:dyDescent="0.25">
      <c r="A4382" s="48">
        <v>31111506</v>
      </c>
      <c r="B4382" s="49" t="s">
        <v>4664</v>
      </c>
    </row>
    <row r="4383" spans="1:2" x14ac:dyDescent="0.25">
      <c r="A4383" s="48">
        <v>31111507</v>
      </c>
      <c r="B4383" s="49" t="s">
        <v>4665</v>
      </c>
    </row>
    <row r="4384" spans="1:2" x14ac:dyDescent="0.25">
      <c r="A4384" s="48">
        <v>31111508</v>
      </c>
      <c r="B4384" s="49" t="s">
        <v>4666</v>
      </c>
    </row>
    <row r="4385" spans="1:2" x14ac:dyDescent="0.25">
      <c r="A4385" s="48">
        <v>31111509</v>
      </c>
      <c r="B4385" s="49" t="s">
        <v>4667</v>
      </c>
    </row>
    <row r="4386" spans="1:2" x14ac:dyDescent="0.25">
      <c r="A4386" s="48">
        <v>31111510</v>
      </c>
      <c r="B4386" s="49" t="s">
        <v>4668</v>
      </c>
    </row>
    <row r="4387" spans="1:2" x14ac:dyDescent="0.25">
      <c r="A4387" s="48">
        <v>31111511</v>
      </c>
      <c r="B4387" s="49" t="s">
        <v>4669</v>
      </c>
    </row>
    <row r="4388" spans="1:2" x14ac:dyDescent="0.25">
      <c r="A4388" s="48">
        <v>31111512</v>
      </c>
      <c r="B4388" s="49" t="s">
        <v>4670</v>
      </c>
    </row>
    <row r="4389" spans="1:2" x14ac:dyDescent="0.25">
      <c r="A4389" s="48">
        <v>31111513</v>
      </c>
      <c r="B4389" s="49" t="s">
        <v>4671</v>
      </c>
    </row>
    <row r="4390" spans="1:2" x14ac:dyDescent="0.25">
      <c r="A4390" s="48">
        <v>31111514</v>
      </c>
      <c r="B4390" s="49" t="s">
        <v>4672</v>
      </c>
    </row>
    <row r="4391" spans="1:2" x14ac:dyDescent="0.25">
      <c r="A4391" s="48">
        <v>31111515</v>
      </c>
      <c r="B4391" s="49" t="s">
        <v>4673</v>
      </c>
    </row>
    <row r="4392" spans="1:2" x14ac:dyDescent="0.25">
      <c r="A4392" s="48">
        <v>31111516</v>
      </c>
      <c r="B4392" s="49" t="s">
        <v>4674</v>
      </c>
    </row>
    <row r="4393" spans="1:2" x14ac:dyDescent="0.25">
      <c r="A4393" s="48">
        <v>31111517</v>
      </c>
      <c r="B4393" s="49" t="s">
        <v>4675</v>
      </c>
    </row>
    <row r="4394" spans="1:2" x14ac:dyDescent="0.25">
      <c r="A4394" s="48">
        <v>31111601</v>
      </c>
      <c r="B4394" s="49" t="s">
        <v>4676</v>
      </c>
    </row>
    <row r="4395" spans="1:2" x14ac:dyDescent="0.25">
      <c r="A4395" s="48">
        <v>31111602</v>
      </c>
      <c r="B4395" s="49" t="s">
        <v>4677</v>
      </c>
    </row>
    <row r="4396" spans="1:2" x14ac:dyDescent="0.25">
      <c r="A4396" s="48">
        <v>31111603</v>
      </c>
      <c r="B4396" s="49" t="s">
        <v>4678</v>
      </c>
    </row>
    <row r="4397" spans="1:2" x14ac:dyDescent="0.25">
      <c r="A4397" s="48">
        <v>31111604</v>
      </c>
      <c r="B4397" s="49" t="s">
        <v>4679</v>
      </c>
    </row>
    <row r="4398" spans="1:2" x14ac:dyDescent="0.25">
      <c r="A4398" s="48">
        <v>31111605</v>
      </c>
      <c r="B4398" s="49" t="s">
        <v>4680</v>
      </c>
    </row>
    <row r="4399" spans="1:2" x14ac:dyDescent="0.25">
      <c r="A4399" s="48">
        <v>31111606</v>
      </c>
      <c r="B4399" s="49" t="s">
        <v>4681</v>
      </c>
    </row>
    <row r="4400" spans="1:2" x14ac:dyDescent="0.25">
      <c r="A4400" s="48">
        <v>31111607</v>
      </c>
      <c r="B4400" s="49" t="s">
        <v>4682</v>
      </c>
    </row>
    <row r="4401" spans="1:2" x14ac:dyDescent="0.25">
      <c r="A4401" s="48">
        <v>31111608</v>
      </c>
      <c r="B4401" s="49" t="s">
        <v>4683</v>
      </c>
    </row>
    <row r="4402" spans="1:2" x14ac:dyDescent="0.25">
      <c r="A4402" s="48">
        <v>31111609</v>
      </c>
      <c r="B4402" s="49" t="s">
        <v>4684</v>
      </c>
    </row>
    <row r="4403" spans="1:2" x14ac:dyDescent="0.25">
      <c r="A4403" s="48">
        <v>31111610</v>
      </c>
      <c r="B4403" s="49" t="s">
        <v>4685</v>
      </c>
    </row>
    <row r="4404" spans="1:2" x14ac:dyDescent="0.25">
      <c r="A4404" s="48">
        <v>31111611</v>
      </c>
      <c r="B4404" s="49" t="s">
        <v>4686</v>
      </c>
    </row>
    <row r="4405" spans="1:2" x14ac:dyDescent="0.25">
      <c r="A4405" s="48">
        <v>31111612</v>
      </c>
      <c r="B4405" s="49" t="s">
        <v>4687</v>
      </c>
    </row>
    <row r="4406" spans="1:2" x14ac:dyDescent="0.25">
      <c r="A4406" s="48">
        <v>31111613</v>
      </c>
      <c r="B4406" s="49" t="s">
        <v>4688</v>
      </c>
    </row>
    <row r="4407" spans="1:2" x14ac:dyDescent="0.25">
      <c r="A4407" s="48">
        <v>31111614</v>
      </c>
      <c r="B4407" s="49" t="s">
        <v>4689</v>
      </c>
    </row>
    <row r="4408" spans="1:2" x14ac:dyDescent="0.25">
      <c r="A4408" s="48">
        <v>31111615</v>
      </c>
      <c r="B4408" s="49" t="s">
        <v>4690</v>
      </c>
    </row>
    <row r="4409" spans="1:2" x14ac:dyDescent="0.25">
      <c r="A4409" s="48">
        <v>31111616</v>
      </c>
      <c r="B4409" s="49" t="s">
        <v>4691</v>
      </c>
    </row>
    <row r="4410" spans="1:2" x14ac:dyDescent="0.25">
      <c r="A4410" s="48">
        <v>31111617</v>
      </c>
      <c r="B4410" s="49" t="s">
        <v>4692</v>
      </c>
    </row>
    <row r="4411" spans="1:2" x14ac:dyDescent="0.25">
      <c r="A4411" s="48">
        <v>31111701</v>
      </c>
      <c r="B4411" s="49" t="s">
        <v>4693</v>
      </c>
    </row>
    <row r="4412" spans="1:2" x14ac:dyDescent="0.25">
      <c r="A4412" s="48">
        <v>31111702</v>
      </c>
      <c r="B4412" s="49" t="s">
        <v>4694</v>
      </c>
    </row>
    <row r="4413" spans="1:2" x14ac:dyDescent="0.25">
      <c r="A4413" s="48">
        <v>31111703</v>
      </c>
      <c r="B4413" s="49" t="s">
        <v>4695</v>
      </c>
    </row>
    <row r="4414" spans="1:2" x14ac:dyDescent="0.25">
      <c r="A4414" s="48">
        <v>31111704</v>
      </c>
      <c r="B4414" s="49" t="s">
        <v>4696</v>
      </c>
    </row>
    <row r="4415" spans="1:2" x14ac:dyDescent="0.25">
      <c r="A4415" s="48">
        <v>31111705</v>
      </c>
      <c r="B4415" s="49" t="s">
        <v>4697</v>
      </c>
    </row>
    <row r="4416" spans="1:2" x14ac:dyDescent="0.25">
      <c r="A4416" s="48">
        <v>31111706</v>
      </c>
      <c r="B4416" s="49" t="s">
        <v>4698</v>
      </c>
    </row>
    <row r="4417" spans="1:2" x14ac:dyDescent="0.25">
      <c r="A4417" s="48">
        <v>31111707</v>
      </c>
      <c r="B4417" s="49" t="s">
        <v>4699</v>
      </c>
    </row>
    <row r="4418" spans="1:2" x14ac:dyDescent="0.25">
      <c r="A4418" s="48">
        <v>31111708</v>
      </c>
      <c r="B4418" s="49" t="s">
        <v>4700</v>
      </c>
    </row>
    <row r="4419" spans="1:2" x14ac:dyDescent="0.25">
      <c r="A4419" s="48">
        <v>31111709</v>
      </c>
      <c r="B4419" s="49" t="s">
        <v>4701</v>
      </c>
    </row>
    <row r="4420" spans="1:2" x14ac:dyDescent="0.25">
      <c r="A4420" s="48">
        <v>31111710</v>
      </c>
      <c r="B4420" s="49" t="s">
        <v>4702</v>
      </c>
    </row>
    <row r="4421" spans="1:2" x14ac:dyDescent="0.25">
      <c r="A4421" s="48">
        <v>31111711</v>
      </c>
      <c r="B4421" s="49" t="s">
        <v>4703</v>
      </c>
    </row>
    <row r="4422" spans="1:2" x14ac:dyDescent="0.25">
      <c r="A4422" s="48">
        <v>31111712</v>
      </c>
      <c r="B4422" s="49" t="s">
        <v>4704</v>
      </c>
    </row>
    <row r="4423" spans="1:2" x14ac:dyDescent="0.25">
      <c r="A4423" s="48">
        <v>31111713</v>
      </c>
      <c r="B4423" s="49" t="s">
        <v>4705</v>
      </c>
    </row>
    <row r="4424" spans="1:2" x14ac:dyDescent="0.25">
      <c r="A4424" s="48">
        <v>31111714</v>
      </c>
      <c r="B4424" s="49" t="s">
        <v>4706</v>
      </c>
    </row>
    <row r="4425" spans="1:2" x14ac:dyDescent="0.25">
      <c r="A4425" s="48">
        <v>31111715</v>
      </c>
      <c r="B4425" s="49" t="s">
        <v>4707</v>
      </c>
    </row>
    <row r="4426" spans="1:2" x14ac:dyDescent="0.25">
      <c r="A4426" s="48">
        <v>31111716</v>
      </c>
      <c r="B4426" s="49" t="s">
        <v>4708</v>
      </c>
    </row>
    <row r="4427" spans="1:2" x14ac:dyDescent="0.25">
      <c r="A4427" s="48">
        <v>31111717</v>
      </c>
      <c r="B4427" s="49" t="s">
        <v>4709</v>
      </c>
    </row>
    <row r="4428" spans="1:2" x14ac:dyDescent="0.25">
      <c r="A4428" s="48">
        <v>31121001</v>
      </c>
      <c r="B4428" s="49" t="s">
        <v>4710</v>
      </c>
    </row>
    <row r="4429" spans="1:2" x14ac:dyDescent="0.25">
      <c r="A4429" s="48">
        <v>31121002</v>
      </c>
      <c r="B4429" s="49" t="s">
        <v>4711</v>
      </c>
    </row>
    <row r="4430" spans="1:2" x14ac:dyDescent="0.25">
      <c r="A4430" s="48">
        <v>31121003</v>
      </c>
      <c r="B4430" s="49" t="s">
        <v>4712</v>
      </c>
    </row>
    <row r="4431" spans="1:2" x14ac:dyDescent="0.25">
      <c r="A4431" s="48">
        <v>31121004</v>
      </c>
      <c r="B4431" s="49" t="s">
        <v>4713</v>
      </c>
    </row>
    <row r="4432" spans="1:2" x14ac:dyDescent="0.25">
      <c r="A4432" s="48">
        <v>31121005</v>
      </c>
      <c r="B4432" s="49" t="s">
        <v>4714</v>
      </c>
    </row>
    <row r="4433" spans="1:2" x14ac:dyDescent="0.25">
      <c r="A4433" s="48">
        <v>31121006</v>
      </c>
      <c r="B4433" s="49" t="s">
        <v>4715</v>
      </c>
    </row>
    <row r="4434" spans="1:2" x14ac:dyDescent="0.25">
      <c r="A4434" s="48">
        <v>31121007</v>
      </c>
      <c r="B4434" s="49" t="s">
        <v>4716</v>
      </c>
    </row>
    <row r="4435" spans="1:2" x14ac:dyDescent="0.25">
      <c r="A4435" s="48">
        <v>31121008</v>
      </c>
      <c r="B4435" s="49" t="s">
        <v>4717</v>
      </c>
    </row>
    <row r="4436" spans="1:2" x14ac:dyDescent="0.25">
      <c r="A4436" s="48">
        <v>31121009</v>
      </c>
      <c r="B4436" s="49" t="s">
        <v>4718</v>
      </c>
    </row>
    <row r="4437" spans="1:2" x14ac:dyDescent="0.25">
      <c r="A4437" s="48">
        <v>31121010</v>
      </c>
      <c r="B4437" s="49" t="s">
        <v>4719</v>
      </c>
    </row>
    <row r="4438" spans="1:2" x14ac:dyDescent="0.25">
      <c r="A4438" s="48">
        <v>31121011</v>
      </c>
      <c r="B4438" s="49" t="s">
        <v>4720</v>
      </c>
    </row>
    <row r="4439" spans="1:2" x14ac:dyDescent="0.25">
      <c r="A4439" s="48">
        <v>31121012</v>
      </c>
      <c r="B4439" s="49" t="s">
        <v>4721</v>
      </c>
    </row>
    <row r="4440" spans="1:2" x14ac:dyDescent="0.25">
      <c r="A4440" s="48">
        <v>31121013</v>
      </c>
      <c r="B4440" s="49" t="s">
        <v>4722</v>
      </c>
    </row>
    <row r="4441" spans="1:2" x14ac:dyDescent="0.25">
      <c r="A4441" s="48">
        <v>31121014</v>
      </c>
      <c r="B4441" s="49" t="s">
        <v>4723</v>
      </c>
    </row>
    <row r="4442" spans="1:2" x14ac:dyDescent="0.25">
      <c r="A4442" s="48">
        <v>31121015</v>
      </c>
      <c r="B4442" s="49" t="s">
        <v>4724</v>
      </c>
    </row>
    <row r="4443" spans="1:2" x14ac:dyDescent="0.25">
      <c r="A4443" s="48">
        <v>31121016</v>
      </c>
      <c r="B4443" s="49" t="s">
        <v>4725</v>
      </c>
    </row>
    <row r="4444" spans="1:2" x14ac:dyDescent="0.25">
      <c r="A4444" s="48">
        <v>31121017</v>
      </c>
      <c r="B4444" s="49" t="s">
        <v>4726</v>
      </c>
    </row>
    <row r="4445" spans="1:2" x14ac:dyDescent="0.25">
      <c r="A4445" s="48">
        <v>31121018</v>
      </c>
      <c r="B4445" s="49" t="s">
        <v>4727</v>
      </c>
    </row>
    <row r="4446" spans="1:2" x14ac:dyDescent="0.25">
      <c r="A4446" s="48">
        <v>31121019</v>
      </c>
      <c r="B4446" s="49" t="s">
        <v>4728</v>
      </c>
    </row>
    <row r="4447" spans="1:2" x14ac:dyDescent="0.25">
      <c r="A4447" s="48">
        <v>31121101</v>
      </c>
      <c r="B4447" s="49" t="s">
        <v>4729</v>
      </c>
    </row>
    <row r="4448" spans="1:2" x14ac:dyDescent="0.25">
      <c r="A4448" s="48">
        <v>31121102</v>
      </c>
      <c r="B4448" s="49" t="s">
        <v>4730</v>
      </c>
    </row>
    <row r="4449" spans="1:2" x14ac:dyDescent="0.25">
      <c r="A4449" s="48">
        <v>31121103</v>
      </c>
      <c r="B4449" s="49" t="s">
        <v>4731</v>
      </c>
    </row>
    <row r="4450" spans="1:2" x14ac:dyDescent="0.25">
      <c r="A4450" s="48">
        <v>31121104</v>
      </c>
      <c r="B4450" s="49" t="s">
        <v>4732</v>
      </c>
    </row>
    <row r="4451" spans="1:2" x14ac:dyDescent="0.25">
      <c r="A4451" s="48">
        <v>31121105</v>
      </c>
      <c r="B4451" s="49" t="s">
        <v>4733</v>
      </c>
    </row>
    <row r="4452" spans="1:2" x14ac:dyDescent="0.25">
      <c r="A4452" s="48">
        <v>31121106</v>
      </c>
      <c r="B4452" s="49" t="s">
        <v>4734</v>
      </c>
    </row>
    <row r="4453" spans="1:2" x14ac:dyDescent="0.25">
      <c r="A4453" s="48">
        <v>31121107</v>
      </c>
      <c r="B4453" s="49" t="s">
        <v>4735</v>
      </c>
    </row>
    <row r="4454" spans="1:2" x14ac:dyDescent="0.25">
      <c r="A4454" s="48">
        <v>31121108</v>
      </c>
      <c r="B4454" s="49" t="s">
        <v>4736</v>
      </c>
    </row>
    <row r="4455" spans="1:2" x14ac:dyDescent="0.25">
      <c r="A4455" s="48">
        <v>31121109</v>
      </c>
      <c r="B4455" s="49" t="s">
        <v>4737</v>
      </c>
    </row>
    <row r="4456" spans="1:2" x14ac:dyDescent="0.25">
      <c r="A4456" s="48">
        <v>31121110</v>
      </c>
      <c r="B4456" s="49" t="s">
        <v>4738</v>
      </c>
    </row>
    <row r="4457" spans="1:2" x14ac:dyDescent="0.25">
      <c r="A4457" s="48">
        <v>31121111</v>
      </c>
      <c r="B4457" s="49" t="s">
        <v>4739</v>
      </c>
    </row>
    <row r="4458" spans="1:2" x14ac:dyDescent="0.25">
      <c r="A4458" s="48">
        <v>31121112</v>
      </c>
      <c r="B4458" s="49" t="s">
        <v>4740</v>
      </c>
    </row>
    <row r="4459" spans="1:2" x14ac:dyDescent="0.25">
      <c r="A4459" s="48">
        <v>31121113</v>
      </c>
      <c r="B4459" s="49" t="s">
        <v>4741</v>
      </c>
    </row>
    <row r="4460" spans="1:2" x14ac:dyDescent="0.25">
      <c r="A4460" s="48">
        <v>31121114</v>
      </c>
      <c r="B4460" s="49" t="s">
        <v>4742</v>
      </c>
    </row>
    <row r="4461" spans="1:2" x14ac:dyDescent="0.25">
      <c r="A4461" s="48">
        <v>31121115</v>
      </c>
      <c r="B4461" s="49" t="s">
        <v>4743</v>
      </c>
    </row>
    <row r="4462" spans="1:2" x14ac:dyDescent="0.25">
      <c r="A4462" s="48">
        <v>31121116</v>
      </c>
      <c r="B4462" s="49" t="s">
        <v>4744</v>
      </c>
    </row>
    <row r="4463" spans="1:2" x14ac:dyDescent="0.25">
      <c r="A4463" s="48">
        <v>31121117</v>
      </c>
      <c r="B4463" s="49" t="s">
        <v>4745</v>
      </c>
    </row>
    <row r="4464" spans="1:2" x14ac:dyDescent="0.25">
      <c r="A4464" s="48">
        <v>31121118</v>
      </c>
      <c r="B4464" s="49" t="s">
        <v>4746</v>
      </c>
    </row>
    <row r="4465" spans="1:2" x14ac:dyDescent="0.25">
      <c r="A4465" s="48">
        <v>31121119</v>
      </c>
      <c r="B4465" s="49" t="s">
        <v>4747</v>
      </c>
    </row>
    <row r="4466" spans="1:2" x14ac:dyDescent="0.25">
      <c r="A4466" s="48">
        <v>31121201</v>
      </c>
      <c r="B4466" s="49" t="s">
        <v>4748</v>
      </c>
    </row>
    <row r="4467" spans="1:2" x14ac:dyDescent="0.25">
      <c r="A4467" s="48">
        <v>31121202</v>
      </c>
      <c r="B4467" s="49" t="s">
        <v>4749</v>
      </c>
    </row>
    <row r="4468" spans="1:2" x14ac:dyDescent="0.25">
      <c r="A4468" s="48">
        <v>31121203</v>
      </c>
      <c r="B4468" s="49" t="s">
        <v>4750</v>
      </c>
    </row>
    <row r="4469" spans="1:2" x14ac:dyDescent="0.25">
      <c r="A4469" s="48">
        <v>31121204</v>
      </c>
      <c r="B4469" s="49" t="s">
        <v>4751</v>
      </c>
    </row>
    <row r="4470" spans="1:2" x14ac:dyDescent="0.25">
      <c r="A4470" s="48">
        <v>31121205</v>
      </c>
      <c r="B4470" s="49" t="s">
        <v>4752</v>
      </c>
    </row>
    <row r="4471" spans="1:2" x14ac:dyDescent="0.25">
      <c r="A4471" s="48">
        <v>31121206</v>
      </c>
      <c r="B4471" s="49" t="s">
        <v>4753</v>
      </c>
    </row>
    <row r="4472" spans="1:2" x14ac:dyDescent="0.25">
      <c r="A4472" s="48">
        <v>31121207</v>
      </c>
      <c r="B4472" s="49" t="s">
        <v>4754</v>
      </c>
    </row>
    <row r="4473" spans="1:2" x14ac:dyDescent="0.25">
      <c r="A4473" s="48">
        <v>31121208</v>
      </c>
      <c r="B4473" s="49" t="s">
        <v>4755</v>
      </c>
    </row>
    <row r="4474" spans="1:2" x14ac:dyDescent="0.25">
      <c r="A4474" s="48">
        <v>31121209</v>
      </c>
      <c r="B4474" s="49" t="s">
        <v>4756</v>
      </c>
    </row>
    <row r="4475" spans="1:2" x14ac:dyDescent="0.25">
      <c r="A4475" s="48">
        <v>31121210</v>
      </c>
      <c r="B4475" s="49" t="s">
        <v>4757</v>
      </c>
    </row>
    <row r="4476" spans="1:2" x14ac:dyDescent="0.25">
      <c r="A4476" s="48">
        <v>31121211</v>
      </c>
      <c r="B4476" s="49" t="s">
        <v>4758</v>
      </c>
    </row>
    <row r="4477" spans="1:2" x14ac:dyDescent="0.25">
      <c r="A4477" s="48">
        <v>31121212</v>
      </c>
      <c r="B4477" s="49" t="s">
        <v>4759</v>
      </c>
    </row>
    <row r="4478" spans="1:2" x14ac:dyDescent="0.25">
      <c r="A4478" s="48">
        <v>31121213</v>
      </c>
      <c r="B4478" s="49" t="s">
        <v>4760</v>
      </c>
    </row>
    <row r="4479" spans="1:2" x14ac:dyDescent="0.25">
      <c r="A4479" s="48">
        <v>31121214</v>
      </c>
      <c r="B4479" s="49" t="s">
        <v>4761</v>
      </c>
    </row>
    <row r="4480" spans="1:2" x14ac:dyDescent="0.25">
      <c r="A4480" s="48">
        <v>31121215</v>
      </c>
      <c r="B4480" s="49" t="s">
        <v>4762</v>
      </c>
    </row>
    <row r="4481" spans="1:2" x14ac:dyDescent="0.25">
      <c r="A4481" s="48">
        <v>31121216</v>
      </c>
      <c r="B4481" s="49" t="s">
        <v>4763</v>
      </c>
    </row>
    <row r="4482" spans="1:2" x14ac:dyDescent="0.25">
      <c r="A4482" s="48">
        <v>31121217</v>
      </c>
      <c r="B4482" s="49" t="s">
        <v>4764</v>
      </c>
    </row>
    <row r="4483" spans="1:2" x14ac:dyDescent="0.25">
      <c r="A4483" s="48">
        <v>31121218</v>
      </c>
      <c r="B4483" s="49" t="s">
        <v>4765</v>
      </c>
    </row>
    <row r="4484" spans="1:2" x14ac:dyDescent="0.25">
      <c r="A4484" s="48">
        <v>31121219</v>
      </c>
      <c r="B4484" s="49" t="s">
        <v>4766</v>
      </c>
    </row>
    <row r="4485" spans="1:2" x14ac:dyDescent="0.25">
      <c r="A4485" s="48">
        <v>31121301</v>
      </c>
      <c r="B4485" s="49" t="s">
        <v>4767</v>
      </c>
    </row>
    <row r="4486" spans="1:2" x14ac:dyDescent="0.25">
      <c r="A4486" s="48">
        <v>31121302</v>
      </c>
      <c r="B4486" s="49" t="s">
        <v>4768</v>
      </c>
    </row>
    <row r="4487" spans="1:2" x14ac:dyDescent="0.25">
      <c r="A4487" s="48">
        <v>31121303</v>
      </c>
      <c r="B4487" s="49" t="s">
        <v>4769</v>
      </c>
    </row>
    <row r="4488" spans="1:2" x14ac:dyDescent="0.25">
      <c r="A4488" s="48">
        <v>31121304</v>
      </c>
      <c r="B4488" s="49" t="s">
        <v>4770</v>
      </c>
    </row>
    <row r="4489" spans="1:2" x14ac:dyDescent="0.25">
      <c r="A4489" s="48">
        <v>31121305</v>
      </c>
      <c r="B4489" s="49" t="s">
        <v>4771</v>
      </c>
    </row>
    <row r="4490" spans="1:2" x14ac:dyDescent="0.25">
      <c r="A4490" s="48">
        <v>31121306</v>
      </c>
      <c r="B4490" s="49" t="s">
        <v>4772</v>
      </c>
    </row>
    <row r="4491" spans="1:2" x14ac:dyDescent="0.25">
      <c r="A4491" s="48">
        <v>31121307</v>
      </c>
      <c r="B4491" s="49" t="s">
        <v>4773</v>
      </c>
    </row>
    <row r="4492" spans="1:2" x14ac:dyDescent="0.25">
      <c r="A4492" s="48">
        <v>31121308</v>
      </c>
      <c r="B4492" s="49" t="s">
        <v>4774</v>
      </c>
    </row>
    <row r="4493" spans="1:2" x14ac:dyDescent="0.25">
      <c r="A4493" s="48">
        <v>31121309</v>
      </c>
      <c r="B4493" s="49" t="s">
        <v>4775</v>
      </c>
    </row>
    <row r="4494" spans="1:2" x14ac:dyDescent="0.25">
      <c r="A4494" s="48">
        <v>31121310</v>
      </c>
      <c r="B4494" s="49" t="s">
        <v>4776</v>
      </c>
    </row>
    <row r="4495" spans="1:2" x14ac:dyDescent="0.25">
      <c r="A4495" s="48">
        <v>31121311</v>
      </c>
      <c r="B4495" s="49" t="s">
        <v>4777</v>
      </c>
    </row>
    <row r="4496" spans="1:2" x14ac:dyDescent="0.25">
      <c r="A4496" s="48">
        <v>31121312</v>
      </c>
      <c r="B4496" s="49" t="s">
        <v>4778</v>
      </c>
    </row>
    <row r="4497" spans="1:2" x14ac:dyDescent="0.25">
      <c r="A4497" s="48">
        <v>31121313</v>
      </c>
      <c r="B4497" s="49" t="s">
        <v>4779</v>
      </c>
    </row>
    <row r="4498" spans="1:2" x14ac:dyDescent="0.25">
      <c r="A4498" s="48">
        <v>31121314</v>
      </c>
      <c r="B4498" s="49" t="s">
        <v>4780</v>
      </c>
    </row>
    <row r="4499" spans="1:2" x14ac:dyDescent="0.25">
      <c r="A4499" s="48">
        <v>31121315</v>
      </c>
      <c r="B4499" s="49" t="s">
        <v>4781</v>
      </c>
    </row>
    <row r="4500" spans="1:2" x14ac:dyDescent="0.25">
      <c r="A4500" s="48">
        <v>31121316</v>
      </c>
      <c r="B4500" s="49" t="s">
        <v>4782</v>
      </c>
    </row>
    <row r="4501" spans="1:2" x14ac:dyDescent="0.25">
      <c r="A4501" s="48">
        <v>31121317</v>
      </c>
      <c r="B4501" s="49" t="s">
        <v>4783</v>
      </c>
    </row>
    <row r="4502" spans="1:2" x14ac:dyDescent="0.25">
      <c r="A4502" s="48">
        <v>31121318</v>
      </c>
      <c r="B4502" s="49" t="s">
        <v>4784</v>
      </c>
    </row>
    <row r="4503" spans="1:2" x14ac:dyDescent="0.25">
      <c r="A4503" s="48">
        <v>31121319</v>
      </c>
      <c r="B4503" s="49" t="s">
        <v>4785</v>
      </c>
    </row>
    <row r="4504" spans="1:2" x14ac:dyDescent="0.25">
      <c r="A4504" s="48">
        <v>31121401</v>
      </c>
      <c r="B4504" s="49" t="s">
        <v>4786</v>
      </c>
    </row>
    <row r="4505" spans="1:2" x14ac:dyDescent="0.25">
      <c r="A4505" s="48">
        <v>31121402</v>
      </c>
      <c r="B4505" s="49" t="s">
        <v>4787</v>
      </c>
    </row>
    <row r="4506" spans="1:2" x14ac:dyDescent="0.25">
      <c r="A4506" s="48">
        <v>31121403</v>
      </c>
      <c r="B4506" s="49" t="s">
        <v>4788</v>
      </c>
    </row>
    <row r="4507" spans="1:2" x14ac:dyDescent="0.25">
      <c r="A4507" s="48">
        <v>31121404</v>
      </c>
      <c r="B4507" s="49" t="s">
        <v>4789</v>
      </c>
    </row>
    <row r="4508" spans="1:2" x14ac:dyDescent="0.25">
      <c r="A4508" s="48">
        <v>31121405</v>
      </c>
      <c r="B4508" s="49" t="s">
        <v>4790</v>
      </c>
    </row>
    <row r="4509" spans="1:2" x14ac:dyDescent="0.25">
      <c r="A4509" s="48">
        <v>31121406</v>
      </c>
      <c r="B4509" s="49" t="s">
        <v>4791</v>
      </c>
    </row>
    <row r="4510" spans="1:2" x14ac:dyDescent="0.25">
      <c r="A4510" s="48">
        <v>31121407</v>
      </c>
      <c r="B4510" s="49" t="s">
        <v>4792</v>
      </c>
    </row>
    <row r="4511" spans="1:2" x14ac:dyDescent="0.25">
      <c r="A4511" s="48">
        <v>31121408</v>
      </c>
      <c r="B4511" s="49" t="s">
        <v>4793</v>
      </c>
    </row>
    <row r="4512" spans="1:2" x14ac:dyDescent="0.25">
      <c r="A4512" s="48">
        <v>31121409</v>
      </c>
      <c r="B4512" s="49" t="s">
        <v>4794</v>
      </c>
    </row>
    <row r="4513" spans="1:2" x14ac:dyDescent="0.25">
      <c r="A4513" s="48">
        <v>31121410</v>
      </c>
      <c r="B4513" s="49" t="s">
        <v>4795</v>
      </c>
    </row>
    <row r="4514" spans="1:2" x14ac:dyDescent="0.25">
      <c r="A4514" s="48">
        <v>31121411</v>
      </c>
      <c r="B4514" s="49" t="s">
        <v>4796</v>
      </c>
    </row>
    <row r="4515" spans="1:2" x14ac:dyDescent="0.25">
      <c r="A4515" s="48">
        <v>31121412</v>
      </c>
      <c r="B4515" s="49" t="s">
        <v>4797</v>
      </c>
    </row>
    <row r="4516" spans="1:2" x14ac:dyDescent="0.25">
      <c r="A4516" s="48">
        <v>31121413</v>
      </c>
      <c r="B4516" s="49" t="s">
        <v>4798</v>
      </c>
    </row>
    <row r="4517" spans="1:2" x14ac:dyDescent="0.25">
      <c r="A4517" s="48">
        <v>31121414</v>
      </c>
      <c r="B4517" s="49" t="s">
        <v>4799</v>
      </c>
    </row>
    <row r="4518" spans="1:2" x14ac:dyDescent="0.25">
      <c r="A4518" s="48">
        <v>31121415</v>
      </c>
      <c r="B4518" s="49" t="s">
        <v>4800</v>
      </c>
    </row>
    <row r="4519" spans="1:2" x14ac:dyDescent="0.25">
      <c r="A4519" s="48">
        <v>31121416</v>
      </c>
      <c r="B4519" s="49" t="s">
        <v>4801</v>
      </c>
    </row>
    <row r="4520" spans="1:2" x14ac:dyDescent="0.25">
      <c r="A4520" s="48">
        <v>31121417</v>
      </c>
      <c r="B4520" s="49" t="s">
        <v>4802</v>
      </c>
    </row>
    <row r="4521" spans="1:2" x14ac:dyDescent="0.25">
      <c r="A4521" s="48">
        <v>31121418</v>
      </c>
      <c r="B4521" s="49" t="s">
        <v>4803</v>
      </c>
    </row>
    <row r="4522" spans="1:2" x14ac:dyDescent="0.25">
      <c r="A4522" s="48">
        <v>31121419</v>
      </c>
      <c r="B4522" s="49" t="s">
        <v>4804</v>
      </c>
    </row>
    <row r="4523" spans="1:2" x14ac:dyDescent="0.25">
      <c r="A4523" s="48">
        <v>31121501</v>
      </c>
      <c r="B4523" s="49" t="s">
        <v>4805</v>
      </c>
    </row>
    <row r="4524" spans="1:2" x14ac:dyDescent="0.25">
      <c r="A4524" s="48">
        <v>31121502</v>
      </c>
      <c r="B4524" s="49" t="s">
        <v>4806</v>
      </c>
    </row>
    <row r="4525" spans="1:2" x14ac:dyDescent="0.25">
      <c r="A4525" s="48">
        <v>31121503</v>
      </c>
      <c r="B4525" s="49" t="s">
        <v>4807</v>
      </c>
    </row>
    <row r="4526" spans="1:2" x14ac:dyDescent="0.25">
      <c r="A4526" s="48">
        <v>31121504</v>
      </c>
      <c r="B4526" s="49" t="s">
        <v>4808</v>
      </c>
    </row>
    <row r="4527" spans="1:2" x14ac:dyDescent="0.25">
      <c r="A4527" s="48">
        <v>31121505</v>
      </c>
      <c r="B4527" s="49" t="s">
        <v>4809</v>
      </c>
    </row>
    <row r="4528" spans="1:2" x14ac:dyDescent="0.25">
      <c r="A4528" s="48">
        <v>31121506</v>
      </c>
      <c r="B4528" s="49" t="s">
        <v>4810</v>
      </c>
    </row>
    <row r="4529" spans="1:2" x14ac:dyDescent="0.25">
      <c r="A4529" s="48">
        <v>31121507</v>
      </c>
      <c r="B4529" s="49" t="s">
        <v>4811</v>
      </c>
    </row>
    <row r="4530" spans="1:2" x14ac:dyDescent="0.25">
      <c r="A4530" s="48">
        <v>31121508</v>
      </c>
      <c r="B4530" s="49" t="s">
        <v>4812</v>
      </c>
    </row>
    <row r="4531" spans="1:2" x14ac:dyDescent="0.25">
      <c r="A4531" s="48">
        <v>31121509</v>
      </c>
      <c r="B4531" s="49" t="s">
        <v>4813</v>
      </c>
    </row>
    <row r="4532" spans="1:2" x14ac:dyDescent="0.25">
      <c r="A4532" s="48">
        <v>31121510</v>
      </c>
      <c r="B4532" s="49" t="s">
        <v>4814</v>
      </c>
    </row>
    <row r="4533" spans="1:2" x14ac:dyDescent="0.25">
      <c r="A4533" s="48">
        <v>31121511</v>
      </c>
      <c r="B4533" s="49" t="s">
        <v>4815</v>
      </c>
    </row>
    <row r="4534" spans="1:2" x14ac:dyDescent="0.25">
      <c r="A4534" s="48">
        <v>31121512</v>
      </c>
      <c r="B4534" s="49" t="s">
        <v>4816</v>
      </c>
    </row>
    <row r="4535" spans="1:2" x14ac:dyDescent="0.25">
      <c r="A4535" s="48">
        <v>31121513</v>
      </c>
      <c r="B4535" s="49" t="s">
        <v>4817</v>
      </c>
    </row>
    <row r="4536" spans="1:2" x14ac:dyDescent="0.25">
      <c r="A4536" s="48">
        <v>31121514</v>
      </c>
      <c r="B4536" s="49" t="s">
        <v>4818</v>
      </c>
    </row>
    <row r="4537" spans="1:2" x14ac:dyDescent="0.25">
      <c r="A4537" s="48">
        <v>31121515</v>
      </c>
      <c r="B4537" s="49" t="s">
        <v>4819</v>
      </c>
    </row>
    <row r="4538" spans="1:2" x14ac:dyDescent="0.25">
      <c r="A4538" s="48">
        <v>31121516</v>
      </c>
      <c r="B4538" s="49" t="s">
        <v>4820</v>
      </c>
    </row>
    <row r="4539" spans="1:2" x14ac:dyDescent="0.25">
      <c r="A4539" s="48">
        <v>31121517</v>
      </c>
      <c r="B4539" s="49" t="s">
        <v>4821</v>
      </c>
    </row>
    <row r="4540" spans="1:2" x14ac:dyDescent="0.25">
      <c r="A4540" s="48">
        <v>31121518</v>
      </c>
      <c r="B4540" s="49" t="s">
        <v>4822</v>
      </c>
    </row>
    <row r="4541" spans="1:2" x14ac:dyDescent="0.25">
      <c r="A4541" s="48">
        <v>31121519</v>
      </c>
      <c r="B4541" s="49" t="s">
        <v>4823</v>
      </c>
    </row>
    <row r="4542" spans="1:2" x14ac:dyDescent="0.25">
      <c r="A4542" s="48">
        <v>31121601</v>
      </c>
      <c r="B4542" s="49" t="s">
        <v>4824</v>
      </c>
    </row>
    <row r="4543" spans="1:2" x14ac:dyDescent="0.25">
      <c r="A4543" s="48">
        <v>31121602</v>
      </c>
      <c r="B4543" s="49" t="s">
        <v>4825</v>
      </c>
    </row>
    <row r="4544" spans="1:2" x14ac:dyDescent="0.25">
      <c r="A4544" s="48">
        <v>31121603</v>
      </c>
      <c r="B4544" s="49" t="s">
        <v>4826</v>
      </c>
    </row>
    <row r="4545" spans="1:2" x14ac:dyDescent="0.25">
      <c r="A4545" s="48">
        <v>31121604</v>
      </c>
      <c r="B4545" s="49" t="s">
        <v>4827</v>
      </c>
    </row>
    <row r="4546" spans="1:2" x14ac:dyDescent="0.25">
      <c r="A4546" s="48">
        <v>31121605</v>
      </c>
      <c r="B4546" s="49" t="s">
        <v>4828</v>
      </c>
    </row>
    <row r="4547" spans="1:2" x14ac:dyDescent="0.25">
      <c r="A4547" s="48">
        <v>31121606</v>
      </c>
      <c r="B4547" s="49" t="s">
        <v>4829</v>
      </c>
    </row>
    <row r="4548" spans="1:2" x14ac:dyDescent="0.25">
      <c r="A4548" s="48">
        <v>31121607</v>
      </c>
      <c r="B4548" s="49" t="s">
        <v>4830</v>
      </c>
    </row>
    <row r="4549" spans="1:2" x14ac:dyDescent="0.25">
      <c r="A4549" s="48">
        <v>31121608</v>
      </c>
      <c r="B4549" s="49" t="s">
        <v>4831</v>
      </c>
    </row>
    <row r="4550" spans="1:2" x14ac:dyDescent="0.25">
      <c r="A4550" s="48">
        <v>31121609</v>
      </c>
      <c r="B4550" s="49" t="s">
        <v>4832</v>
      </c>
    </row>
    <row r="4551" spans="1:2" x14ac:dyDescent="0.25">
      <c r="A4551" s="48">
        <v>31121610</v>
      </c>
      <c r="B4551" s="49" t="s">
        <v>4833</v>
      </c>
    </row>
    <row r="4552" spans="1:2" x14ac:dyDescent="0.25">
      <c r="A4552" s="48">
        <v>31121611</v>
      </c>
      <c r="B4552" s="49" t="s">
        <v>4834</v>
      </c>
    </row>
    <row r="4553" spans="1:2" x14ac:dyDescent="0.25">
      <c r="A4553" s="48">
        <v>31121612</v>
      </c>
      <c r="B4553" s="49" t="s">
        <v>4835</v>
      </c>
    </row>
    <row r="4554" spans="1:2" x14ac:dyDescent="0.25">
      <c r="A4554" s="48">
        <v>31121613</v>
      </c>
      <c r="B4554" s="49" t="s">
        <v>4836</v>
      </c>
    </row>
    <row r="4555" spans="1:2" x14ac:dyDescent="0.25">
      <c r="A4555" s="48">
        <v>31121614</v>
      </c>
      <c r="B4555" s="49" t="s">
        <v>4837</v>
      </c>
    </row>
    <row r="4556" spans="1:2" x14ac:dyDescent="0.25">
      <c r="A4556" s="48">
        <v>31121615</v>
      </c>
      <c r="B4556" s="49" t="s">
        <v>4838</v>
      </c>
    </row>
    <row r="4557" spans="1:2" x14ac:dyDescent="0.25">
      <c r="A4557" s="48">
        <v>31121701</v>
      </c>
      <c r="B4557" s="49" t="s">
        <v>4839</v>
      </c>
    </row>
    <row r="4558" spans="1:2" x14ac:dyDescent="0.25">
      <c r="A4558" s="48">
        <v>31121702</v>
      </c>
      <c r="B4558" s="49" t="s">
        <v>4840</v>
      </c>
    </row>
    <row r="4559" spans="1:2" x14ac:dyDescent="0.25">
      <c r="A4559" s="48">
        <v>31121703</v>
      </c>
      <c r="B4559" s="49" t="s">
        <v>4841</v>
      </c>
    </row>
    <row r="4560" spans="1:2" x14ac:dyDescent="0.25">
      <c r="A4560" s="48">
        <v>31121704</v>
      </c>
      <c r="B4560" s="49" t="s">
        <v>4842</v>
      </c>
    </row>
    <row r="4561" spans="1:2" x14ac:dyDescent="0.25">
      <c r="A4561" s="48">
        <v>31121705</v>
      </c>
      <c r="B4561" s="49" t="s">
        <v>4843</v>
      </c>
    </row>
    <row r="4562" spans="1:2" x14ac:dyDescent="0.25">
      <c r="A4562" s="48">
        <v>31121706</v>
      </c>
      <c r="B4562" s="49" t="s">
        <v>4844</v>
      </c>
    </row>
    <row r="4563" spans="1:2" x14ac:dyDescent="0.25">
      <c r="A4563" s="48">
        <v>31121707</v>
      </c>
      <c r="B4563" s="49" t="s">
        <v>4845</v>
      </c>
    </row>
    <row r="4564" spans="1:2" x14ac:dyDescent="0.25">
      <c r="A4564" s="48">
        <v>31121708</v>
      </c>
      <c r="B4564" s="49" t="s">
        <v>4846</v>
      </c>
    </row>
    <row r="4565" spans="1:2" x14ac:dyDescent="0.25">
      <c r="A4565" s="48">
        <v>31121709</v>
      </c>
      <c r="B4565" s="49" t="s">
        <v>4847</v>
      </c>
    </row>
    <row r="4566" spans="1:2" x14ac:dyDescent="0.25">
      <c r="A4566" s="48">
        <v>31121710</v>
      </c>
      <c r="B4566" s="49" t="s">
        <v>4848</v>
      </c>
    </row>
    <row r="4567" spans="1:2" x14ac:dyDescent="0.25">
      <c r="A4567" s="48">
        <v>31121711</v>
      </c>
      <c r="B4567" s="49" t="s">
        <v>4849</v>
      </c>
    </row>
    <row r="4568" spans="1:2" x14ac:dyDescent="0.25">
      <c r="A4568" s="48">
        <v>31121712</v>
      </c>
      <c r="B4568" s="49" t="s">
        <v>4850</v>
      </c>
    </row>
    <row r="4569" spans="1:2" x14ac:dyDescent="0.25">
      <c r="A4569" s="48">
        <v>31121713</v>
      </c>
      <c r="B4569" s="49" t="s">
        <v>4851</v>
      </c>
    </row>
    <row r="4570" spans="1:2" x14ac:dyDescent="0.25">
      <c r="A4570" s="48">
        <v>31121714</v>
      </c>
      <c r="B4570" s="49" t="s">
        <v>4852</v>
      </c>
    </row>
    <row r="4571" spans="1:2" x14ac:dyDescent="0.25">
      <c r="A4571" s="48">
        <v>31121715</v>
      </c>
      <c r="B4571" s="49" t="s">
        <v>4853</v>
      </c>
    </row>
    <row r="4572" spans="1:2" x14ac:dyDescent="0.25">
      <c r="A4572" s="48">
        <v>31121716</v>
      </c>
      <c r="B4572" s="49" t="s">
        <v>4854</v>
      </c>
    </row>
    <row r="4573" spans="1:2" x14ac:dyDescent="0.25">
      <c r="A4573" s="48">
        <v>31121717</v>
      </c>
      <c r="B4573" s="49" t="s">
        <v>4855</v>
      </c>
    </row>
    <row r="4574" spans="1:2" x14ac:dyDescent="0.25">
      <c r="A4574" s="48">
        <v>31121718</v>
      </c>
      <c r="B4574" s="49" t="s">
        <v>4856</v>
      </c>
    </row>
    <row r="4575" spans="1:2" x14ac:dyDescent="0.25">
      <c r="A4575" s="48">
        <v>31121719</v>
      </c>
      <c r="B4575" s="49" t="s">
        <v>4857</v>
      </c>
    </row>
    <row r="4576" spans="1:2" x14ac:dyDescent="0.25">
      <c r="A4576" s="48">
        <v>31121801</v>
      </c>
      <c r="B4576" s="49" t="s">
        <v>4858</v>
      </c>
    </row>
    <row r="4577" spans="1:2" x14ac:dyDescent="0.25">
      <c r="A4577" s="48">
        <v>31121802</v>
      </c>
      <c r="B4577" s="49" t="s">
        <v>4859</v>
      </c>
    </row>
    <row r="4578" spans="1:2" x14ac:dyDescent="0.25">
      <c r="A4578" s="48">
        <v>31121803</v>
      </c>
      <c r="B4578" s="49" t="s">
        <v>4860</v>
      </c>
    </row>
    <row r="4579" spans="1:2" x14ac:dyDescent="0.25">
      <c r="A4579" s="48">
        <v>31121804</v>
      </c>
      <c r="B4579" s="49" t="s">
        <v>4861</v>
      </c>
    </row>
    <row r="4580" spans="1:2" x14ac:dyDescent="0.25">
      <c r="A4580" s="48">
        <v>31121805</v>
      </c>
      <c r="B4580" s="49" t="s">
        <v>4862</v>
      </c>
    </row>
    <row r="4581" spans="1:2" x14ac:dyDescent="0.25">
      <c r="A4581" s="48">
        <v>31121806</v>
      </c>
      <c r="B4581" s="49" t="s">
        <v>4863</v>
      </c>
    </row>
    <row r="4582" spans="1:2" x14ac:dyDescent="0.25">
      <c r="A4582" s="48">
        <v>31121807</v>
      </c>
      <c r="B4582" s="49" t="s">
        <v>4864</v>
      </c>
    </row>
    <row r="4583" spans="1:2" x14ac:dyDescent="0.25">
      <c r="A4583" s="48">
        <v>31121808</v>
      </c>
      <c r="B4583" s="49" t="s">
        <v>4865</v>
      </c>
    </row>
    <row r="4584" spans="1:2" x14ac:dyDescent="0.25">
      <c r="A4584" s="48">
        <v>31121809</v>
      </c>
      <c r="B4584" s="49" t="s">
        <v>4866</v>
      </c>
    </row>
    <row r="4585" spans="1:2" x14ac:dyDescent="0.25">
      <c r="A4585" s="48">
        <v>31121810</v>
      </c>
      <c r="B4585" s="49" t="s">
        <v>4867</v>
      </c>
    </row>
    <row r="4586" spans="1:2" x14ac:dyDescent="0.25">
      <c r="A4586" s="48">
        <v>31121811</v>
      </c>
      <c r="B4586" s="49" t="s">
        <v>4868</v>
      </c>
    </row>
    <row r="4587" spans="1:2" x14ac:dyDescent="0.25">
      <c r="A4587" s="48">
        <v>31121812</v>
      </c>
      <c r="B4587" s="49" t="s">
        <v>4869</v>
      </c>
    </row>
    <row r="4588" spans="1:2" x14ac:dyDescent="0.25">
      <c r="A4588" s="48">
        <v>31121813</v>
      </c>
      <c r="B4588" s="49" t="s">
        <v>4870</v>
      </c>
    </row>
    <row r="4589" spans="1:2" x14ac:dyDescent="0.25">
      <c r="A4589" s="48">
        <v>31121814</v>
      </c>
      <c r="B4589" s="49" t="s">
        <v>4871</v>
      </c>
    </row>
    <row r="4590" spans="1:2" x14ac:dyDescent="0.25">
      <c r="A4590" s="48">
        <v>31121815</v>
      </c>
      <c r="B4590" s="49" t="s">
        <v>4872</v>
      </c>
    </row>
    <row r="4591" spans="1:2" x14ac:dyDescent="0.25">
      <c r="A4591" s="48">
        <v>31121816</v>
      </c>
      <c r="B4591" s="49" t="s">
        <v>4873</v>
      </c>
    </row>
    <row r="4592" spans="1:2" x14ac:dyDescent="0.25">
      <c r="A4592" s="48">
        <v>31121817</v>
      </c>
      <c r="B4592" s="49" t="s">
        <v>4874</v>
      </c>
    </row>
    <row r="4593" spans="1:2" x14ac:dyDescent="0.25">
      <c r="A4593" s="48">
        <v>31121818</v>
      </c>
      <c r="B4593" s="49" t="s">
        <v>4875</v>
      </c>
    </row>
    <row r="4594" spans="1:2" x14ac:dyDescent="0.25">
      <c r="A4594" s="48">
        <v>31121819</v>
      </c>
      <c r="B4594" s="49" t="s">
        <v>4876</v>
      </c>
    </row>
    <row r="4595" spans="1:2" x14ac:dyDescent="0.25">
      <c r="A4595" s="48">
        <v>31121901</v>
      </c>
      <c r="B4595" s="49" t="s">
        <v>4877</v>
      </c>
    </row>
    <row r="4596" spans="1:2" x14ac:dyDescent="0.25">
      <c r="A4596" s="48">
        <v>31121902</v>
      </c>
      <c r="B4596" s="49" t="s">
        <v>4878</v>
      </c>
    </row>
    <row r="4597" spans="1:2" x14ac:dyDescent="0.25">
      <c r="A4597" s="48">
        <v>31121903</v>
      </c>
      <c r="B4597" s="49" t="s">
        <v>4879</v>
      </c>
    </row>
    <row r="4598" spans="1:2" x14ac:dyDescent="0.25">
      <c r="A4598" s="48">
        <v>31121904</v>
      </c>
      <c r="B4598" s="49" t="s">
        <v>4880</v>
      </c>
    </row>
    <row r="4599" spans="1:2" x14ac:dyDescent="0.25">
      <c r="A4599" s="48">
        <v>31121905</v>
      </c>
      <c r="B4599" s="49" t="s">
        <v>4881</v>
      </c>
    </row>
    <row r="4600" spans="1:2" x14ac:dyDescent="0.25">
      <c r="A4600" s="48">
        <v>31121906</v>
      </c>
      <c r="B4600" s="49" t="s">
        <v>4882</v>
      </c>
    </row>
    <row r="4601" spans="1:2" x14ac:dyDescent="0.25">
      <c r="A4601" s="48">
        <v>31121907</v>
      </c>
      <c r="B4601" s="49" t="s">
        <v>4883</v>
      </c>
    </row>
    <row r="4602" spans="1:2" x14ac:dyDescent="0.25">
      <c r="A4602" s="48">
        <v>31121908</v>
      </c>
      <c r="B4602" s="49" t="s">
        <v>4884</v>
      </c>
    </row>
    <row r="4603" spans="1:2" x14ac:dyDescent="0.25">
      <c r="A4603" s="48">
        <v>31121909</v>
      </c>
      <c r="B4603" s="49" t="s">
        <v>4885</v>
      </c>
    </row>
    <row r="4604" spans="1:2" x14ac:dyDescent="0.25">
      <c r="A4604" s="48">
        <v>31121910</v>
      </c>
      <c r="B4604" s="49" t="s">
        <v>4886</v>
      </c>
    </row>
    <row r="4605" spans="1:2" x14ac:dyDescent="0.25">
      <c r="A4605" s="48">
        <v>31121911</v>
      </c>
      <c r="B4605" s="49" t="s">
        <v>4887</v>
      </c>
    </row>
    <row r="4606" spans="1:2" x14ac:dyDescent="0.25">
      <c r="A4606" s="48">
        <v>31121912</v>
      </c>
      <c r="B4606" s="49" t="s">
        <v>4888</v>
      </c>
    </row>
    <row r="4607" spans="1:2" x14ac:dyDescent="0.25">
      <c r="A4607" s="48">
        <v>31121913</v>
      </c>
      <c r="B4607" s="49" t="s">
        <v>4889</v>
      </c>
    </row>
    <row r="4608" spans="1:2" x14ac:dyDescent="0.25">
      <c r="A4608" s="48">
        <v>31121914</v>
      </c>
      <c r="B4608" s="49" t="s">
        <v>4890</v>
      </c>
    </row>
    <row r="4609" spans="1:2" x14ac:dyDescent="0.25">
      <c r="A4609" s="48">
        <v>31121915</v>
      </c>
      <c r="B4609" s="49" t="s">
        <v>4891</v>
      </c>
    </row>
    <row r="4610" spans="1:2" x14ac:dyDescent="0.25">
      <c r="A4610" s="48">
        <v>31121916</v>
      </c>
      <c r="B4610" s="49" t="s">
        <v>4892</v>
      </c>
    </row>
    <row r="4611" spans="1:2" x14ac:dyDescent="0.25">
      <c r="A4611" s="48">
        <v>31121917</v>
      </c>
      <c r="B4611" s="49" t="s">
        <v>4893</v>
      </c>
    </row>
    <row r="4612" spans="1:2" x14ac:dyDescent="0.25">
      <c r="A4612" s="48">
        <v>31121918</v>
      </c>
      <c r="B4612" s="49" t="s">
        <v>4894</v>
      </c>
    </row>
    <row r="4613" spans="1:2" x14ac:dyDescent="0.25">
      <c r="A4613" s="48">
        <v>31121919</v>
      </c>
      <c r="B4613" s="49" t="s">
        <v>4895</v>
      </c>
    </row>
    <row r="4614" spans="1:2" x14ac:dyDescent="0.25">
      <c r="A4614" s="48">
        <v>31131501</v>
      </c>
      <c r="B4614" s="49" t="s">
        <v>4896</v>
      </c>
    </row>
    <row r="4615" spans="1:2" x14ac:dyDescent="0.25">
      <c r="A4615" s="48">
        <v>31131502</v>
      </c>
      <c r="B4615" s="49" t="s">
        <v>4897</v>
      </c>
    </row>
    <row r="4616" spans="1:2" x14ac:dyDescent="0.25">
      <c r="A4616" s="48">
        <v>31131503</v>
      </c>
      <c r="B4616" s="49" t="s">
        <v>4898</v>
      </c>
    </row>
    <row r="4617" spans="1:2" x14ac:dyDescent="0.25">
      <c r="A4617" s="48">
        <v>31131504</v>
      </c>
      <c r="B4617" s="49" t="s">
        <v>4899</v>
      </c>
    </row>
    <row r="4618" spans="1:2" x14ac:dyDescent="0.25">
      <c r="A4618" s="48">
        <v>31131505</v>
      </c>
      <c r="B4618" s="49" t="s">
        <v>4900</v>
      </c>
    </row>
    <row r="4619" spans="1:2" x14ac:dyDescent="0.25">
      <c r="A4619" s="48">
        <v>31131506</v>
      </c>
      <c r="B4619" s="49" t="s">
        <v>4901</v>
      </c>
    </row>
    <row r="4620" spans="1:2" x14ac:dyDescent="0.25">
      <c r="A4620" s="48">
        <v>31131507</v>
      </c>
      <c r="B4620" s="49" t="s">
        <v>4902</v>
      </c>
    </row>
    <row r="4621" spans="1:2" x14ac:dyDescent="0.25">
      <c r="A4621" s="48">
        <v>31131508</v>
      </c>
      <c r="B4621" s="49" t="s">
        <v>4903</v>
      </c>
    </row>
    <row r="4622" spans="1:2" x14ac:dyDescent="0.25">
      <c r="A4622" s="48">
        <v>31131509</v>
      </c>
      <c r="B4622" s="49" t="s">
        <v>4904</v>
      </c>
    </row>
    <row r="4623" spans="1:2" x14ac:dyDescent="0.25">
      <c r="A4623" s="48">
        <v>31131510</v>
      </c>
      <c r="B4623" s="49" t="s">
        <v>4905</v>
      </c>
    </row>
    <row r="4624" spans="1:2" x14ac:dyDescent="0.25">
      <c r="A4624" s="48">
        <v>31131511</v>
      </c>
      <c r="B4624" s="49" t="s">
        <v>4906</v>
      </c>
    </row>
    <row r="4625" spans="1:2" x14ac:dyDescent="0.25">
      <c r="A4625" s="48">
        <v>31131512</v>
      </c>
      <c r="B4625" s="49" t="s">
        <v>4907</v>
      </c>
    </row>
    <row r="4626" spans="1:2" x14ac:dyDescent="0.25">
      <c r="A4626" s="48">
        <v>31131513</v>
      </c>
      <c r="B4626" s="49" t="s">
        <v>4908</v>
      </c>
    </row>
    <row r="4627" spans="1:2" x14ac:dyDescent="0.25">
      <c r="A4627" s="48">
        <v>31131514</v>
      </c>
      <c r="B4627" s="49" t="s">
        <v>4909</v>
      </c>
    </row>
    <row r="4628" spans="1:2" x14ac:dyDescent="0.25">
      <c r="A4628" s="48">
        <v>31131515</v>
      </c>
      <c r="B4628" s="49" t="s">
        <v>4910</v>
      </c>
    </row>
    <row r="4629" spans="1:2" x14ac:dyDescent="0.25">
      <c r="A4629" s="48">
        <v>31131516</v>
      </c>
      <c r="B4629" s="49" t="s">
        <v>4911</v>
      </c>
    </row>
    <row r="4630" spans="1:2" x14ac:dyDescent="0.25">
      <c r="A4630" s="48">
        <v>31131601</v>
      </c>
      <c r="B4630" s="49" t="s">
        <v>4912</v>
      </c>
    </row>
    <row r="4631" spans="1:2" x14ac:dyDescent="0.25">
      <c r="A4631" s="48">
        <v>31131602</v>
      </c>
      <c r="B4631" s="49" t="s">
        <v>4913</v>
      </c>
    </row>
    <row r="4632" spans="1:2" x14ac:dyDescent="0.25">
      <c r="A4632" s="48">
        <v>31131603</v>
      </c>
      <c r="B4632" s="49" t="s">
        <v>4914</v>
      </c>
    </row>
    <row r="4633" spans="1:2" x14ac:dyDescent="0.25">
      <c r="A4633" s="48">
        <v>31131604</v>
      </c>
      <c r="B4633" s="49" t="s">
        <v>4915</v>
      </c>
    </row>
    <row r="4634" spans="1:2" x14ac:dyDescent="0.25">
      <c r="A4634" s="48">
        <v>31131605</v>
      </c>
      <c r="B4634" s="49" t="s">
        <v>4916</v>
      </c>
    </row>
    <row r="4635" spans="1:2" x14ac:dyDescent="0.25">
      <c r="A4635" s="48">
        <v>31131606</v>
      </c>
      <c r="B4635" s="49" t="s">
        <v>4917</v>
      </c>
    </row>
    <row r="4636" spans="1:2" x14ac:dyDescent="0.25">
      <c r="A4636" s="48">
        <v>31131607</v>
      </c>
      <c r="B4636" s="49" t="s">
        <v>4918</v>
      </c>
    </row>
    <row r="4637" spans="1:2" x14ac:dyDescent="0.25">
      <c r="A4637" s="48">
        <v>31131608</v>
      </c>
      <c r="B4637" s="49" t="s">
        <v>4919</v>
      </c>
    </row>
    <row r="4638" spans="1:2" x14ac:dyDescent="0.25">
      <c r="A4638" s="48">
        <v>31131609</v>
      </c>
      <c r="B4638" s="49" t="s">
        <v>4920</v>
      </c>
    </row>
    <row r="4639" spans="1:2" x14ac:dyDescent="0.25">
      <c r="A4639" s="48">
        <v>31131610</v>
      </c>
      <c r="B4639" s="49" t="s">
        <v>4921</v>
      </c>
    </row>
    <row r="4640" spans="1:2" x14ac:dyDescent="0.25">
      <c r="A4640" s="48">
        <v>31131611</v>
      </c>
      <c r="B4640" s="49" t="s">
        <v>4922</v>
      </c>
    </row>
    <row r="4641" spans="1:2" x14ac:dyDescent="0.25">
      <c r="A4641" s="48">
        <v>31131612</v>
      </c>
      <c r="B4641" s="49" t="s">
        <v>4923</v>
      </c>
    </row>
    <row r="4642" spans="1:2" x14ac:dyDescent="0.25">
      <c r="A4642" s="48">
        <v>31131613</v>
      </c>
      <c r="B4642" s="49" t="s">
        <v>4924</v>
      </c>
    </row>
    <row r="4643" spans="1:2" x14ac:dyDescent="0.25">
      <c r="A4643" s="48">
        <v>31131614</v>
      </c>
      <c r="B4643" s="49" t="s">
        <v>4925</v>
      </c>
    </row>
    <row r="4644" spans="1:2" x14ac:dyDescent="0.25">
      <c r="A4644" s="48">
        <v>31131615</v>
      </c>
      <c r="B4644" s="49" t="s">
        <v>4926</v>
      </c>
    </row>
    <row r="4645" spans="1:2" x14ac:dyDescent="0.25">
      <c r="A4645" s="48">
        <v>31131616</v>
      </c>
      <c r="B4645" s="49" t="s">
        <v>4927</v>
      </c>
    </row>
    <row r="4646" spans="1:2" x14ac:dyDescent="0.25">
      <c r="A4646" s="48">
        <v>31131701</v>
      </c>
      <c r="B4646" s="49" t="s">
        <v>4928</v>
      </c>
    </row>
    <row r="4647" spans="1:2" x14ac:dyDescent="0.25">
      <c r="A4647" s="48">
        <v>31131702</v>
      </c>
      <c r="B4647" s="49" t="s">
        <v>4929</v>
      </c>
    </row>
    <row r="4648" spans="1:2" x14ac:dyDescent="0.25">
      <c r="A4648" s="48">
        <v>31131703</v>
      </c>
      <c r="B4648" s="49" t="s">
        <v>4930</v>
      </c>
    </row>
    <row r="4649" spans="1:2" x14ac:dyDescent="0.25">
      <c r="A4649" s="48">
        <v>31131704</v>
      </c>
      <c r="B4649" s="49" t="s">
        <v>4931</v>
      </c>
    </row>
    <row r="4650" spans="1:2" x14ac:dyDescent="0.25">
      <c r="A4650" s="48">
        <v>31131705</v>
      </c>
      <c r="B4650" s="49" t="s">
        <v>4932</v>
      </c>
    </row>
    <row r="4651" spans="1:2" x14ac:dyDescent="0.25">
      <c r="A4651" s="48">
        <v>31131706</v>
      </c>
      <c r="B4651" s="49" t="s">
        <v>4933</v>
      </c>
    </row>
    <row r="4652" spans="1:2" x14ac:dyDescent="0.25">
      <c r="A4652" s="48">
        <v>31131707</v>
      </c>
      <c r="B4652" s="49" t="s">
        <v>4934</v>
      </c>
    </row>
    <row r="4653" spans="1:2" x14ac:dyDescent="0.25">
      <c r="A4653" s="48">
        <v>31131708</v>
      </c>
      <c r="B4653" s="49" t="s">
        <v>4935</v>
      </c>
    </row>
    <row r="4654" spans="1:2" x14ac:dyDescent="0.25">
      <c r="A4654" s="48">
        <v>31131709</v>
      </c>
      <c r="B4654" s="49" t="s">
        <v>4936</v>
      </c>
    </row>
    <row r="4655" spans="1:2" x14ac:dyDescent="0.25">
      <c r="A4655" s="48">
        <v>31131710</v>
      </c>
      <c r="B4655" s="49" t="s">
        <v>4937</v>
      </c>
    </row>
    <row r="4656" spans="1:2" x14ac:dyDescent="0.25">
      <c r="A4656" s="48">
        <v>31131711</v>
      </c>
      <c r="B4656" s="49" t="s">
        <v>4938</v>
      </c>
    </row>
    <row r="4657" spans="1:2" x14ac:dyDescent="0.25">
      <c r="A4657" s="48">
        <v>31131712</v>
      </c>
      <c r="B4657" s="49" t="s">
        <v>4939</v>
      </c>
    </row>
    <row r="4658" spans="1:2" x14ac:dyDescent="0.25">
      <c r="A4658" s="48">
        <v>31131713</v>
      </c>
      <c r="B4658" s="49" t="s">
        <v>4940</v>
      </c>
    </row>
    <row r="4659" spans="1:2" x14ac:dyDescent="0.25">
      <c r="A4659" s="48">
        <v>31131714</v>
      </c>
      <c r="B4659" s="49" t="s">
        <v>4941</v>
      </c>
    </row>
    <row r="4660" spans="1:2" x14ac:dyDescent="0.25">
      <c r="A4660" s="48">
        <v>31131715</v>
      </c>
      <c r="B4660" s="49" t="s">
        <v>4942</v>
      </c>
    </row>
    <row r="4661" spans="1:2" x14ac:dyDescent="0.25">
      <c r="A4661" s="48">
        <v>31131716</v>
      </c>
      <c r="B4661" s="49" t="s">
        <v>4943</v>
      </c>
    </row>
    <row r="4662" spans="1:2" x14ac:dyDescent="0.25">
      <c r="A4662" s="48">
        <v>31131801</v>
      </c>
      <c r="B4662" s="49" t="s">
        <v>4944</v>
      </c>
    </row>
    <row r="4663" spans="1:2" x14ac:dyDescent="0.25">
      <c r="A4663" s="48">
        <v>31131802</v>
      </c>
      <c r="B4663" s="49" t="s">
        <v>4945</v>
      </c>
    </row>
    <row r="4664" spans="1:2" x14ac:dyDescent="0.25">
      <c r="A4664" s="48">
        <v>31131803</v>
      </c>
      <c r="B4664" s="49" t="s">
        <v>4946</v>
      </c>
    </row>
    <row r="4665" spans="1:2" x14ac:dyDescent="0.25">
      <c r="A4665" s="48">
        <v>31131804</v>
      </c>
      <c r="B4665" s="49" t="s">
        <v>4947</v>
      </c>
    </row>
    <row r="4666" spans="1:2" x14ac:dyDescent="0.25">
      <c r="A4666" s="48">
        <v>31131805</v>
      </c>
      <c r="B4666" s="49" t="s">
        <v>4948</v>
      </c>
    </row>
    <row r="4667" spans="1:2" x14ac:dyDescent="0.25">
      <c r="A4667" s="48">
        <v>31131806</v>
      </c>
      <c r="B4667" s="49" t="s">
        <v>4949</v>
      </c>
    </row>
    <row r="4668" spans="1:2" x14ac:dyDescent="0.25">
      <c r="A4668" s="48">
        <v>31131807</v>
      </c>
      <c r="B4668" s="49" t="s">
        <v>4950</v>
      </c>
    </row>
    <row r="4669" spans="1:2" x14ac:dyDescent="0.25">
      <c r="A4669" s="48">
        <v>31131808</v>
      </c>
      <c r="B4669" s="49" t="s">
        <v>4951</v>
      </c>
    </row>
    <row r="4670" spans="1:2" x14ac:dyDescent="0.25">
      <c r="A4670" s="48">
        <v>31131809</v>
      </c>
      <c r="B4670" s="49" t="s">
        <v>4952</v>
      </c>
    </row>
    <row r="4671" spans="1:2" x14ac:dyDescent="0.25">
      <c r="A4671" s="48">
        <v>31131810</v>
      </c>
      <c r="B4671" s="49" t="s">
        <v>4953</v>
      </c>
    </row>
    <row r="4672" spans="1:2" x14ac:dyDescent="0.25">
      <c r="A4672" s="48">
        <v>31131811</v>
      </c>
      <c r="B4672" s="49" t="s">
        <v>4954</v>
      </c>
    </row>
    <row r="4673" spans="1:2" x14ac:dyDescent="0.25">
      <c r="A4673" s="48">
        <v>31131812</v>
      </c>
      <c r="B4673" s="49" t="s">
        <v>4955</v>
      </c>
    </row>
    <row r="4674" spans="1:2" x14ac:dyDescent="0.25">
      <c r="A4674" s="48">
        <v>31131813</v>
      </c>
      <c r="B4674" s="49" t="s">
        <v>4956</v>
      </c>
    </row>
    <row r="4675" spans="1:2" x14ac:dyDescent="0.25">
      <c r="A4675" s="48">
        <v>31131814</v>
      </c>
      <c r="B4675" s="49" t="s">
        <v>4957</v>
      </c>
    </row>
    <row r="4676" spans="1:2" x14ac:dyDescent="0.25">
      <c r="A4676" s="48">
        <v>31131815</v>
      </c>
      <c r="B4676" s="49" t="s">
        <v>4958</v>
      </c>
    </row>
    <row r="4677" spans="1:2" x14ac:dyDescent="0.25">
      <c r="A4677" s="48">
        <v>31131816</v>
      </c>
      <c r="B4677" s="49" t="s">
        <v>4959</v>
      </c>
    </row>
    <row r="4678" spans="1:2" x14ac:dyDescent="0.25">
      <c r="A4678" s="48">
        <v>31131817</v>
      </c>
      <c r="B4678" s="49" t="s">
        <v>4960</v>
      </c>
    </row>
    <row r="4679" spans="1:2" x14ac:dyDescent="0.25">
      <c r="A4679" s="48">
        <v>31131818</v>
      </c>
      <c r="B4679" s="49" t="s">
        <v>4961</v>
      </c>
    </row>
    <row r="4680" spans="1:2" x14ac:dyDescent="0.25">
      <c r="A4680" s="48">
        <v>31131901</v>
      </c>
      <c r="B4680" s="49" t="s">
        <v>4962</v>
      </c>
    </row>
    <row r="4681" spans="1:2" x14ac:dyDescent="0.25">
      <c r="A4681" s="48">
        <v>31131902</v>
      </c>
      <c r="B4681" s="49" t="s">
        <v>4963</v>
      </c>
    </row>
    <row r="4682" spans="1:2" x14ac:dyDescent="0.25">
      <c r="A4682" s="48">
        <v>31131903</v>
      </c>
      <c r="B4682" s="49" t="s">
        <v>4964</v>
      </c>
    </row>
    <row r="4683" spans="1:2" x14ac:dyDescent="0.25">
      <c r="A4683" s="48">
        <v>31131904</v>
      </c>
      <c r="B4683" s="49" t="s">
        <v>4965</v>
      </c>
    </row>
    <row r="4684" spans="1:2" x14ac:dyDescent="0.25">
      <c r="A4684" s="48">
        <v>31131905</v>
      </c>
      <c r="B4684" s="49" t="s">
        <v>4966</v>
      </c>
    </row>
    <row r="4685" spans="1:2" x14ac:dyDescent="0.25">
      <c r="A4685" s="48">
        <v>31131906</v>
      </c>
      <c r="B4685" s="49" t="s">
        <v>4967</v>
      </c>
    </row>
    <row r="4686" spans="1:2" x14ac:dyDescent="0.25">
      <c r="A4686" s="48">
        <v>31131907</v>
      </c>
      <c r="B4686" s="49" t="s">
        <v>4968</v>
      </c>
    </row>
    <row r="4687" spans="1:2" x14ac:dyDescent="0.25">
      <c r="A4687" s="48">
        <v>31131908</v>
      </c>
      <c r="B4687" s="49" t="s">
        <v>4969</v>
      </c>
    </row>
    <row r="4688" spans="1:2" x14ac:dyDescent="0.25">
      <c r="A4688" s="48">
        <v>31131909</v>
      </c>
      <c r="B4688" s="49" t="s">
        <v>4970</v>
      </c>
    </row>
    <row r="4689" spans="1:2" x14ac:dyDescent="0.25">
      <c r="A4689" s="48">
        <v>31131910</v>
      </c>
      <c r="B4689" s="49" t="s">
        <v>4971</v>
      </c>
    </row>
    <row r="4690" spans="1:2" x14ac:dyDescent="0.25">
      <c r="A4690" s="48">
        <v>31131911</v>
      </c>
      <c r="B4690" s="49" t="s">
        <v>4972</v>
      </c>
    </row>
    <row r="4691" spans="1:2" x14ac:dyDescent="0.25">
      <c r="A4691" s="48">
        <v>31131912</v>
      </c>
      <c r="B4691" s="49" t="s">
        <v>4973</v>
      </c>
    </row>
    <row r="4692" spans="1:2" x14ac:dyDescent="0.25">
      <c r="A4692" s="48">
        <v>31131913</v>
      </c>
      <c r="B4692" s="49" t="s">
        <v>4974</v>
      </c>
    </row>
    <row r="4693" spans="1:2" x14ac:dyDescent="0.25">
      <c r="A4693" s="48">
        <v>31131914</v>
      </c>
      <c r="B4693" s="49" t="s">
        <v>4975</v>
      </c>
    </row>
    <row r="4694" spans="1:2" x14ac:dyDescent="0.25">
      <c r="A4694" s="48">
        <v>31131915</v>
      </c>
      <c r="B4694" s="49" t="s">
        <v>4976</v>
      </c>
    </row>
    <row r="4695" spans="1:2" x14ac:dyDescent="0.25">
      <c r="A4695" s="48">
        <v>31131916</v>
      </c>
      <c r="B4695" s="49" t="s">
        <v>4977</v>
      </c>
    </row>
    <row r="4696" spans="1:2" x14ac:dyDescent="0.25">
      <c r="A4696" s="48">
        <v>31132001</v>
      </c>
      <c r="B4696" s="49" t="s">
        <v>4978</v>
      </c>
    </row>
    <row r="4697" spans="1:2" x14ac:dyDescent="0.25">
      <c r="A4697" s="48">
        <v>31132002</v>
      </c>
      <c r="B4697" s="49" t="s">
        <v>4979</v>
      </c>
    </row>
    <row r="4698" spans="1:2" x14ac:dyDescent="0.25">
      <c r="A4698" s="48">
        <v>31141501</v>
      </c>
      <c r="B4698" s="49" t="s">
        <v>4980</v>
      </c>
    </row>
    <row r="4699" spans="1:2" x14ac:dyDescent="0.25">
      <c r="A4699" s="48">
        <v>31141502</v>
      </c>
      <c r="B4699" s="49" t="s">
        <v>4981</v>
      </c>
    </row>
    <row r="4700" spans="1:2" x14ac:dyDescent="0.25">
      <c r="A4700" s="48">
        <v>31141503</v>
      </c>
      <c r="B4700" s="49" t="s">
        <v>4982</v>
      </c>
    </row>
    <row r="4701" spans="1:2" x14ac:dyDescent="0.25">
      <c r="A4701" s="48">
        <v>31141601</v>
      </c>
      <c r="B4701" s="49" t="s">
        <v>4983</v>
      </c>
    </row>
    <row r="4702" spans="1:2" x14ac:dyDescent="0.25">
      <c r="A4702" s="48">
        <v>31141602</v>
      </c>
      <c r="B4702" s="49" t="s">
        <v>4984</v>
      </c>
    </row>
    <row r="4703" spans="1:2" x14ac:dyDescent="0.25">
      <c r="A4703" s="48">
        <v>31141603</v>
      </c>
      <c r="B4703" s="49" t="s">
        <v>4985</v>
      </c>
    </row>
    <row r="4704" spans="1:2" x14ac:dyDescent="0.25">
      <c r="A4704" s="48">
        <v>31141701</v>
      </c>
      <c r="B4704" s="49" t="s">
        <v>4986</v>
      </c>
    </row>
    <row r="4705" spans="1:2" x14ac:dyDescent="0.25">
      <c r="A4705" s="48">
        <v>31141702</v>
      </c>
      <c r="B4705" s="49" t="s">
        <v>4987</v>
      </c>
    </row>
    <row r="4706" spans="1:2" x14ac:dyDescent="0.25">
      <c r="A4706" s="48">
        <v>31141801</v>
      </c>
      <c r="B4706" s="49" t="s">
        <v>4988</v>
      </c>
    </row>
    <row r="4707" spans="1:2" x14ac:dyDescent="0.25">
      <c r="A4707" s="48">
        <v>31141802</v>
      </c>
      <c r="B4707" s="49" t="s">
        <v>4989</v>
      </c>
    </row>
    <row r="4708" spans="1:2" x14ac:dyDescent="0.25">
      <c r="A4708" s="48">
        <v>31151501</v>
      </c>
      <c r="B4708" s="49" t="s">
        <v>4990</v>
      </c>
    </row>
    <row r="4709" spans="1:2" x14ac:dyDescent="0.25">
      <c r="A4709" s="48">
        <v>31151502</v>
      </c>
      <c r="B4709" s="49" t="s">
        <v>4991</v>
      </c>
    </row>
    <row r="4710" spans="1:2" x14ac:dyDescent="0.25">
      <c r="A4710" s="48">
        <v>31151503</v>
      </c>
      <c r="B4710" s="49" t="s">
        <v>4992</v>
      </c>
    </row>
    <row r="4711" spans="1:2" x14ac:dyDescent="0.25">
      <c r="A4711" s="48">
        <v>31151504</v>
      </c>
      <c r="B4711" s="49" t="s">
        <v>4993</v>
      </c>
    </row>
    <row r="4712" spans="1:2" x14ac:dyDescent="0.25">
      <c r="A4712" s="48">
        <v>31151505</v>
      </c>
      <c r="B4712" s="49" t="s">
        <v>4994</v>
      </c>
    </row>
    <row r="4713" spans="1:2" x14ac:dyDescent="0.25">
      <c r="A4713" s="48">
        <v>31151506</v>
      </c>
      <c r="B4713" s="49" t="s">
        <v>4995</v>
      </c>
    </row>
    <row r="4714" spans="1:2" x14ac:dyDescent="0.25">
      <c r="A4714" s="48">
        <v>31151507</v>
      </c>
      <c r="B4714" s="49" t="s">
        <v>4996</v>
      </c>
    </row>
    <row r="4715" spans="1:2" x14ac:dyDescent="0.25">
      <c r="A4715" s="48">
        <v>31151508</v>
      </c>
      <c r="B4715" s="49" t="s">
        <v>4997</v>
      </c>
    </row>
    <row r="4716" spans="1:2" x14ac:dyDescent="0.25">
      <c r="A4716" s="48">
        <v>31151509</v>
      </c>
      <c r="B4716" s="49" t="s">
        <v>4998</v>
      </c>
    </row>
    <row r="4717" spans="1:2" x14ac:dyDescent="0.25">
      <c r="A4717" s="48">
        <v>31151601</v>
      </c>
      <c r="B4717" s="49" t="s">
        <v>4999</v>
      </c>
    </row>
    <row r="4718" spans="1:2" x14ac:dyDescent="0.25">
      <c r="A4718" s="48">
        <v>31151603</v>
      </c>
      <c r="B4718" s="49" t="s">
        <v>5000</v>
      </c>
    </row>
    <row r="4719" spans="1:2" x14ac:dyDescent="0.25">
      <c r="A4719" s="48">
        <v>31151604</v>
      </c>
      <c r="B4719" s="49" t="s">
        <v>5001</v>
      </c>
    </row>
    <row r="4720" spans="1:2" x14ac:dyDescent="0.25">
      <c r="A4720" s="48">
        <v>31151605</v>
      </c>
      <c r="B4720" s="49" t="s">
        <v>5002</v>
      </c>
    </row>
    <row r="4721" spans="1:2" x14ac:dyDescent="0.25">
      <c r="A4721" s="48">
        <v>31151606</v>
      </c>
      <c r="B4721" s="49" t="s">
        <v>5003</v>
      </c>
    </row>
    <row r="4722" spans="1:2" x14ac:dyDescent="0.25">
      <c r="A4722" s="48">
        <v>31151607</v>
      </c>
      <c r="B4722" s="49" t="s">
        <v>5004</v>
      </c>
    </row>
    <row r="4723" spans="1:2" x14ac:dyDescent="0.25">
      <c r="A4723" s="48">
        <v>31151608</v>
      </c>
      <c r="B4723" s="49" t="s">
        <v>5005</v>
      </c>
    </row>
    <row r="4724" spans="1:2" x14ac:dyDescent="0.25">
      <c r="A4724" s="48">
        <v>31151609</v>
      </c>
      <c r="B4724" s="49" t="s">
        <v>5006</v>
      </c>
    </row>
    <row r="4725" spans="1:2" x14ac:dyDescent="0.25">
      <c r="A4725" s="48">
        <v>31151702</v>
      </c>
      <c r="B4725" s="49" t="s">
        <v>5007</v>
      </c>
    </row>
    <row r="4726" spans="1:2" x14ac:dyDescent="0.25">
      <c r="A4726" s="48">
        <v>31151703</v>
      </c>
      <c r="B4726" s="49" t="s">
        <v>5008</v>
      </c>
    </row>
    <row r="4727" spans="1:2" x14ac:dyDescent="0.25">
      <c r="A4727" s="48">
        <v>31151704</v>
      </c>
      <c r="B4727" s="49" t="s">
        <v>5009</v>
      </c>
    </row>
    <row r="4728" spans="1:2" x14ac:dyDescent="0.25">
      <c r="A4728" s="48">
        <v>31151705</v>
      </c>
      <c r="B4728" s="49" t="s">
        <v>5010</v>
      </c>
    </row>
    <row r="4729" spans="1:2" x14ac:dyDescent="0.25">
      <c r="A4729" s="48">
        <v>31151706</v>
      </c>
      <c r="B4729" s="49" t="s">
        <v>5011</v>
      </c>
    </row>
    <row r="4730" spans="1:2" x14ac:dyDescent="0.25">
      <c r="A4730" s="48">
        <v>31151707</v>
      </c>
      <c r="B4730" s="49" t="s">
        <v>5012</v>
      </c>
    </row>
    <row r="4731" spans="1:2" x14ac:dyDescent="0.25">
      <c r="A4731" s="48">
        <v>31151803</v>
      </c>
      <c r="B4731" s="49" t="s">
        <v>5013</v>
      </c>
    </row>
    <row r="4732" spans="1:2" x14ac:dyDescent="0.25">
      <c r="A4732" s="48">
        <v>31151804</v>
      </c>
      <c r="B4732" s="49" t="s">
        <v>5014</v>
      </c>
    </row>
    <row r="4733" spans="1:2" x14ac:dyDescent="0.25">
      <c r="A4733" s="48">
        <v>31151901</v>
      </c>
      <c r="B4733" s="49" t="s">
        <v>5015</v>
      </c>
    </row>
    <row r="4734" spans="1:2" x14ac:dyDescent="0.25">
      <c r="A4734" s="48">
        <v>31151902</v>
      </c>
      <c r="B4734" s="49" t="s">
        <v>5016</v>
      </c>
    </row>
    <row r="4735" spans="1:2" x14ac:dyDescent="0.25">
      <c r="A4735" s="48">
        <v>31151903</v>
      </c>
      <c r="B4735" s="49" t="s">
        <v>5017</v>
      </c>
    </row>
    <row r="4736" spans="1:2" x14ac:dyDescent="0.25">
      <c r="A4736" s="48">
        <v>31151904</v>
      </c>
      <c r="B4736" s="49" t="s">
        <v>5018</v>
      </c>
    </row>
    <row r="4737" spans="1:2" x14ac:dyDescent="0.25">
      <c r="A4737" s="48">
        <v>31151905</v>
      </c>
      <c r="B4737" s="49" t="s">
        <v>5019</v>
      </c>
    </row>
    <row r="4738" spans="1:2" x14ac:dyDescent="0.25">
      <c r="A4738" s="48">
        <v>31152001</v>
      </c>
      <c r="B4738" s="49" t="s">
        <v>5020</v>
      </c>
    </row>
    <row r="4739" spans="1:2" x14ac:dyDescent="0.25">
      <c r="A4739" s="48">
        <v>31152002</v>
      </c>
      <c r="B4739" s="49" t="s">
        <v>5021</v>
      </c>
    </row>
    <row r="4740" spans="1:2" x14ac:dyDescent="0.25">
      <c r="A4740" s="48">
        <v>31161501</v>
      </c>
      <c r="B4740" s="49" t="s">
        <v>5022</v>
      </c>
    </row>
    <row r="4741" spans="1:2" x14ac:dyDescent="0.25">
      <c r="A4741" s="48">
        <v>31161502</v>
      </c>
      <c r="B4741" s="49" t="s">
        <v>5023</v>
      </c>
    </row>
    <row r="4742" spans="1:2" x14ac:dyDescent="0.25">
      <c r="A4742" s="48">
        <v>31161503</v>
      </c>
      <c r="B4742" s="49" t="s">
        <v>5024</v>
      </c>
    </row>
    <row r="4743" spans="1:2" x14ac:dyDescent="0.25">
      <c r="A4743" s="48">
        <v>31161504</v>
      </c>
      <c r="B4743" s="49" t="s">
        <v>5025</v>
      </c>
    </row>
    <row r="4744" spans="1:2" x14ac:dyDescent="0.25">
      <c r="A4744" s="48">
        <v>31161505</v>
      </c>
      <c r="B4744" s="49" t="s">
        <v>5026</v>
      </c>
    </row>
    <row r="4745" spans="1:2" x14ac:dyDescent="0.25">
      <c r="A4745" s="48">
        <v>31161506</v>
      </c>
      <c r="B4745" s="49" t="s">
        <v>5027</v>
      </c>
    </row>
    <row r="4746" spans="1:2" x14ac:dyDescent="0.25">
      <c r="A4746" s="48">
        <v>31161507</v>
      </c>
      <c r="B4746" s="49" t="s">
        <v>5028</v>
      </c>
    </row>
    <row r="4747" spans="1:2" x14ac:dyDescent="0.25">
      <c r="A4747" s="48">
        <v>31161508</v>
      </c>
      <c r="B4747" s="49" t="s">
        <v>5029</v>
      </c>
    </row>
    <row r="4748" spans="1:2" x14ac:dyDescent="0.25">
      <c r="A4748" s="48">
        <v>31161509</v>
      </c>
      <c r="B4748" s="49" t="s">
        <v>5030</v>
      </c>
    </row>
    <row r="4749" spans="1:2" x14ac:dyDescent="0.25">
      <c r="A4749" s="48">
        <v>31161510</v>
      </c>
      <c r="B4749" s="49" t="s">
        <v>5031</v>
      </c>
    </row>
    <row r="4750" spans="1:2" x14ac:dyDescent="0.25">
      <c r="A4750" s="48">
        <v>31161511</v>
      </c>
      <c r="B4750" s="49" t="s">
        <v>5032</v>
      </c>
    </row>
    <row r="4751" spans="1:2" x14ac:dyDescent="0.25">
      <c r="A4751" s="48">
        <v>31161512</v>
      </c>
      <c r="B4751" s="49" t="s">
        <v>5033</v>
      </c>
    </row>
    <row r="4752" spans="1:2" x14ac:dyDescent="0.25">
      <c r="A4752" s="48">
        <v>31161513</v>
      </c>
      <c r="B4752" s="49" t="s">
        <v>5034</v>
      </c>
    </row>
    <row r="4753" spans="1:2" x14ac:dyDescent="0.25">
      <c r="A4753" s="48">
        <v>31161514</v>
      </c>
      <c r="B4753" s="49" t="s">
        <v>5035</v>
      </c>
    </row>
    <row r="4754" spans="1:2" x14ac:dyDescent="0.25">
      <c r="A4754" s="48">
        <v>31161516</v>
      </c>
      <c r="B4754" s="49" t="s">
        <v>5036</v>
      </c>
    </row>
    <row r="4755" spans="1:2" x14ac:dyDescent="0.25">
      <c r="A4755" s="48">
        <v>31161517</v>
      </c>
      <c r="B4755" s="49" t="s">
        <v>5037</v>
      </c>
    </row>
    <row r="4756" spans="1:2" x14ac:dyDescent="0.25">
      <c r="A4756" s="48">
        <v>31161518</v>
      </c>
      <c r="B4756" s="49" t="s">
        <v>5038</v>
      </c>
    </row>
    <row r="4757" spans="1:2" x14ac:dyDescent="0.25">
      <c r="A4757" s="48">
        <v>31161601</v>
      </c>
      <c r="B4757" s="49" t="s">
        <v>5039</v>
      </c>
    </row>
    <row r="4758" spans="1:2" x14ac:dyDescent="0.25">
      <c r="A4758" s="48">
        <v>31161602</v>
      </c>
      <c r="B4758" s="49" t="s">
        <v>5040</v>
      </c>
    </row>
    <row r="4759" spans="1:2" x14ac:dyDescent="0.25">
      <c r="A4759" s="48">
        <v>31161603</v>
      </c>
      <c r="B4759" s="49" t="s">
        <v>5041</v>
      </c>
    </row>
    <row r="4760" spans="1:2" x14ac:dyDescent="0.25">
      <c r="A4760" s="48">
        <v>31161604</v>
      </c>
      <c r="B4760" s="49" t="s">
        <v>5042</v>
      </c>
    </row>
    <row r="4761" spans="1:2" x14ac:dyDescent="0.25">
      <c r="A4761" s="48">
        <v>31161605</v>
      </c>
      <c r="B4761" s="49" t="s">
        <v>5043</v>
      </c>
    </row>
    <row r="4762" spans="1:2" x14ac:dyDescent="0.25">
      <c r="A4762" s="48">
        <v>31161606</v>
      </c>
      <c r="B4762" s="49" t="s">
        <v>5044</v>
      </c>
    </row>
    <row r="4763" spans="1:2" x14ac:dyDescent="0.25">
      <c r="A4763" s="48">
        <v>31161607</v>
      </c>
      <c r="B4763" s="49" t="s">
        <v>5045</v>
      </c>
    </row>
    <row r="4764" spans="1:2" x14ac:dyDescent="0.25">
      <c r="A4764" s="48">
        <v>31161608</v>
      </c>
      <c r="B4764" s="49" t="s">
        <v>5046</v>
      </c>
    </row>
    <row r="4765" spans="1:2" x14ac:dyDescent="0.25">
      <c r="A4765" s="48">
        <v>31161609</v>
      </c>
      <c r="B4765" s="49" t="s">
        <v>5047</v>
      </c>
    </row>
    <row r="4766" spans="1:2" x14ac:dyDescent="0.25">
      <c r="A4766" s="48">
        <v>31161610</v>
      </c>
      <c r="B4766" s="49" t="s">
        <v>5048</v>
      </c>
    </row>
    <row r="4767" spans="1:2" x14ac:dyDescent="0.25">
      <c r="A4767" s="48">
        <v>31161611</v>
      </c>
      <c r="B4767" s="49" t="s">
        <v>5049</v>
      </c>
    </row>
    <row r="4768" spans="1:2" x14ac:dyDescent="0.25">
      <c r="A4768" s="48">
        <v>31161612</v>
      </c>
      <c r="B4768" s="49" t="s">
        <v>5050</v>
      </c>
    </row>
    <row r="4769" spans="1:2" x14ac:dyDescent="0.25">
      <c r="A4769" s="48">
        <v>31161613</v>
      </c>
      <c r="B4769" s="49" t="s">
        <v>5051</v>
      </c>
    </row>
    <row r="4770" spans="1:2" x14ac:dyDescent="0.25">
      <c r="A4770" s="48">
        <v>31161614</v>
      </c>
      <c r="B4770" s="49" t="s">
        <v>5052</v>
      </c>
    </row>
    <row r="4771" spans="1:2" x14ac:dyDescent="0.25">
      <c r="A4771" s="48">
        <v>31161616</v>
      </c>
      <c r="B4771" s="49" t="s">
        <v>5053</v>
      </c>
    </row>
    <row r="4772" spans="1:2" x14ac:dyDescent="0.25">
      <c r="A4772" s="48">
        <v>31161617</v>
      </c>
      <c r="B4772" s="49" t="s">
        <v>5054</v>
      </c>
    </row>
    <row r="4773" spans="1:2" x14ac:dyDescent="0.25">
      <c r="A4773" s="48">
        <v>31161618</v>
      </c>
      <c r="B4773" s="49" t="s">
        <v>5055</v>
      </c>
    </row>
    <row r="4774" spans="1:2" x14ac:dyDescent="0.25">
      <c r="A4774" s="48">
        <v>31161619</v>
      </c>
      <c r="B4774" s="49" t="s">
        <v>5056</v>
      </c>
    </row>
    <row r="4775" spans="1:2" x14ac:dyDescent="0.25">
      <c r="A4775" s="48">
        <v>31161620</v>
      </c>
      <c r="B4775" s="49" t="s">
        <v>5057</v>
      </c>
    </row>
    <row r="4776" spans="1:2" x14ac:dyDescent="0.25">
      <c r="A4776" s="48">
        <v>31161621</v>
      </c>
      <c r="B4776" s="49" t="s">
        <v>5058</v>
      </c>
    </row>
    <row r="4777" spans="1:2" x14ac:dyDescent="0.25">
      <c r="A4777" s="48">
        <v>31161701</v>
      </c>
      <c r="B4777" s="49" t="s">
        <v>5059</v>
      </c>
    </row>
    <row r="4778" spans="1:2" x14ac:dyDescent="0.25">
      <c r="A4778" s="48">
        <v>31161702</v>
      </c>
      <c r="B4778" s="49" t="s">
        <v>5060</v>
      </c>
    </row>
    <row r="4779" spans="1:2" x14ac:dyDescent="0.25">
      <c r="A4779" s="48">
        <v>31161703</v>
      </c>
      <c r="B4779" s="49" t="s">
        <v>5061</v>
      </c>
    </row>
    <row r="4780" spans="1:2" x14ac:dyDescent="0.25">
      <c r="A4780" s="48">
        <v>31161704</v>
      </c>
      <c r="B4780" s="49" t="s">
        <v>5062</v>
      </c>
    </row>
    <row r="4781" spans="1:2" x14ac:dyDescent="0.25">
      <c r="A4781" s="48">
        <v>31161705</v>
      </c>
      <c r="B4781" s="49" t="s">
        <v>5063</v>
      </c>
    </row>
    <row r="4782" spans="1:2" x14ac:dyDescent="0.25">
      <c r="A4782" s="48">
        <v>31161706</v>
      </c>
      <c r="B4782" s="49" t="s">
        <v>5064</v>
      </c>
    </row>
    <row r="4783" spans="1:2" x14ac:dyDescent="0.25">
      <c r="A4783" s="48">
        <v>31161707</v>
      </c>
      <c r="B4783" s="49" t="s">
        <v>5065</v>
      </c>
    </row>
    <row r="4784" spans="1:2" x14ac:dyDescent="0.25">
      <c r="A4784" s="48">
        <v>31161708</v>
      </c>
      <c r="B4784" s="49" t="s">
        <v>5066</v>
      </c>
    </row>
    <row r="4785" spans="1:2" x14ac:dyDescent="0.25">
      <c r="A4785" s="48">
        <v>31161709</v>
      </c>
      <c r="B4785" s="49" t="s">
        <v>5067</v>
      </c>
    </row>
    <row r="4786" spans="1:2" x14ac:dyDescent="0.25">
      <c r="A4786" s="48">
        <v>31161710</v>
      </c>
      <c r="B4786" s="49" t="s">
        <v>5068</v>
      </c>
    </row>
    <row r="4787" spans="1:2" x14ac:dyDescent="0.25">
      <c r="A4787" s="48">
        <v>31161711</v>
      </c>
      <c r="B4787" s="49" t="s">
        <v>5069</v>
      </c>
    </row>
    <row r="4788" spans="1:2" x14ac:dyDescent="0.25">
      <c r="A4788" s="48">
        <v>31161712</v>
      </c>
      <c r="B4788" s="49" t="s">
        <v>5070</v>
      </c>
    </row>
    <row r="4789" spans="1:2" x14ac:dyDescent="0.25">
      <c r="A4789" s="48">
        <v>31161713</v>
      </c>
      <c r="B4789" s="49" t="s">
        <v>5071</v>
      </c>
    </row>
    <row r="4790" spans="1:2" x14ac:dyDescent="0.25">
      <c r="A4790" s="48">
        <v>31161714</v>
      </c>
      <c r="B4790" s="49" t="s">
        <v>5072</v>
      </c>
    </row>
    <row r="4791" spans="1:2" x14ac:dyDescent="0.25">
      <c r="A4791" s="48">
        <v>31161716</v>
      </c>
      <c r="B4791" s="49" t="s">
        <v>5073</v>
      </c>
    </row>
    <row r="4792" spans="1:2" x14ac:dyDescent="0.25">
      <c r="A4792" s="48">
        <v>31161717</v>
      </c>
      <c r="B4792" s="49" t="s">
        <v>5074</v>
      </c>
    </row>
    <row r="4793" spans="1:2" x14ac:dyDescent="0.25">
      <c r="A4793" s="48">
        <v>31161718</v>
      </c>
      <c r="B4793" s="49" t="s">
        <v>5075</v>
      </c>
    </row>
    <row r="4794" spans="1:2" x14ac:dyDescent="0.25">
      <c r="A4794" s="48">
        <v>31161719</v>
      </c>
      <c r="B4794" s="49" t="s">
        <v>5076</v>
      </c>
    </row>
    <row r="4795" spans="1:2" x14ac:dyDescent="0.25">
      <c r="A4795" s="48">
        <v>31161720</v>
      </c>
      <c r="B4795" s="49" t="s">
        <v>5077</v>
      </c>
    </row>
    <row r="4796" spans="1:2" x14ac:dyDescent="0.25">
      <c r="A4796" s="48">
        <v>31161721</v>
      </c>
      <c r="B4796" s="49" t="s">
        <v>5078</v>
      </c>
    </row>
    <row r="4797" spans="1:2" x14ac:dyDescent="0.25">
      <c r="A4797" s="48">
        <v>31161722</v>
      </c>
      <c r="B4797" s="49" t="s">
        <v>5079</v>
      </c>
    </row>
    <row r="4798" spans="1:2" x14ac:dyDescent="0.25">
      <c r="A4798" s="48">
        <v>31161723</v>
      </c>
      <c r="B4798" s="49" t="s">
        <v>5080</v>
      </c>
    </row>
    <row r="4799" spans="1:2" x14ac:dyDescent="0.25">
      <c r="A4799" s="48">
        <v>31161724</v>
      </c>
      <c r="B4799" s="49" t="s">
        <v>5081</v>
      </c>
    </row>
    <row r="4800" spans="1:2" x14ac:dyDescent="0.25">
      <c r="A4800" s="48">
        <v>31161725</v>
      </c>
      <c r="B4800" s="49" t="s">
        <v>5082</v>
      </c>
    </row>
    <row r="4801" spans="1:2" x14ac:dyDescent="0.25">
      <c r="A4801" s="48">
        <v>31161726</v>
      </c>
      <c r="B4801" s="49" t="s">
        <v>5083</v>
      </c>
    </row>
    <row r="4802" spans="1:2" x14ac:dyDescent="0.25">
      <c r="A4802" s="48">
        <v>31161727</v>
      </c>
      <c r="B4802" s="49" t="s">
        <v>5084</v>
      </c>
    </row>
    <row r="4803" spans="1:2" x14ac:dyDescent="0.25">
      <c r="A4803" s="48">
        <v>31161728</v>
      </c>
      <c r="B4803" s="49" t="s">
        <v>5085</v>
      </c>
    </row>
    <row r="4804" spans="1:2" x14ac:dyDescent="0.25">
      <c r="A4804" s="48">
        <v>31161729</v>
      </c>
      <c r="B4804" s="49" t="s">
        <v>5086</v>
      </c>
    </row>
    <row r="4805" spans="1:2" x14ac:dyDescent="0.25">
      <c r="A4805" s="48">
        <v>31161730</v>
      </c>
      <c r="B4805" s="49" t="s">
        <v>5087</v>
      </c>
    </row>
    <row r="4806" spans="1:2" x14ac:dyDescent="0.25">
      <c r="A4806" s="48">
        <v>31161731</v>
      </c>
      <c r="B4806" s="49" t="s">
        <v>5088</v>
      </c>
    </row>
    <row r="4807" spans="1:2" x14ac:dyDescent="0.25">
      <c r="A4807" s="48">
        <v>31161801</v>
      </c>
      <c r="B4807" s="49" t="s">
        <v>5089</v>
      </c>
    </row>
    <row r="4808" spans="1:2" x14ac:dyDescent="0.25">
      <c r="A4808" s="48">
        <v>31161802</v>
      </c>
      <c r="B4808" s="49" t="s">
        <v>5090</v>
      </c>
    </row>
    <row r="4809" spans="1:2" x14ac:dyDescent="0.25">
      <c r="A4809" s="48">
        <v>31161803</v>
      </c>
      <c r="B4809" s="49" t="s">
        <v>5091</v>
      </c>
    </row>
    <row r="4810" spans="1:2" x14ac:dyDescent="0.25">
      <c r="A4810" s="48">
        <v>31161804</v>
      </c>
      <c r="B4810" s="49" t="s">
        <v>5092</v>
      </c>
    </row>
    <row r="4811" spans="1:2" x14ac:dyDescent="0.25">
      <c r="A4811" s="48">
        <v>31161805</v>
      </c>
      <c r="B4811" s="49" t="s">
        <v>5093</v>
      </c>
    </row>
    <row r="4812" spans="1:2" x14ac:dyDescent="0.25">
      <c r="A4812" s="48">
        <v>31161806</v>
      </c>
      <c r="B4812" s="49" t="s">
        <v>5094</v>
      </c>
    </row>
    <row r="4813" spans="1:2" x14ac:dyDescent="0.25">
      <c r="A4813" s="48">
        <v>31161807</v>
      </c>
      <c r="B4813" s="49" t="s">
        <v>5095</v>
      </c>
    </row>
    <row r="4814" spans="1:2" x14ac:dyDescent="0.25">
      <c r="A4814" s="48">
        <v>31161808</v>
      </c>
      <c r="B4814" s="49" t="s">
        <v>5096</v>
      </c>
    </row>
    <row r="4815" spans="1:2" x14ac:dyDescent="0.25">
      <c r="A4815" s="48">
        <v>31161809</v>
      </c>
      <c r="B4815" s="49" t="s">
        <v>5097</v>
      </c>
    </row>
    <row r="4816" spans="1:2" x14ac:dyDescent="0.25">
      <c r="A4816" s="48">
        <v>31161810</v>
      </c>
      <c r="B4816" s="49" t="s">
        <v>5098</v>
      </c>
    </row>
    <row r="4817" spans="1:2" x14ac:dyDescent="0.25">
      <c r="A4817" s="48">
        <v>31161811</v>
      </c>
      <c r="B4817" s="49" t="s">
        <v>5099</v>
      </c>
    </row>
    <row r="4818" spans="1:2" x14ac:dyDescent="0.25">
      <c r="A4818" s="48">
        <v>31161812</v>
      </c>
      <c r="B4818" s="49" t="s">
        <v>5100</v>
      </c>
    </row>
    <row r="4819" spans="1:2" x14ac:dyDescent="0.25">
      <c r="A4819" s="48">
        <v>31161813</v>
      </c>
      <c r="B4819" s="49" t="s">
        <v>5101</v>
      </c>
    </row>
    <row r="4820" spans="1:2" x14ac:dyDescent="0.25">
      <c r="A4820" s="48">
        <v>31161814</v>
      </c>
      <c r="B4820" s="49" t="s">
        <v>5102</v>
      </c>
    </row>
    <row r="4821" spans="1:2" x14ac:dyDescent="0.25">
      <c r="A4821" s="48">
        <v>31161815</v>
      </c>
      <c r="B4821" s="49" t="s">
        <v>5103</v>
      </c>
    </row>
    <row r="4822" spans="1:2" x14ac:dyDescent="0.25">
      <c r="A4822" s="48">
        <v>31161816</v>
      </c>
      <c r="B4822" s="49" t="s">
        <v>5104</v>
      </c>
    </row>
    <row r="4823" spans="1:2" x14ac:dyDescent="0.25">
      <c r="A4823" s="48">
        <v>31161817</v>
      </c>
      <c r="B4823" s="49" t="s">
        <v>5105</v>
      </c>
    </row>
    <row r="4824" spans="1:2" x14ac:dyDescent="0.25">
      <c r="A4824" s="48">
        <v>31161818</v>
      </c>
      <c r="B4824" s="49" t="s">
        <v>5106</v>
      </c>
    </row>
    <row r="4825" spans="1:2" x14ac:dyDescent="0.25">
      <c r="A4825" s="48">
        <v>31161819</v>
      </c>
      <c r="B4825" s="49" t="s">
        <v>5107</v>
      </c>
    </row>
    <row r="4826" spans="1:2" x14ac:dyDescent="0.25">
      <c r="A4826" s="48">
        <v>31161820</v>
      </c>
      <c r="B4826" s="49" t="s">
        <v>5108</v>
      </c>
    </row>
    <row r="4827" spans="1:2" x14ac:dyDescent="0.25">
      <c r="A4827" s="48">
        <v>31161901</v>
      </c>
      <c r="B4827" s="49" t="s">
        <v>5109</v>
      </c>
    </row>
    <row r="4828" spans="1:2" x14ac:dyDescent="0.25">
      <c r="A4828" s="48">
        <v>31161902</v>
      </c>
      <c r="B4828" s="49" t="s">
        <v>5110</v>
      </c>
    </row>
    <row r="4829" spans="1:2" x14ac:dyDescent="0.25">
      <c r="A4829" s="48">
        <v>31161903</v>
      </c>
      <c r="B4829" s="49" t="s">
        <v>5111</v>
      </c>
    </row>
    <row r="4830" spans="1:2" x14ac:dyDescent="0.25">
      <c r="A4830" s="48">
        <v>31161904</v>
      </c>
      <c r="B4830" s="49" t="s">
        <v>5112</v>
      </c>
    </row>
    <row r="4831" spans="1:2" x14ac:dyDescent="0.25">
      <c r="A4831" s="48">
        <v>31161905</v>
      </c>
      <c r="B4831" s="49" t="s">
        <v>5113</v>
      </c>
    </row>
    <row r="4832" spans="1:2" x14ac:dyDescent="0.25">
      <c r="A4832" s="48">
        <v>31161906</v>
      </c>
      <c r="B4832" s="49" t="s">
        <v>5114</v>
      </c>
    </row>
    <row r="4833" spans="1:2" x14ac:dyDescent="0.25">
      <c r="A4833" s="48">
        <v>31161907</v>
      </c>
      <c r="B4833" s="49" t="s">
        <v>5115</v>
      </c>
    </row>
    <row r="4834" spans="1:2" x14ac:dyDescent="0.25">
      <c r="A4834" s="48">
        <v>31161908</v>
      </c>
      <c r="B4834" s="49" t="s">
        <v>5116</v>
      </c>
    </row>
    <row r="4835" spans="1:2" x14ac:dyDescent="0.25">
      <c r="A4835" s="48">
        <v>31162001</v>
      </c>
      <c r="B4835" s="49" t="s">
        <v>5117</v>
      </c>
    </row>
    <row r="4836" spans="1:2" x14ac:dyDescent="0.25">
      <c r="A4836" s="48">
        <v>31162002</v>
      </c>
      <c r="B4836" s="49" t="s">
        <v>5118</v>
      </c>
    </row>
    <row r="4837" spans="1:2" x14ac:dyDescent="0.25">
      <c r="A4837" s="48">
        <v>31162003</v>
      </c>
      <c r="B4837" s="49" t="s">
        <v>5119</v>
      </c>
    </row>
    <row r="4838" spans="1:2" x14ac:dyDescent="0.25">
      <c r="A4838" s="48">
        <v>31162004</v>
      </c>
      <c r="B4838" s="49" t="s">
        <v>5120</v>
      </c>
    </row>
    <row r="4839" spans="1:2" x14ac:dyDescent="0.25">
      <c r="A4839" s="48">
        <v>31162005</v>
      </c>
      <c r="B4839" s="49" t="s">
        <v>5121</v>
      </c>
    </row>
    <row r="4840" spans="1:2" x14ac:dyDescent="0.25">
      <c r="A4840" s="48">
        <v>31162006</v>
      </c>
      <c r="B4840" s="49" t="s">
        <v>5122</v>
      </c>
    </row>
    <row r="4841" spans="1:2" x14ac:dyDescent="0.25">
      <c r="A4841" s="48">
        <v>31162007</v>
      </c>
      <c r="B4841" s="49" t="s">
        <v>5123</v>
      </c>
    </row>
    <row r="4842" spans="1:2" x14ac:dyDescent="0.25">
      <c r="A4842" s="48">
        <v>31162008</v>
      </c>
      <c r="B4842" s="49" t="s">
        <v>5124</v>
      </c>
    </row>
    <row r="4843" spans="1:2" x14ac:dyDescent="0.25">
      <c r="A4843" s="48">
        <v>31162101</v>
      </c>
      <c r="B4843" s="49" t="s">
        <v>5125</v>
      </c>
    </row>
    <row r="4844" spans="1:2" x14ac:dyDescent="0.25">
      <c r="A4844" s="48">
        <v>31162102</v>
      </c>
      <c r="B4844" s="49" t="s">
        <v>5126</v>
      </c>
    </row>
    <row r="4845" spans="1:2" x14ac:dyDescent="0.25">
      <c r="A4845" s="48">
        <v>31162103</v>
      </c>
      <c r="B4845" s="49" t="s">
        <v>5127</v>
      </c>
    </row>
    <row r="4846" spans="1:2" x14ac:dyDescent="0.25">
      <c r="A4846" s="48">
        <v>31162104</v>
      </c>
      <c r="B4846" s="49" t="s">
        <v>5128</v>
      </c>
    </row>
    <row r="4847" spans="1:2" x14ac:dyDescent="0.25">
      <c r="A4847" s="48">
        <v>31162105</v>
      </c>
      <c r="B4847" s="49" t="s">
        <v>5129</v>
      </c>
    </row>
    <row r="4848" spans="1:2" x14ac:dyDescent="0.25">
      <c r="A4848" s="48">
        <v>31162106</v>
      </c>
      <c r="B4848" s="49" t="s">
        <v>5130</v>
      </c>
    </row>
    <row r="4849" spans="1:2" x14ac:dyDescent="0.25">
      <c r="A4849" s="48">
        <v>31162107</v>
      </c>
      <c r="B4849" s="49" t="s">
        <v>5131</v>
      </c>
    </row>
    <row r="4850" spans="1:2" x14ac:dyDescent="0.25">
      <c r="A4850" s="48">
        <v>31162108</v>
      </c>
      <c r="B4850" s="49" t="s">
        <v>5132</v>
      </c>
    </row>
    <row r="4851" spans="1:2" x14ac:dyDescent="0.25">
      <c r="A4851" s="48">
        <v>31162201</v>
      </c>
      <c r="B4851" s="49" t="s">
        <v>5133</v>
      </c>
    </row>
    <row r="4852" spans="1:2" x14ac:dyDescent="0.25">
      <c r="A4852" s="48">
        <v>31162202</v>
      </c>
      <c r="B4852" s="49" t="s">
        <v>5134</v>
      </c>
    </row>
    <row r="4853" spans="1:2" x14ac:dyDescent="0.25">
      <c r="A4853" s="48">
        <v>31162203</v>
      </c>
      <c r="B4853" s="49" t="s">
        <v>5135</v>
      </c>
    </row>
    <row r="4854" spans="1:2" x14ac:dyDescent="0.25">
      <c r="A4854" s="48">
        <v>31162204</v>
      </c>
      <c r="B4854" s="49" t="s">
        <v>5136</v>
      </c>
    </row>
    <row r="4855" spans="1:2" x14ac:dyDescent="0.25">
      <c r="A4855" s="48">
        <v>31162205</v>
      </c>
      <c r="B4855" s="49" t="s">
        <v>5137</v>
      </c>
    </row>
    <row r="4856" spans="1:2" x14ac:dyDescent="0.25">
      <c r="A4856" s="48">
        <v>31162206</v>
      </c>
      <c r="B4856" s="49" t="s">
        <v>5138</v>
      </c>
    </row>
    <row r="4857" spans="1:2" x14ac:dyDescent="0.25">
      <c r="A4857" s="48">
        <v>31162207</v>
      </c>
      <c r="B4857" s="49" t="s">
        <v>5139</v>
      </c>
    </row>
    <row r="4858" spans="1:2" x14ac:dyDescent="0.25">
      <c r="A4858" s="48">
        <v>31162208</v>
      </c>
      <c r="B4858" s="49" t="s">
        <v>5140</v>
      </c>
    </row>
    <row r="4859" spans="1:2" x14ac:dyDescent="0.25">
      <c r="A4859" s="48">
        <v>31162209</v>
      </c>
      <c r="B4859" s="49" t="s">
        <v>5141</v>
      </c>
    </row>
    <row r="4860" spans="1:2" x14ac:dyDescent="0.25">
      <c r="A4860" s="48">
        <v>31162210</v>
      </c>
      <c r="B4860" s="49" t="s">
        <v>5142</v>
      </c>
    </row>
    <row r="4861" spans="1:2" x14ac:dyDescent="0.25">
      <c r="A4861" s="48">
        <v>31162301</v>
      </c>
      <c r="B4861" s="49" t="s">
        <v>5143</v>
      </c>
    </row>
    <row r="4862" spans="1:2" x14ac:dyDescent="0.25">
      <c r="A4862" s="48">
        <v>31162303</v>
      </c>
      <c r="B4862" s="49" t="s">
        <v>5144</v>
      </c>
    </row>
    <row r="4863" spans="1:2" x14ac:dyDescent="0.25">
      <c r="A4863" s="48">
        <v>31162304</v>
      </c>
      <c r="B4863" s="49" t="s">
        <v>5145</v>
      </c>
    </row>
    <row r="4864" spans="1:2" x14ac:dyDescent="0.25">
      <c r="A4864" s="48">
        <v>31162305</v>
      </c>
      <c r="B4864" s="49" t="s">
        <v>5146</v>
      </c>
    </row>
    <row r="4865" spans="1:2" x14ac:dyDescent="0.25">
      <c r="A4865" s="48">
        <v>31162306</v>
      </c>
      <c r="B4865" s="49" t="s">
        <v>5147</v>
      </c>
    </row>
    <row r="4866" spans="1:2" x14ac:dyDescent="0.25">
      <c r="A4866" s="48">
        <v>31162307</v>
      </c>
      <c r="B4866" s="49" t="s">
        <v>5148</v>
      </c>
    </row>
    <row r="4867" spans="1:2" x14ac:dyDescent="0.25">
      <c r="A4867" s="48">
        <v>31162308</v>
      </c>
      <c r="B4867" s="49" t="s">
        <v>5149</v>
      </c>
    </row>
    <row r="4868" spans="1:2" x14ac:dyDescent="0.25">
      <c r="A4868" s="48">
        <v>31162309</v>
      </c>
      <c r="B4868" s="49" t="s">
        <v>5150</v>
      </c>
    </row>
    <row r="4869" spans="1:2" x14ac:dyDescent="0.25">
      <c r="A4869" s="48">
        <v>31162310</v>
      </c>
      <c r="B4869" s="49" t="s">
        <v>5151</v>
      </c>
    </row>
    <row r="4870" spans="1:2" x14ac:dyDescent="0.25">
      <c r="A4870" s="48">
        <v>31162311</v>
      </c>
      <c r="B4870" s="49" t="s">
        <v>5152</v>
      </c>
    </row>
    <row r="4871" spans="1:2" x14ac:dyDescent="0.25">
      <c r="A4871" s="48">
        <v>31162312</v>
      </c>
      <c r="B4871" s="49" t="s">
        <v>5153</v>
      </c>
    </row>
    <row r="4872" spans="1:2" x14ac:dyDescent="0.25">
      <c r="A4872" s="48">
        <v>31162313</v>
      </c>
      <c r="B4872" s="49" t="s">
        <v>5154</v>
      </c>
    </row>
    <row r="4873" spans="1:2" x14ac:dyDescent="0.25">
      <c r="A4873" s="48">
        <v>31162401</v>
      </c>
      <c r="B4873" s="49" t="s">
        <v>5155</v>
      </c>
    </row>
    <row r="4874" spans="1:2" x14ac:dyDescent="0.25">
      <c r="A4874" s="48">
        <v>31162402</v>
      </c>
      <c r="B4874" s="49" t="s">
        <v>5156</v>
      </c>
    </row>
    <row r="4875" spans="1:2" x14ac:dyDescent="0.25">
      <c r="A4875" s="48">
        <v>31162403</v>
      </c>
      <c r="B4875" s="49" t="s">
        <v>5157</v>
      </c>
    </row>
    <row r="4876" spans="1:2" x14ac:dyDescent="0.25">
      <c r="A4876" s="48">
        <v>31162404</v>
      </c>
      <c r="B4876" s="49" t="s">
        <v>5158</v>
      </c>
    </row>
    <row r="4877" spans="1:2" x14ac:dyDescent="0.25">
      <c r="A4877" s="48">
        <v>31162405</v>
      </c>
      <c r="B4877" s="49" t="s">
        <v>5159</v>
      </c>
    </row>
    <row r="4878" spans="1:2" x14ac:dyDescent="0.25">
      <c r="A4878" s="48">
        <v>31162406</v>
      </c>
      <c r="B4878" s="49" t="s">
        <v>5160</v>
      </c>
    </row>
    <row r="4879" spans="1:2" x14ac:dyDescent="0.25">
      <c r="A4879" s="48">
        <v>31162407</v>
      </c>
      <c r="B4879" s="49" t="s">
        <v>5161</v>
      </c>
    </row>
    <row r="4880" spans="1:2" x14ac:dyDescent="0.25">
      <c r="A4880" s="48">
        <v>31162409</v>
      </c>
      <c r="B4880" s="49" t="s">
        <v>5162</v>
      </c>
    </row>
    <row r="4881" spans="1:2" x14ac:dyDescent="0.25">
      <c r="A4881" s="48">
        <v>31162410</v>
      </c>
      <c r="B4881" s="49" t="s">
        <v>5163</v>
      </c>
    </row>
    <row r="4882" spans="1:2" x14ac:dyDescent="0.25">
      <c r="A4882" s="48">
        <v>31162411</v>
      </c>
      <c r="B4882" s="49" t="s">
        <v>5164</v>
      </c>
    </row>
    <row r="4883" spans="1:2" x14ac:dyDescent="0.25">
      <c r="A4883" s="48">
        <v>31162412</v>
      </c>
      <c r="B4883" s="49" t="s">
        <v>5165</v>
      </c>
    </row>
    <row r="4884" spans="1:2" x14ac:dyDescent="0.25">
      <c r="A4884" s="48">
        <v>31162413</v>
      </c>
      <c r="B4884" s="49" t="s">
        <v>5166</v>
      </c>
    </row>
    <row r="4885" spans="1:2" x14ac:dyDescent="0.25">
      <c r="A4885" s="48">
        <v>31162414</v>
      </c>
      <c r="B4885" s="49" t="s">
        <v>5167</v>
      </c>
    </row>
    <row r="4886" spans="1:2" x14ac:dyDescent="0.25">
      <c r="A4886" s="48">
        <v>31162415</v>
      </c>
      <c r="B4886" s="49" t="s">
        <v>5168</v>
      </c>
    </row>
    <row r="4887" spans="1:2" x14ac:dyDescent="0.25">
      <c r="A4887" s="48">
        <v>31162416</v>
      </c>
      <c r="B4887" s="49" t="s">
        <v>5169</v>
      </c>
    </row>
    <row r="4888" spans="1:2" x14ac:dyDescent="0.25">
      <c r="A4888" s="48">
        <v>31162417</v>
      </c>
      <c r="B4888" s="49" t="s">
        <v>5170</v>
      </c>
    </row>
    <row r="4889" spans="1:2" x14ac:dyDescent="0.25">
      <c r="A4889" s="48">
        <v>31162418</v>
      </c>
      <c r="B4889" s="49" t="s">
        <v>5171</v>
      </c>
    </row>
    <row r="4890" spans="1:2" x14ac:dyDescent="0.25">
      <c r="A4890" s="48">
        <v>31162501</v>
      </c>
      <c r="B4890" s="49" t="s">
        <v>5172</v>
      </c>
    </row>
    <row r="4891" spans="1:2" x14ac:dyDescent="0.25">
      <c r="A4891" s="48">
        <v>31162502</v>
      </c>
      <c r="B4891" s="49" t="s">
        <v>5173</v>
      </c>
    </row>
    <row r="4892" spans="1:2" x14ac:dyDescent="0.25">
      <c r="A4892" s="48">
        <v>31162503</v>
      </c>
      <c r="B4892" s="49" t="s">
        <v>3032</v>
      </c>
    </row>
    <row r="4893" spans="1:2" x14ac:dyDescent="0.25">
      <c r="A4893" s="48">
        <v>31162504</v>
      </c>
      <c r="B4893" s="49" t="s">
        <v>5174</v>
      </c>
    </row>
    <row r="4894" spans="1:2" x14ac:dyDescent="0.25">
      <c r="A4894" s="48">
        <v>31162505</v>
      </c>
      <c r="B4894" s="49" t="s">
        <v>5175</v>
      </c>
    </row>
    <row r="4895" spans="1:2" x14ac:dyDescent="0.25">
      <c r="A4895" s="48">
        <v>31162506</v>
      </c>
      <c r="B4895" s="49" t="s">
        <v>5176</v>
      </c>
    </row>
    <row r="4896" spans="1:2" x14ac:dyDescent="0.25">
      <c r="A4896" s="48">
        <v>31162507</v>
      </c>
      <c r="B4896" s="49" t="s">
        <v>5177</v>
      </c>
    </row>
    <row r="4897" spans="1:2" x14ac:dyDescent="0.25">
      <c r="A4897" s="48">
        <v>31162601</v>
      </c>
      <c r="B4897" s="49" t="s">
        <v>5178</v>
      </c>
    </row>
    <row r="4898" spans="1:2" x14ac:dyDescent="0.25">
      <c r="A4898" s="48">
        <v>31162602</v>
      </c>
      <c r="B4898" s="49" t="s">
        <v>5179</v>
      </c>
    </row>
    <row r="4899" spans="1:2" x14ac:dyDescent="0.25">
      <c r="A4899" s="48">
        <v>31162603</v>
      </c>
      <c r="B4899" s="49" t="s">
        <v>5180</v>
      </c>
    </row>
    <row r="4900" spans="1:2" x14ac:dyDescent="0.25">
      <c r="A4900" s="48">
        <v>31162604</v>
      </c>
      <c r="B4900" s="49" t="s">
        <v>5181</v>
      </c>
    </row>
    <row r="4901" spans="1:2" x14ac:dyDescent="0.25">
      <c r="A4901" s="48">
        <v>31162605</v>
      </c>
      <c r="B4901" s="49" t="s">
        <v>5182</v>
      </c>
    </row>
    <row r="4902" spans="1:2" x14ac:dyDescent="0.25">
      <c r="A4902" s="48">
        <v>31162606</v>
      </c>
      <c r="B4902" s="49" t="s">
        <v>5183</v>
      </c>
    </row>
    <row r="4903" spans="1:2" x14ac:dyDescent="0.25">
      <c r="A4903" s="48">
        <v>31162607</v>
      </c>
      <c r="B4903" s="49" t="s">
        <v>5184</v>
      </c>
    </row>
    <row r="4904" spans="1:2" x14ac:dyDescent="0.25">
      <c r="A4904" s="48">
        <v>31162608</v>
      </c>
      <c r="B4904" s="49" t="s">
        <v>5185</v>
      </c>
    </row>
    <row r="4905" spans="1:2" x14ac:dyDescent="0.25">
      <c r="A4905" s="48">
        <v>31162609</v>
      </c>
      <c r="B4905" s="49" t="s">
        <v>5186</v>
      </c>
    </row>
    <row r="4906" spans="1:2" x14ac:dyDescent="0.25">
      <c r="A4906" s="48">
        <v>31162610</v>
      </c>
      <c r="B4906" s="49" t="s">
        <v>5187</v>
      </c>
    </row>
    <row r="4907" spans="1:2" x14ac:dyDescent="0.25">
      <c r="A4907" s="48">
        <v>31162611</v>
      </c>
      <c r="B4907" s="49" t="s">
        <v>5188</v>
      </c>
    </row>
    <row r="4908" spans="1:2" x14ac:dyDescent="0.25">
      <c r="A4908" s="48">
        <v>31162701</v>
      </c>
      <c r="B4908" s="49" t="s">
        <v>5189</v>
      </c>
    </row>
    <row r="4909" spans="1:2" x14ac:dyDescent="0.25">
      <c r="A4909" s="48">
        <v>31162702</v>
      </c>
      <c r="B4909" s="49" t="s">
        <v>5190</v>
      </c>
    </row>
    <row r="4910" spans="1:2" x14ac:dyDescent="0.25">
      <c r="A4910" s="48">
        <v>31162703</v>
      </c>
      <c r="B4910" s="49" t="s">
        <v>5191</v>
      </c>
    </row>
    <row r="4911" spans="1:2" x14ac:dyDescent="0.25">
      <c r="A4911" s="48">
        <v>31162704</v>
      </c>
      <c r="B4911" s="49" t="s">
        <v>5192</v>
      </c>
    </row>
    <row r="4912" spans="1:2" x14ac:dyDescent="0.25">
      <c r="A4912" s="48">
        <v>31162801</v>
      </c>
      <c r="B4912" s="49" t="s">
        <v>5193</v>
      </c>
    </row>
    <row r="4913" spans="1:2" x14ac:dyDescent="0.25">
      <c r="A4913" s="48">
        <v>31162802</v>
      </c>
      <c r="B4913" s="49" t="s">
        <v>5194</v>
      </c>
    </row>
    <row r="4914" spans="1:2" x14ac:dyDescent="0.25">
      <c r="A4914" s="48">
        <v>31162803</v>
      </c>
      <c r="B4914" s="49" t="s">
        <v>5195</v>
      </c>
    </row>
    <row r="4915" spans="1:2" x14ac:dyDescent="0.25">
      <c r="A4915" s="48">
        <v>31162804</v>
      </c>
      <c r="B4915" s="49" t="s">
        <v>5196</v>
      </c>
    </row>
    <row r="4916" spans="1:2" x14ac:dyDescent="0.25">
      <c r="A4916" s="48">
        <v>31162805</v>
      </c>
      <c r="B4916" s="49" t="s">
        <v>5197</v>
      </c>
    </row>
    <row r="4917" spans="1:2" x14ac:dyDescent="0.25">
      <c r="A4917" s="48">
        <v>31162806</v>
      </c>
      <c r="B4917" s="49" t="s">
        <v>5198</v>
      </c>
    </row>
    <row r="4918" spans="1:2" x14ac:dyDescent="0.25">
      <c r="A4918" s="48">
        <v>31162807</v>
      </c>
      <c r="B4918" s="49" t="s">
        <v>3763</v>
      </c>
    </row>
    <row r="4919" spans="1:2" x14ac:dyDescent="0.25">
      <c r="A4919" s="48">
        <v>31162808</v>
      </c>
      <c r="B4919" s="49" t="s">
        <v>5199</v>
      </c>
    </row>
    <row r="4920" spans="1:2" x14ac:dyDescent="0.25">
      <c r="A4920" s="48">
        <v>31162809</v>
      </c>
      <c r="B4920" s="49" t="s">
        <v>5200</v>
      </c>
    </row>
    <row r="4921" spans="1:2" x14ac:dyDescent="0.25">
      <c r="A4921" s="48">
        <v>31162810</v>
      </c>
      <c r="B4921" s="49" t="s">
        <v>5201</v>
      </c>
    </row>
    <row r="4922" spans="1:2" x14ac:dyDescent="0.25">
      <c r="A4922" s="48">
        <v>31162811</v>
      </c>
      <c r="B4922" s="49" t="s">
        <v>5202</v>
      </c>
    </row>
    <row r="4923" spans="1:2" x14ac:dyDescent="0.25">
      <c r="A4923" s="48">
        <v>31162901</v>
      </c>
      <c r="B4923" s="49" t="s">
        <v>5203</v>
      </c>
    </row>
    <row r="4924" spans="1:2" x14ac:dyDescent="0.25">
      <c r="A4924" s="48">
        <v>31162902</v>
      </c>
      <c r="B4924" s="49" t="s">
        <v>5204</v>
      </c>
    </row>
    <row r="4925" spans="1:2" x14ac:dyDescent="0.25">
      <c r="A4925" s="48">
        <v>31162903</v>
      </c>
      <c r="B4925" s="49" t="s">
        <v>5205</v>
      </c>
    </row>
    <row r="4926" spans="1:2" x14ac:dyDescent="0.25">
      <c r="A4926" s="48">
        <v>31162904</v>
      </c>
      <c r="B4926" s="49" t="s">
        <v>5206</v>
      </c>
    </row>
    <row r="4927" spans="1:2" x14ac:dyDescent="0.25">
      <c r="A4927" s="48">
        <v>31162905</v>
      </c>
      <c r="B4927" s="49" t="s">
        <v>5207</v>
      </c>
    </row>
    <row r="4928" spans="1:2" x14ac:dyDescent="0.25">
      <c r="A4928" s="48">
        <v>31162906</v>
      </c>
      <c r="B4928" s="49" t="s">
        <v>5208</v>
      </c>
    </row>
    <row r="4929" spans="1:2" x14ac:dyDescent="0.25">
      <c r="A4929" s="48">
        <v>31163001</v>
      </c>
      <c r="B4929" s="49" t="s">
        <v>5209</v>
      </c>
    </row>
    <row r="4930" spans="1:2" x14ac:dyDescent="0.25">
      <c r="A4930" s="48">
        <v>31163002</v>
      </c>
      <c r="B4930" s="49" t="s">
        <v>5210</v>
      </c>
    </row>
    <row r="4931" spans="1:2" x14ac:dyDescent="0.25">
      <c r="A4931" s="48">
        <v>31163003</v>
      </c>
      <c r="B4931" s="49" t="s">
        <v>5211</v>
      </c>
    </row>
    <row r="4932" spans="1:2" x14ac:dyDescent="0.25">
      <c r="A4932" s="48">
        <v>31163004</v>
      </c>
      <c r="B4932" s="49" t="s">
        <v>5212</v>
      </c>
    </row>
    <row r="4933" spans="1:2" x14ac:dyDescent="0.25">
      <c r="A4933" s="48">
        <v>31163005</v>
      </c>
      <c r="B4933" s="49" t="s">
        <v>5213</v>
      </c>
    </row>
    <row r="4934" spans="1:2" x14ac:dyDescent="0.25">
      <c r="A4934" s="48">
        <v>31163101</v>
      </c>
      <c r="B4934" s="49" t="s">
        <v>5214</v>
      </c>
    </row>
    <row r="4935" spans="1:2" x14ac:dyDescent="0.25">
      <c r="A4935" s="48">
        <v>31163102</v>
      </c>
      <c r="B4935" s="49" t="s">
        <v>5215</v>
      </c>
    </row>
    <row r="4936" spans="1:2" x14ac:dyDescent="0.25">
      <c r="A4936" s="48">
        <v>31163103</v>
      </c>
      <c r="B4936" s="49" t="s">
        <v>5216</v>
      </c>
    </row>
    <row r="4937" spans="1:2" x14ac:dyDescent="0.25">
      <c r="A4937" s="48">
        <v>31163201</v>
      </c>
      <c r="B4937" s="49" t="s">
        <v>5217</v>
      </c>
    </row>
    <row r="4938" spans="1:2" x14ac:dyDescent="0.25">
      <c r="A4938" s="48">
        <v>31163202</v>
      </c>
      <c r="B4938" s="49" t="s">
        <v>5218</v>
      </c>
    </row>
    <row r="4939" spans="1:2" x14ac:dyDescent="0.25">
      <c r="A4939" s="48">
        <v>31163203</v>
      </c>
      <c r="B4939" s="49" t="s">
        <v>5219</v>
      </c>
    </row>
    <row r="4940" spans="1:2" x14ac:dyDescent="0.25">
      <c r="A4940" s="48">
        <v>31163204</v>
      </c>
      <c r="B4940" s="49" t="s">
        <v>5162</v>
      </c>
    </row>
    <row r="4941" spans="1:2" x14ac:dyDescent="0.25">
      <c r="A4941" s="48">
        <v>31163205</v>
      </c>
      <c r="B4941" s="49" t="s">
        <v>5220</v>
      </c>
    </row>
    <row r="4942" spans="1:2" x14ac:dyDescent="0.25">
      <c r="A4942" s="48">
        <v>31163207</v>
      </c>
      <c r="B4942" s="49" t="s">
        <v>5221</v>
      </c>
    </row>
    <row r="4943" spans="1:2" x14ac:dyDescent="0.25">
      <c r="A4943" s="48">
        <v>31163208</v>
      </c>
      <c r="B4943" s="49" t="s">
        <v>5222</v>
      </c>
    </row>
    <row r="4944" spans="1:2" x14ac:dyDescent="0.25">
      <c r="A4944" s="48">
        <v>31163209</v>
      </c>
      <c r="B4944" s="49" t="s">
        <v>5223</v>
      </c>
    </row>
    <row r="4945" spans="1:2" x14ac:dyDescent="0.25">
      <c r="A4945" s="48">
        <v>31163210</v>
      </c>
      <c r="B4945" s="49" t="s">
        <v>5224</v>
      </c>
    </row>
    <row r="4946" spans="1:2" x14ac:dyDescent="0.25">
      <c r="A4946" s="48">
        <v>31163211</v>
      </c>
      <c r="B4946" s="49" t="s">
        <v>5225</v>
      </c>
    </row>
    <row r="4947" spans="1:2" x14ac:dyDescent="0.25">
      <c r="A4947" s="48">
        <v>31163212</v>
      </c>
      <c r="B4947" s="49" t="s">
        <v>5226</v>
      </c>
    </row>
    <row r="4948" spans="1:2" x14ac:dyDescent="0.25">
      <c r="A4948" s="48">
        <v>31163213</v>
      </c>
      <c r="B4948" s="49" t="s">
        <v>5227</v>
      </c>
    </row>
    <row r="4949" spans="1:2" x14ac:dyDescent="0.25">
      <c r="A4949" s="48">
        <v>31163214</v>
      </c>
      <c r="B4949" s="49" t="s">
        <v>5228</v>
      </c>
    </row>
    <row r="4950" spans="1:2" x14ac:dyDescent="0.25">
      <c r="A4950" s="48">
        <v>31163215</v>
      </c>
      <c r="B4950" s="49" t="s">
        <v>5163</v>
      </c>
    </row>
    <row r="4951" spans="1:2" x14ac:dyDescent="0.25">
      <c r="A4951" s="48">
        <v>31163301</v>
      </c>
      <c r="B4951" s="49" t="s">
        <v>5229</v>
      </c>
    </row>
    <row r="4952" spans="1:2" x14ac:dyDescent="0.25">
      <c r="A4952" s="48">
        <v>31171501</v>
      </c>
      <c r="B4952" s="49" t="s">
        <v>5230</v>
      </c>
    </row>
    <row r="4953" spans="1:2" x14ac:dyDescent="0.25">
      <c r="A4953" s="48">
        <v>31171502</v>
      </c>
      <c r="B4953" s="49" t="s">
        <v>5231</v>
      </c>
    </row>
    <row r="4954" spans="1:2" x14ac:dyDescent="0.25">
      <c r="A4954" s="48">
        <v>31171503</v>
      </c>
      <c r="B4954" s="49" t="s">
        <v>5232</v>
      </c>
    </row>
    <row r="4955" spans="1:2" x14ac:dyDescent="0.25">
      <c r="A4955" s="48">
        <v>31171504</v>
      </c>
      <c r="B4955" s="49" t="s">
        <v>5233</v>
      </c>
    </row>
    <row r="4956" spans="1:2" x14ac:dyDescent="0.25">
      <c r="A4956" s="48">
        <v>31171505</v>
      </c>
      <c r="B4956" s="49" t="s">
        <v>5234</v>
      </c>
    </row>
    <row r="4957" spans="1:2" x14ac:dyDescent="0.25">
      <c r="A4957" s="48">
        <v>31171506</v>
      </c>
      <c r="B4957" s="49" t="s">
        <v>5235</v>
      </c>
    </row>
    <row r="4958" spans="1:2" x14ac:dyDescent="0.25">
      <c r="A4958" s="48">
        <v>31171507</v>
      </c>
      <c r="B4958" s="49" t="s">
        <v>5236</v>
      </c>
    </row>
    <row r="4959" spans="1:2" x14ac:dyDescent="0.25">
      <c r="A4959" s="48">
        <v>31171508</v>
      </c>
      <c r="B4959" s="49" t="s">
        <v>5237</v>
      </c>
    </row>
    <row r="4960" spans="1:2" x14ac:dyDescent="0.25">
      <c r="A4960" s="48">
        <v>31171509</v>
      </c>
      <c r="B4960" s="49" t="s">
        <v>5238</v>
      </c>
    </row>
    <row r="4961" spans="1:2" x14ac:dyDescent="0.25">
      <c r="A4961" s="48">
        <v>31171510</v>
      </c>
      <c r="B4961" s="49" t="s">
        <v>5239</v>
      </c>
    </row>
    <row r="4962" spans="1:2" x14ac:dyDescent="0.25">
      <c r="A4962" s="48">
        <v>31171511</v>
      </c>
      <c r="B4962" s="49" t="s">
        <v>5240</v>
      </c>
    </row>
    <row r="4963" spans="1:2" x14ac:dyDescent="0.25">
      <c r="A4963" s="48">
        <v>31171512</v>
      </c>
      <c r="B4963" s="49" t="s">
        <v>5241</v>
      </c>
    </row>
    <row r="4964" spans="1:2" x14ac:dyDescent="0.25">
      <c r="A4964" s="48">
        <v>31171513</v>
      </c>
      <c r="B4964" s="49" t="s">
        <v>5242</v>
      </c>
    </row>
    <row r="4965" spans="1:2" x14ac:dyDescent="0.25">
      <c r="A4965" s="48">
        <v>31171515</v>
      </c>
      <c r="B4965" s="49" t="s">
        <v>5243</v>
      </c>
    </row>
    <row r="4966" spans="1:2" x14ac:dyDescent="0.25">
      <c r="A4966" s="48">
        <v>31171516</v>
      </c>
      <c r="B4966" s="49" t="s">
        <v>5244</v>
      </c>
    </row>
    <row r="4967" spans="1:2" x14ac:dyDescent="0.25">
      <c r="A4967" s="48">
        <v>31171518</v>
      </c>
      <c r="B4967" s="49" t="s">
        <v>5245</v>
      </c>
    </row>
    <row r="4968" spans="1:2" x14ac:dyDescent="0.25">
      <c r="A4968" s="48">
        <v>31171519</v>
      </c>
      <c r="B4968" s="49" t="s">
        <v>5246</v>
      </c>
    </row>
    <row r="4969" spans="1:2" x14ac:dyDescent="0.25">
      <c r="A4969" s="48">
        <v>31171520</v>
      </c>
      <c r="B4969" s="49" t="s">
        <v>5247</v>
      </c>
    </row>
    <row r="4970" spans="1:2" x14ac:dyDescent="0.25">
      <c r="A4970" s="48">
        <v>31171521</v>
      </c>
      <c r="B4970" s="49" t="s">
        <v>5248</v>
      </c>
    </row>
    <row r="4971" spans="1:2" x14ac:dyDescent="0.25">
      <c r="A4971" s="48">
        <v>31171522</v>
      </c>
      <c r="B4971" s="49" t="s">
        <v>5249</v>
      </c>
    </row>
    <row r="4972" spans="1:2" x14ac:dyDescent="0.25">
      <c r="A4972" s="48">
        <v>31171523</v>
      </c>
      <c r="B4972" s="49" t="s">
        <v>5250</v>
      </c>
    </row>
    <row r="4973" spans="1:2" x14ac:dyDescent="0.25">
      <c r="A4973" s="48">
        <v>31171524</v>
      </c>
      <c r="B4973" s="49" t="s">
        <v>5251</v>
      </c>
    </row>
    <row r="4974" spans="1:2" x14ac:dyDescent="0.25">
      <c r="A4974" s="48">
        <v>31171525</v>
      </c>
      <c r="B4974" s="49" t="s">
        <v>5252</v>
      </c>
    </row>
    <row r="4975" spans="1:2" x14ac:dyDescent="0.25">
      <c r="A4975" s="48">
        <v>31171526</v>
      </c>
      <c r="B4975" s="49" t="s">
        <v>5253</v>
      </c>
    </row>
    <row r="4976" spans="1:2" x14ac:dyDescent="0.25">
      <c r="A4976" s="48">
        <v>31171527</v>
      </c>
      <c r="B4976" s="49" t="s">
        <v>5254</v>
      </c>
    </row>
    <row r="4977" spans="1:2" x14ac:dyDescent="0.25">
      <c r="A4977" s="48">
        <v>31171528</v>
      </c>
      <c r="B4977" s="49" t="s">
        <v>5255</v>
      </c>
    </row>
    <row r="4978" spans="1:2" x14ac:dyDescent="0.25">
      <c r="A4978" s="48">
        <v>31171529</v>
      </c>
      <c r="B4978" s="49" t="s">
        <v>5256</v>
      </c>
    </row>
    <row r="4979" spans="1:2" x14ac:dyDescent="0.25">
      <c r="A4979" s="48">
        <v>31171603</v>
      </c>
      <c r="B4979" s="49" t="s">
        <v>5257</v>
      </c>
    </row>
    <row r="4980" spans="1:2" x14ac:dyDescent="0.25">
      <c r="A4980" s="48">
        <v>31171604</v>
      </c>
      <c r="B4980" s="49" t="s">
        <v>5258</v>
      </c>
    </row>
    <row r="4981" spans="1:2" x14ac:dyDescent="0.25">
      <c r="A4981" s="48">
        <v>31171605</v>
      </c>
      <c r="B4981" s="49" t="s">
        <v>5259</v>
      </c>
    </row>
    <row r="4982" spans="1:2" x14ac:dyDescent="0.25">
      <c r="A4982" s="48">
        <v>31171606</v>
      </c>
      <c r="B4982" s="49" t="s">
        <v>5260</v>
      </c>
    </row>
    <row r="4983" spans="1:2" x14ac:dyDescent="0.25">
      <c r="A4983" s="48">
        <v>31171704</v>
      </c>
      <c r="B4983" s="49" t="s">
        <v>5261</v>
      </c>
    </row>
    <row r="4984" spans="1:2" x14ac:dyDescent="0.25">
      <c r="A4984" s="48">
        <v>31171706</v>
      </c>
      <c r="B4984" s="49" t="s">
        <v>5262</v>
      </c>
    </row>
    <row r="4985" spans="1:2" x14ac:dyDescent="0.25">
      <c r="A4985" s="48">
        <v>31171707</v>
      </c>
      <c r="B4985" s="49" t="s">
        <v>5263</v>
      </c>
    </row>
    <row r="4986" spans="1:2" x14ac:dyDescent="0.25">
      <c r="A4986" s="48">
        <v>31171708</v>
      </c>
      <c r="B4986" s="49" t="s">
        <v>5264</v>
      </c>
    </row>
    <row r="4987" spans="1:2" x14ac:dyDescent="0.25">
      <c r="A4987" s="48">
        <v>31171709</v>
      </c>
      <c r="B4987" s="49" t="s">
        <v>5265</v>
      </c>
    </row>
    <row r="4988" spans="1:2" x14ac:dyDescent="0.25">
      <c r="A4988" s="48">
        <v>31171710</v>
      </c>
      <c r="B4988" s="49" t="s">
        <v>5266</v>
      </c>
    </row>
    <row r="4989" spans="1:2" x14ac:dyDescent="0.25">
      <c r="A4989" s="48">
        <v>31171711</v>
      </c>
      <c r="B4989" s="49" t="s">
        <v>5267</v>
      </c>
    </row>
    <row r="4990" spans="1:2" x14ac:dyDescent="0.25">
      <c r="A4990" s="48">
        <v>31171712</v>
      </c>
      <c r="B4990" s="49" t="s">
        <v>5268</v>
      </c>
    </row>
    <row r="4991" spans="1:2" x14ac:dyDescent="0.25">
      <c r="A4991" s="48">
        <v>31171713</v>
      </c>
      <c r="B4991" s="49" t="s">
        <v>5269</v>
      </c>
    </row>
    <row r="4992" spans="1:2" x14ac:dyDescent="0.25">
      <c r="A4992" s="48">
        <v>31171714</v>
      </c>
      <c r="B4992" s="49" t="s">
        <v>5270</v>
      </c>
    </row>
    <row r="4993" spans="1:2" x14ac:dyDescent="0.25">
      <c r="A4993" s="48">
        <v>31171801</v>
      </c>
      <c r="B4993" s="49" t="s">
        <v>5271</v>
      </c>
    </row>
    <row r="4994" spans="1:2" x14ac:dyDescent="0.25">
      <c r="A4994" s="48">
        <v>31171802</v>
      </c>
      <c r="B4994" s="49" t="s">
        <v>5272</v>
      </c>
    </row>
    <row r="4995" spans="1:2" x14ac:dyDescent="0.25">
      <c r="A4995" s="48">
        <v>31171803</v>
      </c>
      <c r="B4995" s="49" t="s">
        <v>5273</v>
      </c>
    </row>
    <row r="4996" spans="1:2" x14ac:dyDescent="0.25">
      <c r="A4996" s="48">
        <v>31171804</v>
      </c>
      <c r="B4996" s="49" t="s">
        <v>5274</v>
      </c>
    </row>
    <row r="4997" spans="1:2" x14ac:dyDescent="0.25">
      <c r="A4997" s="48">
        <v>31171805</v>
      </c>
      <c r="B4997" s="49" t="s">
        <v>5275</v>
      </c>
    </row>
    <row r="4998" spans="1:2" x14ac:dyDescent="0.25">
      <c r="A4998" s="48">
        <v>31171806</v>
      </c>
      <c r="B4998" s="49" t="s">
        <v>5276</v>
      </c>
    </row>
    <row r="4999" spans="1:2" x14ac:dyDescent="0.25">
      <c r="A4999" s="48">
        <v>31171901</v>
      </c>
      <c r="B4999" s="49" t="s">
        <v>5277</v>
      </c>
    </row>
    <row r="5000" spans="1:2" x14ac:dyDescent="0.25">
      <c r="A5000" s="48">
        <v>31181501</v>
      </c>
      <c r="B5000" s="49" t="s">
        <v>5278</v>
      </c>
    </row>
    <row r="5001" spans="1:2" x14ac:dyDescent="0.25">
      <c r="A5001" s="48">
        <v>31181502</v>
      </c>
      <c r="B5001" s="49" t="s">
        <v>5279</v>
      </c>
    </row>
    <row r="5002" spans="1:2" x14ac:dyDescent="0.25">
      <c r="A5002" s="48">
        <v>31181503</v>
      </c>
      <c r="B5002" s="49" t="s">
        <v>5280</v>
      </c>
    </row>
    <row r="5003" spans="1:2" x14ac:dyDescent="0.25">
      <c r="A5003" s="48">
        <v>31181504</v>
      </c>
      <c r="B5003" s="49" t="s">
        <v>5281</v>
      </c>
    </row>
    <row r="5004" spans="1:2" x14ac:dyDescent="0.25">
      <c r="A5004" s="48">
        <v>31181505</v>
      </c>
      <c r="B5004" s="49" t="s">
        <v>5282</v>
      </c>
    </row>
    <row r="5005" spans="1:2" x14ac:dyDescent="0.25">
      <c r="A5005" s="48">
        <v>31181506</v>
      </c>
      <c r="B5005" s="49" t="s">
        <v>5283</v>
      </c>
    </row>
    <row r="5006" spans="1:2" x14ac:dyDescent="0.25">
      <c r="A5006" s="48">
        <v>31181507</v>
      </c>
      <c r="B5006" s="49" t="s">
        <v>5284</v>
      </c>
    </row>
    <row r="5007" spans="1:2" x14ac:dyDescent="0.25">
      <c r="A5007" s="48">
        <v>31181508</v>
      </c>
      <c r="B5007" s="49" t="s">
        <v>5285</v>
      </c>
    </row>
    <row r="5008" spans="1:2" x14ac:dyDescent="0.25">
      <c r="A5008" s="48">
        <v>31181509</v>
      </c>
      <c r="B5008" s="49" t="s">
        <v>5286</v>
      </c>
    </row>
    <row r="5009" spans="1:2" x14ac:dyDescent="0.25">
      <c r="A5009" s="48">
        <v>31181510</v>
      </c>
      <c r="B5009" s="49" t="s">
        <v>5287</v>
      </c>
    </row>
    <row r="5010" spans="1:2" x14ac:dyDescent="0.25">
      <c r="A5010" s="48">
        <v>31181511</v>
      </c>
      <c r="B5010" s="49" t="s">
        <v>5288</v>
      </c>
    </row>
    <row r="5011" spans="1:2" x14ac:dyDescent="0.25">
      <c r="A5011" s="48">
        <v>31181512</v>
      </c>
      <c r="B5011" s="49" t="s">
        <v>5289</v>
      </c>
    </row>
    <row r="5012" spans="1:2" x14ac:dyDescent="0.25">
      <c r="A5012" s="48">
        <v>31181601</v>
      </c>
      <c r="B5012" s="49" t="s">
        <v>5290</v>
      </c>
    </row>
    <row r="5013" spans="1:2" x14ac:dyDescent="0.25">
      <c r="A5013" s="48">
        <v>31181602</v>
      </c>
      <c r="B5013" s="49" t="s">
        <v>5291</v>
      </c>
    </row>
    <row r="5014" spans="1:2" x14ac:dyDescent="0.25">
      <c r="A5014" s="48">
        <v>31181603</v>
      </c>
      <c r="B5014" s="49" t="s">
        <v>5292</v>
      </c>
    </row>
    <row r="5015" spans="1:2" x14ac:dyDescent="0.25">
      <c r="A5015" s="48">
        <v>31181604</v>
      </c>
      <c r="B5015" s="49" t="s">
        <v>5293</v>
      </c>
    </row>
    <row r="5016" spans="1:2" x14ac:dyDescent="0.25">
      <c r="A5016" s="48">
        <v>31181605</v>
      </c>
      <c r="B5016" s="49" t="s">
        <v>5294</v>
      </c>
    </row>
    <row r="5017" spans="1:2" x14ac:dyDescent="0.25">
      <c r="A5017" s="48">
        <v>31181606</v>
      </c>
      <c r="B5017" s="49" t="s">
        <v>5295</v>
      </c>
    </row>
    <row r="5018" spans="1:2" x14ac:dyDescent="0.25">
      <c r="A5018" s="48">
        <v>31181607</v>
      </c>
      <c r="B5018" s="49" t="s">
        <v>5296</v>
      </c>
    </row>
    <row r="5019" spans="1:2" x14ac:dyDescent="0.25">
      <c r="A5019" s="48">
        <v>31181701</v>
      </c>
      <c r="B5019" s="49" t="s">
        <v>5297</v>
      </c>
    </row>
    <row r="5020" spans="1:2" x14ac:dyDescent="0.25">
      <c r="A5020" s="48">
        <v>31181702</v>
      </c>
      <c r="B5020" s="49" t="s">
        <v>5298</v>
      </c>
    </row>
    <row r="5021" spans="1:2" x14ac:dyDescent="0.25">
      <c r="A5021" s="48">
        <v>31181703</v>
      </c>
      <c r="B5021" s="49" t="s">
        <v>5299</v>
      </c>
    </row>
    <row r="5022" spans="1:2" x14ac:dyDescent="0.25">
      <c r="A5022" s="48">
        <v>31191501</v>
      </c>
      <c r="B5022" s="49" t="s">
        <v>5300</v>
      </c>
    </row>
    <row r="5023" spans="1:2" x14ac:dyDescent="0.25">
      <c r="A5023" s="48">
        <v>31191502</v>
      </c>
      <c r="B5023" s="49" t="s">
        <v>5301</v>
      </c>
    </row>
    <row r="5024" spans="1:2" x14ac:dyDescent="0.25">
      <c r="A5024" s="48">
        <v>31191504</v>
      </c>
      <c r="B5024" s="49" t="s">
        <v>5302</v>
      </c>
    </row>
    <row r="5025" spans="1:2" x14ac:dyDescent="0.25">
      <c r="A5025" s="48">
        <v>31191505</v>
      </c>
      <c r="B5025" s="49" t="s">
        <v>5303</v>
      </c>
    </row>
    <row r="5026" spans="1:2" x14ac:dyDescent="0.25">
      <c r="A5026" s="48">
        <v>31191506</v>
      </c>
      <c r="B5026" s="49" t="s">
        <v>5304</v>
      </c>
    </row>
    <row r="5027" spans="1:2" x14ac:dyDescent="0.25">
      <c r="A5027" s="48">
        <v>31191507</v>
      </c>
      <c r="B5027" s="49" t="s">
        <v>5305</v>
      </c>
    </row>
    <row r="5028" spans="1:2" x14ac:dyDescent="0.25">
      <c r="A5028" s="48">
        <v>31191508</v>
      </c>
      <c r="B5028" s="49" t="s">
        <v>5306</v>
      </c>
    </row>
    <row r="5029" spans="1:2" x14ac:dyDescent="0.25">
      <c r="A5029" s="48">
        <v>31191509</v>
      </c>
      <c r="B5029" s="49" t="s">
        <v>5307</v>
      </c>
    </row>
    <row r="5030" spans="1:2" x14ac:dyDescent="0.25">
      <c r="A5030" s="48">
        <v>31191510</v>
      </c>
      <c r="B5030" s="49" t="s">
        <v>5308</v>
      </c>
    </row>
    <row r="5031" spans="1:2" x14ac:dyDescent="0.25">
      <c r="A5031" s="48">
        <v>31191511</v>
      </c>
      <c r="B5031" s="49" t="s">
        <v>5309</v>
      </c>
    </row>
    <row r="5032" spans="1:2" x14ac:dyDescent="0.25">
      <c r="A5032" s="48">
        <v>31191512</v>
      </c>
      <c r="B5032" s="49" t="s">
        <v>5310</v>
      </c>
    </row>
    <row r="5033" spans="1:2" x14ac:dyDescent="0.25">
      <c r="A5033" s="48">
        <v>31191513</v>
      </c>
      <c r="B5033" s="49" t="s">
        <v>5311</v>
      </c>
    </row>
    <row r="5034" spans="1:2" x14ac:dyDescent="0.25">
      <c r="A5034" s="48">
        <v>31191514</v>
      </c>
      <c r="B5034" s="49" t="s">
        <v>5312</v>
      </c>
    </row>
    <row r="5035" spans="1:2" x14ac:dyDescent="0.25">
      <c r="A5035" s="48">
        <v>31191515</v>
      </c>
      <c r="B5035" s="49" t="s">
        <v>5313</v>
      </c>
    </row>
    <row r="5036" spans="1:2" x14ac:dyDescent="0.25">
      <c r="A5036" s="48">
        <v>31191516</v>
      </c>
      <c r="B5036" s="49" t="s">
        <v>5314</v>
      </c>
    </row>
    <row r="5037" spans="1:2" x14ac:dyDescent="0.25">
      <c r="A5037" s="48">
        <v>31191517</v>
      </c>
      <c r="B5037" s="49" t="s">
        <v>5315</v>
      </c>
    </row>
    <row r="5038" spans="1:2" x14ac:dyDescent="0.25">
      <c r="A5038" s="48">
        <v>31191518</v>
      </c>
      <c r="B5038" s="49" t="s">
        <v>5316</v>
      </c>
    </row>
    <row r="5039" spans="1:2" x14ac:dyDescent="0.25">
      <c r="A5039" s="48">
        <v>31191519</v>
      </c>
      <c r="B5039" s="49" t="s">
        <v>5317</v>
      </c>
    </row>
    <row r="5040" spans="1:2" x14ac:dyDescent="0.25">
      <c r="A5040" s="48">
        <v>31191601</v>
      </c>
      <c r="B5040" s="49" t="s">
        <v>5318</v>
      </c>
    </row>
    <row r="5041" spans="1:2" x14ac:dyDescent="0.25">
      <c r="A5041" s="48">
        <v>31191602</v>
      </c>
      <c r="B5041" s="49" t="s">
        <v>5319</v>
      </c>
    </row>
    <row r="5042" spans="1:2" x14ac:dyDescent="0.25">
      <c r="A5042" s="48">
        <v>31191603</v>
      </c>
      <c r="B5042" s="49" t="s">
        <v>5320</v>
      </c>
    </row>
    <row r="5043" spans="1:2" x14ac:dyDescent="0.25">
      <c r="A5043" s="48">
        <v>31201501</v>
      </c>
      <c r="B5043" s="49" t="s">
        <v>5321</v>
      </c>
    </row>
    <row r="5044" spans="1:2" x14ac:dyDescent="0.25">
      <c r="A5044" s="48">
        <v>31201502</v>
      </c>
      <c r="B5044" s="49" t="s">
        <v>5322</v>
      </c>
    </row>
    <row r="5045" spans="1:2" x14ac:dyDescent="0.25">
      <c r="A5045" s="48">
        <v>31201503</v>
      </c>
      <c r="B5045" s="49" t="s">
        <v>5323</v>
      </c>
    </row>
    <row r="5046" spans="1:2" x14ac:dyDescent="0.25">
      <c r="A5046" s="48">
        <v>31201504</v>
      </c>
      <c r="B5046" s="49" t="s">
        <v>5324</v>
      </c>
    </row>
    <row r="5047" spans="1:2" x14ac:dyDescent="0.25">
      <c r="A5047" s="48">
        <v>31201505</v>
      </c>
      <c r="B5047" s="49" t="s">
        <v>5325</v>
      </c>
    </row>
    <row r="5048" spans="1:2" x14ac:dyDescent="0.25">
      <c r="A5048" s="48">
        <v>31201506</v>
      </c>
      <c r="B5048" s="49" t="s">
        <v>5326</v>
      </c>
    </row>
    <row r="5049" spans="1:2" x14ac:dyDescent="0.25">
      <c r="A5049" s="48">
        <v>31201507</v>
      </c>
      <c r="B5049" s="49" t="s">
        <v>5327</v>
      </c>
    </row>
    <row r="5050" spans="1:2" x14ac:dyDescent="0.25">
      <c r="A5050" s="48">
        <v>31201508</v>
      </c>
      <c r="B5050" s="49" t="s">
        <v>5328</v>
      </c>
    </row>
    <row r="5051" spans="1:2" x14ac:dyDescent="0.25">
      <c r="A5051" s="48">
        <v>31201509</v>
      </c>
      <c r="B5051" s="49" t="s">
        <v>5329</v>
      </c>
    </row>
    <row r="5052" spans="1:2" x14ac:dyDescent="0.25">
      <c r="A5052" s="48">
        <v>31201510</v>
      </c>
      <c r="B5052" s="49" t="s">
        <v>5330</v>
      </c>
    </row>
    <row r="5053" spans="1:2" x14ac:dyDescent="0.25">
      <c r="A5053" s="48">
        <v>31201511</v>
      </c>
      <c r="B5053" s="49" t="s">
        <v>5331</v>
      </c>
    </row>
    <row r="5054" spans="1:2" x14ac:dyDescent="0.25">
      <c r="A5054" s="48">
        <v>31201512</v>
      </c>
      <c r="B5054" s="49" t="s">
        <v>5332</v>
      </c>
    </row>
    <row r="5055" spans="1:2" x14ac:dyDescent="0.25">
      <c r="A5055" s="48">
        <v>31201513</v>
      </c>
      <c r="B5055" s="49" t="s">
        <v>5333</v>
      </c>
    </row>
    <row r="5056" spans="1:2" x14ac:dyDescent="0.25">
      <c r="A5056" s="48">
        <v>31201514</v>
      </c>
      <c r="B5056" s="49" t="s">
        <v>5334</v>
      </c>
    </row>
    <row r="5057" spans="1:2" x14ac:dyDescent="0.25">
      <c r="A5057" s="48">
        <v>31201515</v>
      </c>
      <c r="B5057" s="49" t="s">
        <v>5335</v>
      </c>
    </row>
    <row r="5058" spans="1:2" x14ac:dyDescent="0.25">
      <c r="A5058" s="48">
        <v>31201516</v>
      </c>
      <c r="B5058" s="49" t="s">
        <v>5336</v>
      </c>
    </row>
    <row r="5059" spans="1:2" x14ac:dyDescent="0.25">
      <c r="A5059" s="48">
        <v>31201517</v>
      </c>
      <c r="B5059" s="49" t="s">
        <v>5337</v>
      </c>
    </row>
    <row r="5060" spans="1:2" x14ac:dyDescent="0.25">
      <c r="A5060" s="48">
        <v>31201518</v>
      </c>
      <c r="B5060" s="49" t="s">
        <v>5338</v>
      </c>
    </row>
    <row r="5061" spans="1:2" x14ac:dyDescent="0.25">
      <c r="A5061" s="48">
        <v>31201519</v>
      </c>
      <c r="B5061" s="49" t="s">
        <v>5339</v>
      </c>
    </row>
    <row r="5062" spans="1:2" x14ac:dyDescent="0.25">
      <c r="A5062" s="48">
        <v>31201520</v>
      </c>
      <c r="B5062" s="49" t="s">
        <v>5340</v>
      </c>
    </row>
    <row r="5063" spans="1:2" x14ac:dyDescent="0.25">
      <c r="A5063" s="48">
        <v>31201521</v>
      </c>
      <c r="B5063" s="49" t="s">
        <v>5341</v>
      </c>
    </row>
    <row r="5064" spans="1:2" x14ac:dyDescent="0.25">
      <c r="A5064" s="48">
        <v>31201522</v>
      </c>
      <c r="B5064" s="49" t="s">
        <v>5342</v>
      </c>
    </row>
    <row r="5065" spans="1:2" x14ac:dyDescent="0.25">
      <c r="A5065" s="48">
        <v>31201523</v>
      </c>
      <c r="B5065" s="49" t="s">
        <v>5343</v>
      </c>
    </row>
    <row r="5066" spans="1:2" x14ac:dyDescent="0.25">
      <c r="A5066" s="48">
        <v>31201524</v>
      </c>
      <c r="B5066" s="49" t="s">
        <v>5344</v>
      </c>
    </row>
    <row r="5067" spans="1:2" x14ac:dyDescent="0.25">
      <c r="A5067" s="48">
        <v>31201525</v>
      </c>
      <c r="B5067" s="49" t="s">
        <v>5345</v>
      </c>
    </row>
    <row r="5068" spans="1:2" x14ac:dyDescent="0.25">
      <c r="A5068" s="48">
        <v>31201526</v>
      </c>
      <c r="B5068" s="49" t="s">
        <v>5346</v>
      </c>
    </row>
    <row r="5069" spans="1:2" x14ac:dyDescent="0.25">
      <c r="A5069" s="48">
        <v>31201527</v>
      </c>
      <c r="B5069" s="49" t="s">
        <v>5347</v>
      </c>
    </row>
    <row r="5070" spans="1:2" x14ac:dyDescent="0.25">
      <c r="A5070" s="48">
        <v>31201528</v>
      </c>
      <c r="B5070" s="49" t="s">
        <v>5348</v>
      </c>
    </row>
    <row r="5071" spans="1:2" x14ac:dyDescent="0.25">
      <c r="A5071" s="48">
        <v>31201601</v>
      </c>
      <c r="B5071" s="49" t="s">
        <v>5349</v>
      </c>
    </row>
    <row r="5072" spans="1:2" x14ac:dyDescent="0.25">
      <c r="A5072" s="48">
        <v>31201602</v>
      </c>
      <c r="B5072" s="49" t="s">
        <v>5350</v>
      </c>
    </row>
    <row r="5073" spans="1:2" x14ac:dyDescent="0.25">
      <c r="A5073" s="48">
        <v>31201603</v>
      </c>
      <c r="B5073" s="49" t="s">
        <v>5351</v>
      </c>
    </row>
    <row r="5074" spans="1:2" x14ac:dyDescent="0.25">
      <c r="A5074" s="48">
        <v>31201604</v>
      </c>
      <c r="B5074" s="49" t="s">
        <v>5352</v>
      </c>
    </row>
    <row r="5075" spans="1:2" x14ac:dyDescent="0.25">
      <c r="A5075" s="48">
        <v>31201605</v>
      </c>
      <c r="B5075" s="49" t="s">
        <v>5353</v>
      </c>
    </row>
    <row r="5076" spans="1:2" x14ac:dyDescent="0.25">
      <c r="A5076" s="48">
        <v>31201606</v>
      </c>
      <c r="B5076" s="49" t="s">
        <v>5354</v>
      </c>
    </row>
    <row r="5077" spans="1:2" x14ac:dyDescent="0.25">
      <c r="A5077" s="48">
        <v>31201607</v>
      </c>
      <c r="B5077" s="49" t="s">
        <v>5355</v>
      </c>
    </row>
    <row r="5078" spans="1:2" x14ac:dyDescent="0.25">
      <c r="A5078" s="48">
        <v>31201608</v>
      </c>
      <c r="B5078" s="49" t="s">
        <v>5356</v>
      </c>
    </row>
    <row r="5079" spans="1:2" x14ac:dyDescent="0.25">
      <c r="A5079" s="48">
        <v>31201609</v>
      </c>
      <c r="B5079" s="49" t="s">
        <v>5357</v>
      </c>
    </row>
    <row r="5080" spans="1:2" x14ac:dyDescent="0.25">
      <c r="A5080" s="48">
        <v>31201610</v>
      </c>
      <c r="B5080" s="49" t="s">
        <v>5358</v>
      </c>
    </row>
    <row r="5081" spans="1:2" x14ac:dyDescent="0.25">
      <c r="A5081" s="48">
        <v>31201611</v>
      </c>
      <c r="B5081" s="49" t="s">
        <v>5359</v>
      </c>
    </row>
    <row r="5082" spans="1:2" x14ac:dyDescent="0.25">
      <c r="A5082" s="48">
        <v>31201612</v>
      </c>
      <c r="B5082" s="49" t="s">
        <v>5360</v>
      </c>
    </row>
    <row r="5083" spans="1:2" x14ac:dyDescent="0.25">
      <c r="A5083" s="48">
        <v>31201613</v>
      </c>
      <c r="B5083" s="49" t="s">
        <v>5361</v>
      </c>
    </row>
    <row r="5084" spans="1:2" x14ac:dyDescent="0.25">
      <c r="A5084" s="48">
        <v>31201614</v>
      </c>
      <c r="B5084" s="49" t="s">
        <v>5362</v>
      </c>
    </row>
    <row r="5085" spans="1:2" x14ac:dyDescent="0.25">
      <c r="A5085" s="48">
        <v>31201615</v>
      </c>
      <c r="B5085" s="49" t="s">
        <v>5363</v>
      </c>
    </row>
    <row r="5086" spans="1:2" x14ac:dyDescent="0.25">
      <c r="A5086" s="48">
        <v>31201616</v>
      </c>
      <c r="B5086" s="49" t="s">
        <v>5364</v>
      </c>
    </row>
    <row r="5087" spans="1:2" x14ac:dyDescent="0.25">
      <c r="A5087" s="48">
        <v>31201617</v>
      </c>
      <c r="B5087" s="49" t="s">
        <v>5365</v>
      </c>
    </row>
    <row r="5088" spans="1:2" x14ac:dyDescent="0.25">
      <c r="A5088" s="48">
        <v>31211501</v>
      </c>
      <c r="B5088" s="49" t="s">
        <v>5366</v>
      </c>
    </row>
    <row r="5089" spans="1:2" x14ac:dyDescent="0.25">
      <c r="A5089" s="48">
        <v>31211502</v>
      </c>
      <c r="B5089" s="49" t="s">
        <v>5367</v>
      </c>
    </row>
    <row r="5090" spans="1:2" x14ac:dyDescent="0.25">
      <c r="A5090" s="48">
        <v>31211503</v>
      </c>
      <c r="B5090" s="49" t="s">
        <v>5368</v>
      </c>
    </row>
    <row r="5091" spans="1:2" x14ac:dyDescent="0.25">
      <c r="A5091" s="48">
        <v>31211504</v>
      </c>
      <c r="B5091" s="49" t="s">
        <v>5369</v>
      </c>
    </row>
    <row r="5092" spans="1:2" x14ac:dyDescent="0.25">
      <c r="A5092" s="48">
        <v>31211505</v>
      </c>
      <c r="B5092" s="49" t="s">
        <v>5370</v>
      </c>
    </row>
    <row r="5093" spans="1:2" x14ac:dyDescent="0.25">
      <c r="A5093" s="48">
        <v>31211506</v>
      </c>
      <c r="B5093" s="49" t="s">
        <v>5371</v>
      </c>
    </row>
    <row r="5094" spans="1:2" x14ac:dyDescent="0.25">
      <c r="A5094" s="48">
        <v>31211507</v>
      </c>
      <c r="B5094" s="49" t="s">
        <v>5372</v>
      </c>
    </row>
    <row r="5095" spans="1:2" x14ac:dyDescent="0.25">
      <c r="A5095" s="48">
        <v>31211508</v>
      </c>
      <c r="B5095" s="49" t="s">
        <v>5373</v>
      </c>
    </row>
    <row r="5096" spans="1:2" x14ac:dyDescent="0.25">
      <c r="A5096" s="48">
        <v>31211509</v>
      </c>
      <c r="B5096" s="49" t="s">
        <v>5374</v>
      </c>
    </row>
    <row r="5097" spans="1:2" x14ac:dyDescent="0.25">
      <c r="A5097" s="48">
        <v>31211510</v>
      </c>
      <c r="B5097" s="49" t="s">
        <v>5375</v>
      </c>
    </row>
    <row r="5098" spans="1:2" x14ac:dyDescent="0.25">
      <c r="A5098" s="48">
        <v>31211511</v>
      </c>
      <c r="B5098" s="49" t="s">
        <v>5376</v>
      </c>
    </row>
    <row r="5099" spans="1:2" x14ac:dyDescent="0.25">
      <c r="A5099" s="48">
        <v>31211512</v>
      </c>
      <c r="B5099" s="49" t="s">
        <v>5377</v>
      </c>
    </row>
    <row r="5100" spans="1:2" x14ac:dyDescent="0.25">
      <c r="A5100" s="48">
        <v>31211601</v>
      </c>
      <c r="B5100" s="49" t="s">
        <v>5378</v>
      </c>
    </row>
    <row r="5101" spans="1:2" x14ac:dyDescent="0.25">
      <c r="A5101" s="48">
        <v>31211602</v>
      </c>
      <c r="B5101" s="49" t="s">
        <v>5378</v>
      </c>
    </row>
    <row r="5102" spans="1:2" x14ac:dyDescent="0.25">
      <c r="A5102" s="48">
        <v>31211603</v>
      </c>
      <c r="B5102" s="49" t="s">
        <v>5379</v>
      </c>
    </row>
    <row r="5103" spans="1:2" x14ac:dyDescent="0.25">
      <c r="A5103" s="48">
        <v>31211604</v>
      </c>
      <c r="B5103" s="49" t="s">
        <v>5380</v>
      </c>
    </row>
    <row r="5104" spans="1:2" x14ac:dyDescent="0.25">
      <c r="A5104" s="48">
        <v>31211605</v>
      </c>
      <c r="B5104" s="49" t="s">
        <v>5381</v>
      </c>
    </row>
    <row r="5105" spans="1:2" x14ac:dyDescent="0.25">
      <c r="A5105" s="48">
        <v>31211606</v>
      </c>
      <c r="B5105" s="49" t="s">
        <v>5382</v>
      </c>
    </row>
    <row r="5106" spans="1:2" x14ac:dyDescent="0.25">
      <c r="A5106" s="48">
        <v>31211701</v>
      </c>
      <c r="B5106" s="49" t="s">
        <v>5383</v>
      </c>
    </row>
    <row r="5107" spans="1:2" x14ac:dyDescent="0.25">
      <c r="A5107" s="48">
        <v>31211702</v>
      </c>
      <c r="B5107" s="49" t="s">
        <v>5384</v>
      </c>
    </row>
    <row r="5108" spans="1:2" x14ac:dyDescent="0.25">
      <c r="A5108" s="48">
        <v>31211703</v>
      </c>
      <c r="B5108" s="49" t="s">
        <v>5385</v>
      </c>
    </row>
    <row r="5109" spans="1:2" x14ac:dyDescent="0.25">
      <c r="A5109" s="48">
        <v>31211704</v>
      </c>
      <c r="B5109" s="49" t="s">
        <v>5386</v>
      </c>
    </row>
    <row r="5110" spans="1:2" x14ac:dyDescent="0.25">
      <c r="A5110" s="48">
        <v>31211705</v>
      </c>
      <c r="B5110" s="49" t="s">
        <v>5387</v>
      </c>
    </row>
    <row r="5111" spans="1:2" x14ac:dyDescent="0.25">
      <c r="A5111" s="48">
        <v>31211706</v>
      </c>
      <c r="B5111" s="49" t="s">
        <v>5388</v>
      </c>
    </row>
    <row r="5112" spans="1:2" x14ac:dyDescent="0.25">
      <c r="A5112" s="48">
        <v>31211707</v>
      </c>
      <c r="B5112" s="49" t="s">
        <v>5389</v>
      </c>
    </row>
    <row r="5113" spans="1:2" x14ac:dyDescent="0.25">
      <c r="A5113" s="48">
        <v>31211708</v>
      </c>
      <c r="B5113" s="49" t="s">
        <v>5390</v>
      </c>
    </row>
    <row r="5114" spans="1:2" x14ac:dyDescent="0.25">
      <c r="A5114" s="48">
        <v>31211801</v>
      </c>
      <c r="B5114" s="49" t="s">
        <v>5391</v>
      </c>
    </row>
    <row r="5115" spans="1:2" x14ac:dyDescent="0.25">
      <c r="A5115" s="48">
        <v>31211802</v>
      </c>
      <c r="B5115" s="49" t="s">
        <v>5392</v>
      </c>
    </row>
    <row r="5116" spans="1:2" x14ac:dyDescent="0.25">
      <c r="A5116" s="48">
        <v>31211803</v>
      </c>
      <c r="B5116" s="49" t="s">
        <v>5393</v>
      </c>
    </row>
    <row r="5117" spans="1:2" x14ac:dyDescent="0.25">
      <c r="A5117" s="48">
        <v>31211901</v>
      </c>
      <c r="B5117" s="49" t="s">
        <v>5394</v>
      </c>
    </row>
    <row r="5118" spans="1:2" x14ac:dyDescent="0.25">
      <c r="A5118" s="48">
        <v>31211902</v>
      </c>
      <c r="B5118" s="49" t="s">
        <v>5395</v>
      </c>
    </row>
    <row r="5119" spans="1:2" x14ac:dyDescent="0.25">
      <c r="A5119" s="48">
        <v>31211903</v>
      </c>
      <c r="B5119" s="49" t="s">
        <v>5396</v>
      </c>
    </row>
    <row r="5120" spans="1:2" x14ac:dyDescent="0.25">
      <c r="A5120" s="48">
        <v>31211904</v>
      </c>
      <c r="B5120" s="49" t="s">
        <v>5397</v>
      </c>
    </row>
    <row r="5121" spans="1:2" x14ac:dyDescent="0.25">
      <c r="A5121" s="48">
        <v>31211905</v>
      </c>
      <c r="B5121" s="49" t="s">
        <v>5398</v>
      </c>
    </row>
    <row r="5122" spans="1:2" x14ac:dyDescent="0.25">
      <c r="A5122" s="48">
        <v>31211906</v>
      </c>
      <c r="B5122" s="49" t="s">
        <v>5399</v>
      </c>
    </row>
    <row r="5123" spans="1:2" x14ac:dyDescent="0.25">
      <c r="A5123" s="48">
        <v>31211908</v>
      </c>
      <c r="B5123" s="49" t="s">
        <v>5400</v>
      </c>
    </row>
    <row r="5124" spans="1:2" x14ac:dyDescent="0.25">
      <c r="A5124" s="48">
        <v>31211909</v>
      </c>
      <c r="B5124" s="49" t="s">
        <v>5401</v>
      </c>
    </row>
    <row r="5125" spans="1:2" x14ac:dyDescent="0.25">
      <c r="A5125" s="48">
        <v>31211910</v>
      </c>
      <c r="B5125" s="49" t="s">
        <v>5402</v>
      </c>
    </row>
    <row r="5126" spans="1:2" x14ac:dyDescent="0.25">
      <c r="A5126" s="48">
        <v>31211912</v>
      </c>
      <c r="B5126" s="49" t="s">
        <v>5403</v>
      </c>
    </row>
    <row r="5127" spans="1:2" x14ac:dyDescent="0.25">
      <c r="A5127" s="48">
        <v>31211913</v>
      </c>
      <c r="B5127" s="49" t="s">
        <v>5404</v>
      </c>
    </row>
    <row r="5128" spans="1:2" x14ac:dyDescent="0.25">
      <c r="A5128" s="48">
        <v>31211914</v>
      </c>
      <c r="B5128" s="49" t="s">
        <v>5405</v>
      </c>
    </row>
    <row r="5129" spans="1:2" x14ac:dyDescent="0.25">
      <c r="A5129" s="48">
        <v>31211915</v>
      </c>
      <c r="B5129" s="49" t="s">
        <v>5406</v>
      </c>
    </row>
    <row r="5130" spans="1:2" x14ac:dyDescent="0.25">
      <c r="A5130" s="48">
        <v>31211916</v>
      </c>
      <c r="B5130" s="49" t="s">
        <v>5407</v>
      </c>
    </row>
    <row r="5131" spans="1:2" x14ac:dyDescent="0.25">
      <c r="A5131" s="48">
        <v>31211917</v>
      </c>
      <c r="B5131" s="49" t="s">
        <v>5408</v>
      </c>
    </row>
    <row r="5132" spans="1:2" x14ac:dyDescent="0.25">
      <c r="A5132" s="48">
        <v>31221601</v>
      </c>
      <c r="B5132" s="49" t="s">
        <v>5409</v>
      </c>
    </row>
    <row r="5133" spans="1:2" x14ac:dyDescent="0.25">
      <c r="A5133" s="48">
        <v>31221602</v>
      </c>
      <c r="B5133" s="49" t="s">
        <v>5410</v>
      </c>
    </row>
    <row r="5134" spans="1:2" x14ac:dyDescent="0.25">
      <c r="A5134" s="48">
        <v>31221603</v>
      </c>
      <c r="B5134" s="49" t="s">
        <v>5411</v>
      </c>
    </row>
    <row r="5135" spans="1:2" x14ac:dyDescent="0.25">
      <c r="A5135" s="48">
        <v>31231101</v>
      </c>
      <c r="B5135" s="49" t="s">
        <v>5412</v>
      </c>
    </row>
    <row r="5136" spans="1:2" x14ac:dyDescent="0.25">
      <c r="A5136" s="48">
        <v>31231102</v>
      </c>
      <c r="B5136" s="49" t="s">
        <v>5413</v>
      </c>
    </row>
    <row r="5137" spans="1:2" x14ac:dyDescent="0.25">
      <c r="A5137" s="48">
        <v>31231103</v>
      </c>
      <c r="B5137" s="49" t="s">
        <v>5414</v>
      </c>
    </row>
    <row r="5138" spans="1:2" x14ac:dyDescent="0.25">
      <c r="A5138" s="48">
        <v>31231104</v>
      </c>
      <c r="B5138" s="49" t="s">
        <v>5415</v>
      </c>
    </row>
    <row r="5139" spans="1:2" x14ac:dyDescent="0.25">
      <c r="A5139" s="48">
        <v>31231105</v>
      </c>
      <c r="B5139" s="49" t="s">
        <v>5416</v>
      </c>
    </row>
    <row r="5140" spans="1:2" x14ac:dyDescent="0.25">
      <c r="A5140" s="48">
        <v>31231106</v>
      </c>
      <c r="B5140" s="49" t="s">
        <v>5417</v>
      </c>
    </row>
    <row r="5141" spans="1:2" x14ac:dyDescent="0.25">
      <c r="A5141" s="48">
        <v>31231107</v>
      </c>
      <c r="B5141" s="49" t="s">
        <v>5418</v>
      </c>
    </row>
    <row r="5142" spans="1:2" x14ac:dyDescent="0.25">
      <c r="A5142" s="48">
        <v>31231108</v>
      </c>
      <c r="B5142" s="49" t="s">
        <v>5419</v>
      </c>
    </row>
    <row r="5143" spans="1:2" x14ac:dyDescent="0.25">
      <c r="A5143" s="48">
        <v>31231109</v>
      </c>
      <c r="B5143" s="49" t="s">
        <v>5420</v>
      </c>
    </row>
    <row r="5144" spans="1:2" x14ac:dyDescent="0.25">
      <c r="A5144" s="48">
        <v>31231110</v>
      </c>
      <c r="B5144" s="49" t="s">
        <v>5421</v>
      </c>
    </row>
    <row r="5145" spans="1:2" x14ac:dyDescent="0.25">
      <c r="A5145" s="48">
        <v>31231111</v>
      </c>
      <c r="B5145" s="49" t="s">
        <v>5422</v>
      </c>
    </row>
    <row r="5146" spans="1:2" x14ac:dyDescent="0.25">
      <c r="A5146" s="48">
        <v>31231112</v>
      </c>
      <c r="B5146" s="49" t="s">
        <v>5423</v>
      </c>
    </row>
    <row r="5147" spans="1:2" x14ac:dyDescent="0.25">
      <c r="A5147" s="48">
        <v>31231113</v>
      </c>
      <c r="B5147" s="49" t="s">
        <v>5424</v>
      </c>
    </row>
    <row r="5148" spans="1:2" x14ac:dyDescent="0.25">
      <c r="A5148" s="48">
        <v>31231114</v>
      </c>
      <c r="B5148" s="49" t="s">
        <v>5425</v>
      </c>
    </row>
    <row r="5149" spans="1:2" x14ac:dyDescent="0.25">
      <c r="A5149" s="48">
        <v>31231115</v>
      </c>
      <c r="B5149" s="49" t="s">
        <v>5426</v>
      </c>
    </row>
    <row r="5150" spans="1:2" x14ac:dyDescent="0.25">
      <c r="A5150" s="48">
        <v>31231116</v>
      </c>
      <c r="B5150" s="49" t="s">
        <v>5427</v>
      </c>
    </row>
    <row r="5151" spans="1:2" x14ac:dyDescent="0.25">
      <c r="A5151" s="48">
        <v>31231117</v>
      </c>
      <c r="B5151" s="49" t="s">
        <v>5428</v>
      </c>
    </row>
    <row r="5152" spans="1:2" x14ac:dyDescent="0.25">
      <c r="A5152" s="48">
        <v>31231118</v>
      </c>
      <c r="B5152" s="49" t="s">
        <v>5429</v>
      </c>
    </row>
    <row r="5153" spans="1:2" x14ac:dyDescent="0.25">
      <c r="A5153" s="48">
        <v>31231119</v>
      </c>
      <c r="B5153" s="49" t="s">
        <v>5430</v>
      </c>
    </row>
    <row r="5154" spans="1:2" x14ac:dyDescent="0.25">
      <c r="A5154" s="48">
        <v>31231201</v>
      </c>
      <c r="B5154" s="49" t="s">
        <v>5431</v>
      </c>
    </row>
    <row r="5155" spans="1:2" x14ac:dyDescent="0.25">
      <c r="A5155" s="48">
        <v>31231202</v>
      </c>
      <c r="B5155" s="49" t="s">
        <v>5432</v>
      </c>
    </row>
    <row r="5156" spans="1:2" x14ac:dyDescent="0.25">
      <c r="A5156" s="48">
        <v>31231203</v>
      </c>
      <c r="B5156" s="49" t="s">
        <v>5433</v>
      </c>
    </row>
    <row r="5157" spans="1:2" x14ac:dyDescent="0.25">
      <c r="A5157" s="48">
        <v>31231204</v>
      </c>
      <c r="B5157" s="49" t="s">
        <v>5434</v>
      </c>
    </row>
    <row r="5158" spans="1:2" x14ac:dyDescent="0.25">
      <c r="A5158" s="48">
        <v>31231205</v>
      </c>
      <c r="B5158" s="49" t="s">
        <v>5435</v>
      </c>
    </row>
    <row r="5159" spans="1:2" x14ac:dyDescent="0.25">
      <c r="A5159" s="48">
        <v>31231206</v>
      </c>
      <c r="B5159" s="49" t="s">
        <v>5436</v>
      </c>
    </row>
    <row r="5160" spans="1:2" x14ac:dyDescent="0.25">
      <c r="A5160" s="48">
        <v>31231207</v>
      </c>
      <c r="B5160" s="49" t="s">
        <v>5437</v>
      </c>
    </row>
    <row r="5161" spans="1:2" x14ac:dyDescent="0.25">
      <c r="A5161" s="48">
        <v>31231208</v>
      </c>
      <c r="B5161" s="49" t="s">
        <v>5438</v>
      </c>
    </row>
    <row r="5162" spans="1:2" x14ac:dyDescent="0.25">
      <c r="A5162" s="48">
        <v>31231209</v>
      </c>
      <c r="B5162" s="49" t="s">
        <v>5439</v>
      </c>
    </row>
    <row r="5163" spans="1:2" x14ac:dyDescent="0.25">
      <c r="A5163" s="48">
        <v>31231210</v>
      </c>
      <c r="B5163" s="49" t="s">
        <v>5440</v>
      </c>
    </row>
    <row r="5164" spans="1:2" x14ac:dyDescent="0.25">
      <c r="A5164" s="48">
        <v>31231211</v>
      </c>
      <c r="B5164" s="49" t="s">
        <v>5441</v>
      </c>
    </row>
    <row r="5165" spans="1:2" x14ac:dyDescent="0.25">
      <c r="A5165" s="48">
        <v>31231212</v>
      </c>
      <c r="B5165" s="49" t="s">
        <v>5442</v>
      </c>
    </row>
    <row r="5166" spans="1:2" x14ac:dyDescent="0.25">
      <c r="A5166" s="48">
        <v>31231213</v>
      </c>
      <c r="B5166" s="49" t="s">
        <v>5443</v>
      </c>
    </row>
    <row r="5167" spans="1:2" x14ac:dyDescent="0.25">
      <c r="A5167" s="48">
        <v>31231214</v>
      </c>
      <c r="B5167" s="49" t="s">
        <v>5444</v>
      </c>
    </row>
    <row r="5168" spans="1:2" x14ac:dyDescent="0.25">
      <c r="A5168" s="48">
        <v>31231215</v>
      </c>
      <c r="B5168" s="49" t="s">
        <v>5445</v>
      </c>
    </row>
    <row r="5169" spans="1:2" x14ac:dyDescent="0.25">
      <c r="A5169" s="48">
        <v>31231216</v>
      </c>
      <c r="B5169" s="49" t="s">
        <v>5446</v>
      </c>
    </row>
    <row r="5170" spans="1:2" x14ac:dyDescent="0.25">
      <c r="A5170" s="48">
        <v>31231217</v>
      </c>
      <c r="B5170" s="49" t="s">
        <v>5447</v>
      </c>
    </row>
    <row r="5171" spans="1:2" x14ac:dyDescent="0.25">
      <c r="A5171" s="48">
        <v>31231218</v>
      </c>
      <c r="B5171" s="49" t="s">
        <v>5448</v>
      </c>
    </row>
    <row r="5172" spans="1:2" x14ac:dyDescent="0.25">
      <c r="A5172" s="48">
        <v>31231219</v>
      </c>
      <c r="B5172" s="49" t="s">
        <v>5449</v>
      </c>
    </row>
    <row r="5173" spans="1:2" x14ac:dyDescent="0.25">
      <c r="A5173" s="48">
        <v>31231301</v>
      </c>
      <c r="B5173" s="49" t="s">
        <v>5450</v>
      </c>
    </row>
    <row r="5174" spans="1:2" x14ac:dyDescent="0.25">
      <c r="A5174" s="48">
        <v>31231302</v>
      </c>
      <c r="B5174" s="49" t="s">
        <v>5451</v>
      </c>
    </row>
    <row r="5175" spans="1:2" x14ac:dyDescent="0.25">
      <c r="A5175" s="48">
        <v>31231303</v>
      </c>
      <c r="B5175" s="49" t="s">
        <v>5452</v>
      </c>
    </row>
    <row r="5176" spans="1:2" x14ac:dyDescent="0.25">
      <c r="A5176" s="48">
        <v>31231304</v>
      </c>
      <c r="B5176" s="49" t="s">
        <v>5453</v>
      </c>
    </row>
    <row r="5177" spans="1:2" x14ac:dyDescent="0.25">
      <c r="A5177" s="48">
        <v>31231305</v>
      </c>
      <c r="B5177" s="49" t="s">
        <v>5454</v>
      </c>
    </row>
    <row r="5178" spans="1:2" x14ac:dyDescent="0.25">
      <c r="A5178" s="48">
        <v>31231306</v>
      </c>
      <c r="B5178" s="49" t="s">
        <v>5455</v>
      </c>
    </row>
    <row r="5179" spans="1:2" x14ac:dyDescent="0.25">
      <c r="A5179" s="48">
        <v>31231307</v>
      </c>
      <c r="B5179" s="49" t="s">
        <v>5456</v>
      </c>
    </row>
    <row r="5180" spans="1:2" x14ac:dyDescent="0.25">
      <c r="A5180" s="48">
        <v>31231308</v>
      </c>
      <c r="B5180" s="49" t="s">
        <v>5457</v>
      </c>
    </row>
    <row r="5181" spans="1:2" x14ac:dyDescent="0.25">
      <c r="A5181" s="48">
        <v>31231309</v>
      </c>
      <c r="B5181" s="49" t="s">
        <v>5458</v>
      </c>
    </row>
    <row r="5182" spans="1:2" x14ac:dyDescent="0.25">
      <c r="A5182" s="48">
        <v>31231310</v>
      </c>
      <c r="B5182" s="49" t="s">
        <v>5459</v>
      </c>
    </row>
    <row r="5183" spans="1:2" x14ac:dyDescent="0.25">
      <c r="A5183" s="48">
        <v>31231311</v>
      </c>
      <c r="B5183" s="49" t="s">
        <v>5460</v>
      </c>
    </row>
    <row r="5184" spans="1:2" x14ac:dyDescent="0.25">
      <c r="A5184" s="48">
        <v>31231312</v>
      </c>
      <c r="B5184" s="49" t="s">
        <v>5461</v>
      </c>
    </row>
    <row r="5185" spans="1:2" x14ac:dyDescent="0.25">
      <c r="A5185" s="48">
        <v>31231313</v>
      </c>
      <c r="B5185" s="49" t="s">
        <v>5462</v>
      </c>
    </row>
    <row r="5186" spans="1:2" x14ac:dyDescent="0.25">
      <c r="A5186" s="48">
        <v>31231314</v>
      </c>
      <c r="B5186" s="49" t="s">
        <v>5463</v>
      </c>
    </row>
    <row r="5187" spans="1:2" x14ac:dyDescent="0.25">
      <c r="A5187" s="48">
        <v>31231315</v>
      </c>
      <c r="B5187" s="49" t="s">
        <v>5464</v>
      </c>
    </row>
    <row r="5188" spans="1:2" x14ac:dyDescent="0.25">
      <c r="A5188" s="48">
        <v>31231316</v>
      </c>
      <c r="B5188" s="49" t="s">
        <v>5465</v>
      </c>
    </row>
    <row r="5189" spans="1:2" x14ac:dyDescent="0.25">
      <c r="A5189" s="48">
        <v>31231317</v>
      </c>
      <c r="B5189" s="49" t="s">
        <v>5466</v>
      </c>
    </row>
    <row r="5190" spans="1:2" x14ac:dyDescent="0.25">
      <c r="A5190" s="48">
        <v>31231318</v>
      </c>
      <c r="B5190" s="49" t="s">
        <v>5467</v>
      </c>
    </row>
    <row r="5191" spans="1:2" x14ac:dyDescent="0.25">
      <c r="A5191" s="48">
        <v>31231319</v>
      </c>
      <c r="B5191" s="49" t="s">
        <v>5468</v>
      </c>
    </row>
    <row r="5192" spans="1:2" x14ac:dyDescent="0.25">
      <c r="A5192" s="48">
        <v>31231320</v>
      </c>
      <c r="B5192" s="49" t="s">
        <v>5469</v>
      </c>
    </row>
    <row r="5193" spans="1:2" x14ac:dyDescent="0.25">
      <c r="A5193" s="48">
        <v>31231321</v>
      </c>
      <c r="B5193" s="49" t="s">
        <v>5470</v>
      </c>
    </row>
    <row r="5194" spans="1:2" x14ac:dyDescent="0.25">
      <c r="A5194" s="48">
        <v>31231401</v>
      </c>
      <c r="B5194" s="49" t="s">
        <v>5471</v>
      </c>
    </row>
    <row r="5195" spans="1:2" x14ac:dyDescent="0.25">
      <c r="A5195" s="48">
        <v>31231402</v>
      </c>
      <c r="B5195" s="49" t="s">
        <v>5472</v>
      </c>
    </row>
    <row r="5196" spans="1:2" x14ac:dyDescent="0.25">
      <c r="A5196" s="48">
        <v>31231403</v>
      </c>
      <c r="B5196" s="49" t="s">
        <v>5473</v>
      </c>
    </row>
    <row r="5197" spans="1:2" x14ac:dyDescent="0.25">
      <c r="A5197" s="48">
        <v>31231404</v>
      </c>
      <c r="B5197" s="49" t="s">
        <v>5474</v>
      </c>
    </row>
    <row r="5198" spans="1:2" x14ac:dyDescent="0.25">
      <c r="A5198" s="48">
        <v>31231405</v>
      </c>
      <c r="B5198" s="49" t="s">
        <v>5475</v>
      </c>
    </row>
    <row r="5199" spans="1:2" x14ac:dyDescent="0.25">
      <c r="A5199" s="48">
        <v>31241501</v>
      </c>
      <c r="B5199" s="49" t="s">
        <v>5476</v>
      </c>
    </row>
    <row r="5200" spans="1:2" x14ac:dyDescent="0.25">
      <c r="A5200" s="48">
        <v>31241502</v>
      </c>
      <c r="B5200" s="49" t="s">
        <v>5477</v>
      </c>
    </row>
    <row r="5201" spans="1:2" x14ac:dyDescent="0.25">
      <c r="A5201" s="48">
        <v>31241601</v>
      </c>
      <c r="B5201" s="49" t="s">
        <v>5478</v>
      </c>
    </row>
    <row r="5202" spans="1:2" x14ac:dyDescent="0.25">
      <c r="A5202" s="48">
        <v>31241602</v>
      </c>
      <c r="B5202" s="49" t="s">
        <v>5479</v>
      </c>
    </row>
    <row r="5203" spans="1:2" x14ac:dyDescent="0.25">
      <c r="A5203" s="48">
        <v>31241603</v>
      </c>
      <c r="B5203" s="49" t="s">
        <v>5480</v>
      </c>
    </row>
    <row r="5204" spans="1:2" x14ac:dyDescent="0.25">
      <c r="A5204" s="48">
        <v>31241604</v>
      </c>
      <c r="B5204" s="49" t="s">
        <v>5481</v>
      </c>
    </row>
    <row r="5205" spans="1:2" x14ac:dyDescent="0.25">
      <c r="A5205" s="48">
        <v>31241605</v>
      </c>
      <c r="B5205" s="49" t="s">
        <v>5482</v>
      </c>
    </row>
    <row r="5206" spans="1:2" x14ac:dyDescent="0.25">
      <c r="A5206" s="48">
        <v>31241606</v>
      </c>
      <c r="B5206" s="49" t="s">
        <v>5483</v>
      </c>
    </row>
    <row r="5207" spans="1:2" x14ac:dyDescent="0.25">
      <c r="A5207" s="48">
        <v>31241607</v>
      </c>
      <c r="B5207" s="49" t="s">
        <v>5484</v>
      </c>
    </row>
    <row r="5208" spans="1:2" x14ac:dyDescent="0.25">
      <c r="A5208" s="48">
        <v>31241608</v>
      </c>
      <c r="B5208" s="49" t="s">
        <v>5485</v>
      </c>
    </row>
    <row r="5209" spans="1:2" x14ac:dyDescent="0.25">
      <c r="A5209" s="48">
        <v>31241609</v>
      </c>
      <c r="B5209" s="49" t="s">
        <v>5486</v>
      </c>
    </row>
    <row r="5210" spans="1:2" x14ac:dyDescent="0.25">
      <c r="A5210" s="48">
        <v>31241610</v>
      </c>
      <c r="B5210" s="49" t="s">
        <v>5487</v>
      </c>
    </row>
    <row r="5211" spans="1:2" x14ac:dyDescent="0.25">
      <c r="A5211" s="48">
        <v>31241701</v>
      </c>
      <c r="B5211" s="49" t="s">
        <v>5488</v>
      </c>
    </row>
    <row r="5212" spans="1:2" x14ac:dyDescent="0.25">
      <c r="A5212" s="48">
        <v>31241702</v>
      </c>
      <c r="B5212" s="49" t="s">
        <v>5489</v>
      </c>
    </row>
    <row r="5213" spans="1:2" x14ac:dyDescent="0.25">
      <c r="A5213" s="48">
        <v>31241703</v>
      </c>
      <c r="B5213" s="49" t="s">
        <v>5490</v>
      </c>
    </row>
    <row r="5214" spans="1:2" x14ac:dyDescent="0.25">
      <c r="A5214" s="48">
        <v>31241704</v>
      </c>
      <c r="B5214" s="49" t="s">
        <v>5491</v>
      </c>
    </row>
    <row r="5215" spans="1:2" x14ac:dyDescent="0.25">
      <c r="A5215" s="48">
        <v>31241705</v>
      </c>
      <c r="B5215" s="49" t="s">
        <v>5492</v>
      </c>
    </row>
    <row r="5216" spans="1:2" x14ac:dyDescent="0.25">
      <c r="A5216" s="48">
        <v>31241801</v>
      </c>
      <c r="B5216" s="49" t="s">
        <v>5493</v>
      </c>
    </row>
    <row r="5217" spans="1:2" x14ac:dyDescent="0.25">
      <c r="A5217" s="48">
        <v>31241802</v>
      </c>
      <c r="B5217" s="49" t="s">
        <v>5494</v>
      </c>
    </row>
    <row r="5218" spans="1:2" x14ac:dyDescent="0.25">
      <c r="A5218" s="48">
        <v>31241803</v>
      </c>
      <c r="B5218" s="49" t="s">
        <v>5495</v>
      </c>
    </row>
    <row r="5219" spans="1:2" x14ac:dyDescent="0.25">
      <c r="A5219" s="48">
        <v>31241804</v>
      </c>
      <c r="B5219" s="49" t="s">
        <v>5496</v>
      </c>
    </row>
    <row r="5220" spans="1:2" x14ac:dyDescent="0.25">
      <c r="A5220" s="48">
        <v>31241805</v>
      </c>
      <c r="B5220" s="49" t="s">
        <v>5497</v>
      </c>
    </row>
    <row r="5221" spans="1:2" x14ac:dyDescent="0.25">
      <c r="A5221" s="48">
        <v>31241806</v>
      </c>
      <c r="B5221" s="49" t="s">
        <v>5498</v>
      </c>
    </row>
    <row r="5222" spans="1:2" x14ac:dyDescent="0.25">
      <c r="A5222" s="48">
        <v>31241807</v>
      </c>
      <c r="B5222" s="49" t="s">
        <v>5499</v>
      </c>
    </row>
    <row r="5223" spans="1:2" x14ac:dyDescent="0.25">
      <c r="A5223" s="48">
        <v>31241901</v>
      </c>
      <c r="B5223" s="49" t="s">
        <v>5500</v>
      </c>
    </row>
    <row r="5224" spans="1:2" x14ac:dyDescent="0.25">
      <c r="A5224" s="48">
        <v>31241902</v>
      </c>
      <c r="B5224" s="49" t="s">
        <v>5501</v>
      </c>
    </row>
    <row r="5225" spans="1:2" x14ac:dyDescent="0.25">
      <c r="A5225" s="48">
        <v>31241903</v>
      </c>
      <c r="B5225" s="49" t="s">
        <v>5502</v>
      </c>
    </row>
    <row r="5226" spans="1:2" x14ac:dyDescent="0.25">
      <c r="A5226" s="48">
        <v>31241904</v>
      </c>
      <c r="B5226" s="49" t="s">
        <v>5503</v>
      </c>
    </row>
    <row r="5227" spans="1:2" x14ac:dyDescent="0.25">
      <c r="A5227" s="48">
        <v>31241905</v>
      </c>
      <c r="B5227" s="49" t="s">
        <v>5504</v>
      </c>
    </row>
    <row r="5228" spans="1:2" x14ac:dyDescent="0.25">
      <c r="A5228" s="48">
        <v>31241906</v>
      </c>
      <c r="B5228" s="49" t="s">
        <v>5505</v>
      </c>
    </row>
    <row r="5229" spans="1:2" x14ac:dyDescent="0.25">
      <c r="A5229" s="48">
        <v>31241907</v>
      </c>
      <c r="B5229" s="49" t="s">
        <v>5506</v>
      </c>
    </row>
    <row r="5230" spans="1:2" x14ac:dyDescent="0.25">
      <c r="A5230" s="48">
        <v>31241908</v>
      </c>
      <c r="B5230" s="49" t="s">
        <v>5507</v>
      </c>
    </row>
    <row r="5231" spans="1:2" x14ac:dyDescent="0.25">
      <c r="A5231" s="48">
        <v>31242001</v>
      </c>
      <c r="B5231" s="49" t="s">
        <v>5508</v>
      </c>
    </row>
    <row r="5232" spans="1:2" x14ac:dyDescent="0.25">
      <c r="A5232" s="48">
        <v>31242002</v>
      </c>
      <c r="B5232" s="49" t="s">
        <v>5509</v>
      </c>
    </row>
    <row r="5233" spans="1:2" x14ac:dyDescent="0.25">
      <c r="A5233" s="48">
        <v>31242003</v>
      </c>
      <c r="B5233" s="49" t="s">
        <v>5510</v>
      </c>
    </row>
    <row r="5234" spans="1:2" x14ac:dyDescent="0.25">
      <c r="A5234" s="48">
        <v>31242101</v>
      </c>
      <c r="B5234" s="49" t="s">
        <v>5511</v>
      </c>
    </row>
    <row r="5235" spans="1:2" x14ac:dyDescent="0.25">
      <c r="A5235" s="48">
        <v>31242103</v>
      </c>
      <c r="B5235" s="49" t="s">
        <v>5512</v>
      </c>
    </row>
    <row r="5236" spans="1:2" x14ac:dyDescent="0.25">
      <c r="A5236" s="48">
        <v>31242104</v>
      </c>
      <c r="B5236" s="49" t="s">
        <v>5513</v>
      </c>
    </row>
    <row r="5237" spans="1:2" x14ac:dyDescent="0.25">
      <c r="A5237" s="48">
        <v>31242105</v>
      </c>
      <c r="B5237" s="49" t="s">
        <v>5514</v>
      </c>
    </row>
    <row r="5238" spans="1:2" x14ac:dyDescent="0.25">
      <c r="A5238" s="48">
        <v>31242106</v>
      </c>
      <c r="B5238" s="49" t="s">
        <v>5515</v>
      </c>
    </row>
    <row r="5239" spans="1:2" x14ac:dyDescent="0.25">
      <c r="A5239" s="48">
        <v>31242201</v>
      </c>
      <c r="B5239" s="49" t="s">
        <v>5516</v>
      </c>
    </row>
    <row r="5240" spans="1:2" x14ac:dyDescent="0.25">
      <c r="A5240" s="48">
        <v>31242202</v>
      </c>
      <c r="B5240" s="49" t="s">
        <v>5517</v>
      </c>
    </row>
    <row r="5241" spans="1:2" x14ac:dyDescent="0.25">
      <c r="A5241" s="48">
        <v>31242203</v>
      </c>
      <c r="B5241" s="49" t="s">
        <v>5518</v>
      </c>
    </row>
    <row r="5242" spans="1:2" x14ac:dyDescent="0.25">
      <c r="A5242" s="48">
        <v>31242204</v>
      </c>
      <c r="B5242" s="49" t="s">
        <v>5519</v>
      </c>
    </row>
    <row r="5243" spans="1:2" x14ac:dyDescent="0.25">
      <c r="A5243" s="48">
        <v>31242205</v>
      </c>
      <c r="B5243" s="49" t="s">
        <v>5520</v>
      </c>
    </row>
    <row r="5244" spans="1:2" x14ac:dyDescent="0.25">
      <c r="A5244" s="48">
        <v>31242206</v>
      </c>
      <c r="B5244" s="49" t="s">
        <v>5521</v>
      </c>
    </row>
    <row r="5245" spans="1:2" x14ac:dyDescent="0.25">
      <c r="A5245" s="48">
        <v>31242207</v>
      </c>
      <c r="B5245" s="49" t="s">
        <v>5522</v>
      </c>
    </row>
    <row r="5246" spans="1:2" x14ac:dyDescent="0.25">
      <c r="A5246" s="48">
        <v>31242208</v>
      </c>
      <c r="B5246" s="49" t="s">
        <v>5523</v>
      </c>
    </row>
    <row r="5247" spans="1:2" x14ac:dyDescent="0.25">
      <c r="A5247" s="48">
        <v>31251501</v>
      </c>
      <c r="B5247" s="49" t="s">
        <v>5524</v>
      </c>
    </row>
    <row r="5248" spans="1:2" x14ac:dyDescent="0.25">
      <c r="A5248" s="48">
        <v>31251502</v>
      </c>
      <c r="B5248" s="49" t="s">
        <v>5525</v>
      </c>
    </row>
    <row r="5249" spans="1:2" x14ac:dyDescent="0.25">
      <c r="A5249" s="48">
        <v>31251503</v>
      </c>
      <c r="B5249" s="49" t="s">
        <v>5526</v>
      </c>
    </row>
    <row r="5250" spans="1:2" x14ac:dyDescent="0.25">
      <c r="A5250" s="48">
        <v>31251504</v>
      </c>
      <c r="B5250" s="49" t="s">
        <v>5527</v>
      </c>
    </row>
    <row r="5251" spans="1:2" x14ac:dyDescent="0.25">
      <c r="A5251" s="48">
        <v>31251505</v>
      </c>
      <c r="B5251" s="49" t="s">
        <v>5528</v>
      </c>
    </row>
    <row r="5252" spans="1:2" x14ac:dyDescent="0.25">
      <c r="A5252" s="48">
        <v>31251506</v>
      </c>
      <c r="B5252" s="49" t="s">
        <v>5529</v>
      </c>
    </row>
    <row r="5253" spans="1:2" x14ac:dyDescent="0.25">
      <c r="A5253" s="48">
        <v>31251507</v>
      </c>
      <c r="B5253" s="49" t="s">
        <v>5530</v>
      </c>
    </row>
    <row r="5254" spans="1:2" x14ac:dyDescent="0.25">
      <c r="A5254" s="48">
        <v>31251508</v>
      </c>
      <c r="B5254" s="49" t="s">
        <v>5531</v>
      </c>
    </row>
    <row r="5255" spans="1:2" x14ac:dyDescent="0.25">
      <c r="A5255" s="48">
        <v>31251509</v>
      </c>
      <c r="B5255" s="49" t="s">
        <v>5532</v>
      </c>
    </row>
    <row r="5256" spans="1:2" x14ac:dyDescent="0.25">
      <c r="A5256" s="48">
        <v>31251510</v>
      </c>
      <c r="B5256" s="49" t="s">
        <v>5533</v>
      </c>
    </row>
    <row r="5257" spans="1:2" x14ac:dyDescent="0.25">
      <c r="A5257" s="48">
        <v>31251511</v>
      </c>
      <c r="B5257" s="49" t="s">
        <v>5534</v>
      </c>
    </row>
    <row r="5258" spans="1:2" x14ac:dyDescent="0.25">
      <c r="A5258" s="48">
        <v>31251601</v>
      </c>
      <c r="B5258" s="49" t="s">
        <v>5535</v>
      </c>
    </row>
    <row r="5259" spans="1:2" x14ac:dyDescent="0.25">
      <c r="A5259" s="48">
        <v>31261501</v>
      </c>
      <c r="B5259" s="49" t="s">
        <v>5536</v>
      </c>
    </row>
    <row r="5260" spans="1:2" x14ac:dyDescent="0.25">
      <c r="A5260" s="48">
        <v>31261502</v>
      </c>
      <c r="B5260" s="49" t="s">
        <v>5537</v>
      </c>
    </row>
    <row r="5261" spans="1:2" x14ac:dyDescent="0.25">
      <c r="A5261" s="48">
        <v>31261503</v>
      </c>
      <c r="B5261" s="49" t="s">
        <v>5538</v>
      </c>
    </row>
    <row r="5262" spans="1:2" x14ac:dyDescent="0.25">
      <c r="A5262" s="48">
        <v>31261504</v>
      </c>
      <c r="B5262" s="49" t="s">
        <v>5539</v>
      </c>
    </row>
    <row r="5263" spans="1:2" x14ac:dyDescent="0.25">
      <c r="A5263" s="48">
        <v>31261505</v>
      </c>
      <c r="B5263" s="49" t="s">
        <v>5540</v>
      </c>
    </row>
    <row r="5264" spans="1:2" x14ac:dyDescent="0.25">
      <c r="A5264" s="48">
        <v>31261601</v>
      </c>
      <c r="B5264" s="49" t="s">
        <v>5541</v>
      </c>
    </row>
    <row r="5265" spans="1:2" x14ac:dyDescent="0.25">
      <c r="A5265" s="48">
        <v>31261602</v>
      </c>
      <c r="B5265" s="49" t="s">
        <v>5542</v>
      </c>
    </row>
    <row r="5266" spans="1:2" x14ac:dyDescent="0.25">
      <c r="A5266" s="48">
        <v>31261603</v>
      </c>
      <c r="B5266" s="49" t="s">
        <v>5543</v>
      </c>
    </row>
    <row r="5267" spans="1:2" x14ac:dyDescent="0.25">
      <c r="A5267" s="48">
        <v>31261701</v>
      </c>
      <c r="B5267" s="49" t="s">
        <v>5544</v>
      </c>
    </row>
    <row r="5268" spans="1:2" x14ac:dyDescent="0.25">
      <c r="A5268" s="48">
        <v>31261702</v>
      </c>
      <c r="B5268" s="49" t="s">
        <v>5545</v>
      </c>
    </row>
    <row r="5269" spans="1:2" x14ac:dyDescent="0.25">
      <c r="A5269" s="48">
        <v>31261703</v>
      </c>
      <c r="B5269" s="49" t="s">
        <v>5546</v>
      </c>
    </row>
    <row r="5270" spans="1:2" x14ac:dyDescent="0.25">
      <c r="A5270" s="48">
        <v>31261704</v>
      </c>
      <c r="B5270" s="49" t="s">
        <v>5547</v>
      </c>
    </row>
    <row r="5271" spans="1:2" x14ac:dyDescent="0.25">
      <c r="A5271" s="48">
        <v>31271601</v>
      </c>
      <c r="B5271" s="49" t="s">
        <v>5548</v>
      </c>
    </row>
    <row r="5272" spans="1:2" x14ac:dyDescent="0.25">
      <c r="A5272" s="48">
        <v>31271602</v>
      </c>
      <c r="B5272" s="49" t="s">
        <v>5549</v>
      </c>
    </row>
    <row r="5273" spans="1:2" x14ac:dyDescent="0.25">
      <c r="A5273" s="48">
        <v>31281502</v>
      </c>
      <c r="B5273" s="49" t="s">
        <v>5550</v>
      </c>
    </row>
    <row r="5274" spans="1:2" x14ac:dyDescent="0.25">
      <c r="A5274" s="48">
        <v>31281503</v>
      </c>
      <c r="B5274" s="49" t="s">
        <v>5551</v>
      </c>
    </row>
    <row r="5275" spans="1:2" x14ac:dyDescent="0.25">
      <c r="A5275" s="48">
        <v>31281504</v>
      </c>
      <c r="B5275" s="49" t="s">
        <v>5552</v>
      </c>
    </row>
    <row r="5276" spans="1:2" x14ac:dyDescent="0.25">
      <c r="A5276" s="48">
        <v>31281505</v>
      </c>
      <c r="B5276" s="49" t="s">
        <v>5553</v>
      </c>
    </row>
    <row r="5277" spans="1:2" x14ac:dyDescent="0.25">
      <c r="A5277" s="48">
        <v>31281506</v>
      </c>
      <c r="B5277" s="49" t="s">
        <v>5554</v>
      </c>
    </row>
    <row r="5278" spans="1:2" x14ac:dyDescent="0.25">
      <c r="A5278" s="48">
        <v>31281507</v>
      </c>
      <c r="B5278" s="49" t="s">
        <v>5555</v>
      </c>
    </row>
    <row r="5279" spans="1:2" x14ac:dyDescent="0.25">
      <c r="A5279" s="48">
        <v>31281508</v>
      </c>
      <c r="B5279" s="49" t="s">
        <v>5556</v>
      </c>
    </row>
    <row r="5280" spans="1:2" x14ac:dyDescent="0.25">
      <c r="A5280" s="48">
        <v>31281509</v>
      </c>
      <c r="B5280" s="49" t="s">
        <v>5557</v>
      </c>
    </row>
    <row r="5281" spans="1:2" x14ac:dyDescent="0.25">
      <c r="A5281" s="48">
        <v>31281510</v>
      </c>
      <c r="B5281" s="49" t="s">
        <v>5558</v>
      </c>
    </row>
    <row r="5282" spans="1:2" x14ac:dyDescent="0.25">
      <c r="A5282" s="48">
        <v>31281511</v>
      </c>
      <c r="B5282" s="49" t="s">
        <v>5559</v>
      </c>
    </row>
    <row r="5283" spans="1:2" x14ac:dyDescent="0.25">
      <c r="A5283" s="48">
        <v>31281512</v>
      </c>
      <c r="B5283" s="49" t="s">
        <v>5560</v>
      </c>
    </row>
    <row r="5284" spans="1:2" x14ac:dyDescent="0.25">
      <c r="A5284" s="48">
        <v>31281513</v>
      </c>
      <c r="B5284" s="49" t="s">
        <v>5561</v>
      </c>
    </row>
    <row r="5285" spans="1:2" x14ac:dyDescent="0.25">
      <c r="A5285" s="48">
        <v>31281514</v>
      </c>
      <c r="B5285" s="49" t="s">
        <v>5562</v>
      </c>
    </row>
    <row r="5286" spans="1:2" x14ac:dyDescent="0.25">
      <c r="A5286" s="48">
        <v>31281515</v>
      </c>
      <c r="B5286" s="49" t="s">
        <v>5563</v>
      </c>
    </row>
    <row r="5287" spans="1:2" x14ac:dyDescent="0.25">
      <c r="A5287" s="48">
        <v>31281516</v>
      </c>
      <c r="B5287" s="49" t="s">
        <v>5564</v>
      </c>
    </row>
    <row r="5288" spans="1:2" x14ac:dyDescent="0.25">
      <c r="A5288" s="48">
        <v>31281517</v>
      </c>
      <c r="B5288" s="49" t="s">
        <v>5565</v>
      </c>
    </row>
    <row r="5289" spans="1:2" x14ac:dyDescent="0.25">
      <c r="A5289" s="48">
        <v>31281518</v>
      </c>
      <c r="B5289" s="49" t="s">
        <v>5566</v>
      </c>
    </row>
    <row r="5290" spans="1:2" x14ac:dyDescent="0.25">
      <c r="A5290" s="48">
        <v>31281519</v>
      </c>
      <c r="B5290" s="49" t="s">
        <v>5567</v>
      </c>
    </row>
    <row r="5291" spans="1:2" x14ac:dyDescent="0.25">
      <c r="A5291" s="48">
        <v>31281520</v>
      </c>
      <c r="B5291" s="49" t="s">
        <v>5568</v>
      </c>
    </row>
    <row r="5292" spans="1:2" x14ac:dyDescent="0.25">
      <c r="A5292" s="48">
        <v>31281521</v>
      </c>
      <c r="B5292" s="49" t="s">
        <v>5569</v>
      </c>
    </row>
    <row r="5293" spans="1:2" x14ac:dyDescent="0.25">
      <c r="A5293" s="48">
        <v>31281701</v>
      </c>
      <c r="B5293" s="49" t="s">
        <v>5570</v>
      </c>
    </row>
    <row r="5294" spans="1:2" x14ac:dyDescent="0.25">
      <c r="A5294" s="48">
        <v>31281801</v>
      </c>
      <c r="B5294" s="49" t="s">
        <v>5571</v>
      </c>
    </row>
    <row r="5295" spans="1:2" x14ac:dyDescent="0.25">
      <c r="A5295" s="48">
        <v>31281802</v>
      </c>
      <c r="B5295" s="49" t="s">
        <v>5572</v>
      </c>
    </row>
    <row r="5296" spans="1:2" x14ac:dyDescent="0.25">
      <c r="A5296" s="48">
        <v>31281803</v>
      </c>
      <c r="B5296" s="49" t="s">
        <v>5573</v>
      </c>
    </row>
    <row r="5297" spans="1:2" x14ac:dyDescent="0.25">
      <c r="A5297" s="48">
        <v>31281804</v>
      </c>
      <c r="B5297" s="49" t="s">
        <v>5574</v>
      </c>
    </row>
    <row r="5298" spans="1:2" x14ac:dyDescent="0.25">
      <c r="A5298" s="48">
        <v>31281805</v>
      </c>
      <c r="B5298" s="49" t="s">
        <v>5575</v>
      </c>
    </row>
    <row r="5299" spans="1:2" x14ac:dyDescent="0.25">
      <c r="A5299" s="48">
        <v>31281806</v>
      </c>
      <c r="B5299" s="49" t="s">
        <v>5576</v>
      </c>
    </row>
    <row r="5300" spans="1:2" x14ac:dyDescent="0.25">
      <c r="A5300" s="48">
        <v>31281807</v>
      </c>
      <c r="B5300" s="49" t="s">
        <v>5577</v>
      </c>
    </row>
    <row r="5301" spans="1:2" x14ac:dyDescent="0.25">
      <c r="A5301" s="48">
        <v>31281808</v>
      </c>
      <c r="B5301" s="49" t="s">
        <v>5578</v>
      </c>
    </row>
    <row r="5302" spans="1:2" x14ac:dyDescent="0.25">
      <c r="A5302" s="48">
        <v>31281809</v>
      </c>
      <c r="B5302" s="49" t="s">
        <v>5579</v>
      </c>
    </row>
    <row r="5303" spans="1:2" x14ac:dyDescent="0.25">
      <c r="A5303" s="48">
        <v>31281810</v>
      </c>
      <c r="B5303" s="49" t="s">
        <v>5580</v>
      </c>
    </row>
    <row r="5304" spans="1:2" x14ac:dyDescent="0.25">
      <c r="A5304" s="48">
        <v>31281811</v>
      </c>
      <c r="B5304" s="49" t="s">
        <v>5581</v>
      </c>
    </row>
    <row r="5305" spans="1:2" x14ac:dyDescent="0.25">
      <c r="A5305" s="48">
        <v>31281812</v>
      </c>
      <c r="B5305" s="49" t="s">
        <v>5582</v>
      </c>
    </row>
    <row r="5306" spans="1:2" x14ac:dyDescent="0.25">
      <c r="A5306" s="48">
        <v>31281813</v>
      </c>
      <c r="B5306" s="49" t="s">
        <v>5583</v>
      </c>
    </row>
    <row r="5307" spans="1:2" x14ac:dyDescent="0.25">
      <c r="A5307" s="48">
        <v>31281814</v>
      </c>
      <c r="B5307" s="49" t="s">
        <v>5584</v>
      </c>
    </row>
    <row r="5308" spans="1:2" x14ac:dyDescent="0.25">
      <c r="A5308" s="48">
        <v>31281815</v>
      </c>
      <c r="B5308" s="49" t="s">
        <v>5585</v>
      </c>
    </row>
    <row r="5309" spans="1:2" x14ac:dyDescent="0.25">
      <c r="A5309" s="48">
        <v>31281816</v>
      </c>
      <c r="B5309" s="49" t="s">
        <v>5586</v>
      </c>
    </row>
    <row r="5310" spans="1:2" x14ac:dyDescent="0.25">
      <c r="A5310" s="48">
        <v>31281817</v>
      </c>
      <c r="B5310" s="49" t="s">
        <v>5587</v>
      </c>
    </row>
    <row r="5311" spans="1:2" x14ac:dyDescent="0.25">
      <c r="A5311" s="48">
        <v>31281818</v>
      </c>
      <c r="B5311" s="49" t="s">
        <v>5588</v>
      </c>
    </row>
    <row r="5312" spans="1:2" x14ac:dyDescent="0.25">
      <c r="A5312" s="48">
        <v>31281819</v>
      </c>
      <c r="B5312" s="49" t="s">
        <v>5589</v>
      </c>
    </row>
    <row r="5313" spans="1:2" x14ac:dyDescent="0.25">
      <c r="A5313" s="48">
        <v>31281901</v>
      </c>
      <c r="B5313" s="49" t="s">
        <v>5590</v>
      </c>
    </row>
    <row r="5314" spans="1:2" x14ac:dyDescent="0.25">
      <c r="A5314" s="48">
        <v>31281902</v>
      </c>
      <c r="B5314" s="49" t="s">
        <v>5591</v>
      </c>
    </row>
    <row r="5315" spans="1:2" x14ac:dyDescent="0.25">
      <c r="A5315" s="48">
        <v>31281903</v>
      </c>
      <c r="B5315" s="49" t="s">
        <v>5592</v>
      </c>
    </row>
    <row r="5316" spans="1:2" x14ac:dyDescent="0.25">
      <c r="A5316" s="48">
        <v>31281904</v>
      </c>
      <c r="B5316" s="49" t="s">
        <v>5593</v>
      </c>
    </row>
    <row r="5317" spans="1:2" x14ac:dyDescent="0.25">
      <c r="A5317" s="48">
        <v>31281905</v>
      </c>
      <c r="B5317" s="49" t="s">
        <v>5594</v>
      </c>
    </row>
    <row r="5318" spans="1:2" x14ac:dyDescent="0.25">
      <c r="A5318" s="48">
        <v>31281906</v>
      </c>
      <c r="B5318" s="49" t="s">
        <v>5595</v>
      </c>
    </row>
    <row r="5319" spans="1:2" x14ac:dyDescent="0.25">
      <c r="A5319" s="48">
        <v>31281907</v>
      </c>
      <c r="B5319" s="49" t="s">
        <v>5596</v>
      </c>
    </row>
    <row r="5320" spans="1:2" x14ac:dyDescent="0.25">
      <c r="A5320" s="48">
        <v>31281908</v>
      </c>
      <c r="B5320" s="49" t="s">
        <v>5597</v>
      </c>
    </row>
    <row r="5321" spans="1:2" x14ac:dyDescent="0.25">
      <c r="A5321" s="48">
        <v>31281909</v>
      </c>
      <c r="B5321" s="49" t="s">
        <v>5598</v>
      </c>
    </row>
    <row r="5322" spans="1:2" x14ac:dyDescent="0.25">
      <c r="A5322" s="48">
        <v>31281910</v>
      </c>
      <c r="B5322" s="49" t="s">
        <v>5599</v>
      </c>
    </row>
    <row r="5323" spans="1:2" x14ac:dyDescent="0.25">
      <c r="A5323" s="48">
        <v>31281911</v>
      </c>
      <c r="B5323" s="49" t="s">
        <v>5600</v>
      </c>
    </row>
    <row r="5324" spans="1:2" x14ac:dyDescent="0.25">
      <c r="A5324" s="48">
        <v>31281912</v>
      </c>
      <c r="B5324" s="49" t="s">
        <v>5601</v>
      </c>
    </row>
    <row r="5325" spans="1:2" x14ac:dyDescent="0.25">
      <c r="A5325" s="48">
        <v>31281913</v>
      </c>
      <c r="B5325" s="49" t="s">
        <v>5602</v>
      </c>
    </row>
    <row r="5326" spans="1:2" x14ac:dyDescent="0.25">
      <c r="A5326" s="48">
        <v>31281914</v>
      </c>
      <c r="B5326" s="49" t="s">
        <v>5603</v>
      </c>
    </row>
    <row r="5327" spans="1:2" x14ac:dyDescent="0.25">
      <c r="A5327" s="48">
        <v>31281915</v>
      </c>
      <c r="B5327" s="49" t="s">
        <v>5604</v>
      </c>
    </row>
    <row r="5328" spans="1:2" x14ac:dyDescent="0.25">
      <c r="A5328" s="48">
        <v>31281916</v>
      </c>
      <c r="B5328" s="49" t="s">
        <v>5605</v>
      </c>
    </row>
    <row r="5329" spans="1:2" x14ac:dyDescent="0.25">
      <c r="A5329" s="48">
        <v>31281917</v>
      </c>
      <c r="B5329" s="49" t="s">
        <v>5606</v>
      </c>
    </row>
    <row r="5330" spans="1:2" x14ac:dyDescent="0.25">
      <c r="A5330" s="48">
        <v>31281918</v>
      </c>
      <c r="B5330" s="49" t="s">
        <v>5607</v>
      </c>
    </row>
    <row r="5331" spans="1:2" x14ac:dyDescent="0.25">
      <c r="A5331" s="48">
        <v>31281919</v>
      </c>
      <c r="B5331" s="49" t="s">
        <v>5608</v>
      </c>
    </row>
    <row r="5332" spans="1:2" x14ac:dyDescent="0.25">
      <c r="A5332" s="48">
        <v>31282001</v>
      </c>
      <c r="B5332" s="49" t="s">
        <v>5609</v>
      </c>
    </row>
    <row r="5333" spans="1:2" x14ac:dyDescent="0.25">
      <c r="A5333" s="48">
        <v>31282002</v>
      </c>
      <c r="B5333" s="49" t="s">
        <v>5610</v>
      </c>
    </row>
    <row r="5334" spans="1:2" x14ac:dyDescent="0.25">
      <c r="A5334" s="48">
        <v>31282003</v>
      </c>
      <c r="B5334" s="49" t="s">
        <v>5611</v>
      </c>
    </row>
    <row r="5335" spans="1:2" x14ac:dyDescent="0.25">
      <c r="A5335" s="48">
        <v>31282004</v>
      </c>
      <c r="B5335" s="49" t="s">
        <v>5612</v>
      </c>
    </row>
    <row r="5336" spans="1:2" x14ac:dyDescent="0.25">
      <c r="A5336" s="48">
        <v>31282005</v>
      </c>
      <c r="B5336" s="49" t="s">
        <v>5613</v>
      </c>
    </row>
    <row r="5337" spans="1:2" x14ac:dyDescent="0.25">
      <c r="A5337" s="48">
        <v>31282006</v>
      </c>
      <c r="B5337" s="49" t="s">
        <v>5614</v>
      </c>
    </row>
    <row r="5338" spans="1:2" x14ac:dyDescent="0.25">
      <c r="A5338" s="48">
        <v>31282007</v>
      </c>
      <c r="B5338" s="49" t="s">
        <v>5615</v>
      </c>
    </row>
    <row r="5339" spans="1:2" x14ac:dyDescent="0.25">
      <c r="A5339" s="48">
        <v>31282008</v>
      </c>
      <c r="B5339" s="49" t="s">
        <v>5616</v>
      </c>
    </row>
    <row r="5340" spans="1:2" x14ac:dyDescent="0.25">
      <c r="A5340" s="48">
        <v>31282009</v>
      </c>
      <c r="B5340" s="49" t="s">
        <v>5617</v>
      </c>
    </row>
    <row r="5341" spans="1:2" x14ac:dyDescent="0.25">
      <c r="A5341" s="48">
        <v>31282010</v>
      </c>
      <c r="B5341" s="49" t="s">
        <v>5618</v>
      </c>
    </row>
    <row r="5342" spans="1:2" x14ac:dyDescent="0.25">
      <c r="A5342" s="48">
        <v>31282011</v>
      </c>
      <c r="B5342" s="49" t="s">
        <v>5619</v>
      </c>
    </row>
    <row r="5343" spans="1:2" x14ac:dyDescent="0.25">
      <c r="A5343" s="48">
        <v>31282012</v>
      </c>
      <c r="B5343" s="49" t="s">
        <v>5620</v>
      </c>
    </row>
    <row r="5344" spans="1:2" x14ac:dyDescent="0.25">
      <c r="A5344" s="48">
        <v>31282013</v>
      </c>
      <c r="B5344" s="49" t="s">
        <v>5621</v>
      </c>
    </row>
    <row r="5345" spans="1:2" x14ac:dyDescent="0.25">
      <c r="A5345" s="48">
        <v>31282014</v>
      </c>
      <c r="B5345" s="49" t="s">
        <v>5622</v>
      </c>
    </row>
    <row r="5346" spans="1:2" x14ac:dyDescent="0.25">
      <c r="A5346" s="48">
        <v>31282015</v>
      </c>
      <c r="B5346" s="49" t="s">
        <v>5623</v>
      </c>
    </row>
    <row r="5347" spans="1:2" x14ac:dyDescent="0.25">
      <c r="A5347" s="48">
        <v>31282016</v>
      </c>
      <c r="B5347" s="49" t="s">
        <v>5624</v>
      </c>
    </row>
    <row r="5348" spans="1:2" x14ac:dyDescent="0.25">
      <c r="A5348" s="48">
        <v>31282017</v>
      </c>
      <c r="B5348" s="49" t="s">
        <v>5625</v>
      </c>
    </row>
    <row r="5349" spans="1:2" x14ac:dyDescent="0.25">
      <c r="A5349" s="48">
        <v>31282018</v>
      </c>
      <c r="B5349" s="49" t="s">
        <v>5626</v>
      </c>
    </row>
    <row r="5350" spans="1:2" x14ac:dyDescent="0.25">
      <c r="A5350" s="48">
        <v>31282019</v>
      </c>
      <c r="B5350" s="49" t="s">
        <v>5627</v>
      </c>
    </row>
    <row r="5351" spans="1:2" x14ac:dyDescent="0.25">
      <c r="A5351" s="48">
        <v>31282101</v>
      </c>
      <c r="B5351" s="49" t="s">
        <v>5628</v>
      </c>
    </row>
    <row r="5352" spans="1:2" x14ac:dyDescent="0.25">
      <c r="A5352" s="48">
        <v>31282102</v>
      </c>
      <c r="B5352" s="49" t="s">
        <v>5629</v>
      </c>
    </row>
    <row r="5353" spans="1:2" x14ac:dyDescent="0.25">
      <c r="A5353" s="48">
        <v>31282103</v>
      </c>
      <c r="B5353" s="49" t="s">
        <v>5630</v>
      </c>
    </row>
    <row r="5354" spans="1:2" x14ac:dyDescent="0.25">
      <c r="A5354" s="48">
        <v>31282104</v>
      </c>
      <c r="B5354" s="49" t="s">
        <v>5631</v>
      </c>
    </row>
    <row r="5355" spans="1:2" x14ac:dyDescent="0.25">
      <c r="A5355" s="48">
        <v>31282105</v>
      </c>
      <c r="B5355" s="49" t="s">
        <v>5632</v>
      </c>
    </row>
    <row r="5356" spans="1:2" x14ac:dyDescent="0.25">
      <c r="A5356" s="48">
        <v>31282106</v>
      </c>
      <c r="B5356" s="49" t="s">
        <v>5633</v>
      </c>
    </row>
    <row r="5357" spans="1:2" x14ac:dyDescent="0.25">
      <c r="A5357" s="48">
        <v>31282107</v>
      </c>
      <c r="B5357" s="49" t="s">
        <v>5634</v>
      </c>
    </row>
    <row r="5358" spans="1:2" x14ac:dyDescent="0.25">
      <c r="A5358" s="48">
        <v>31282108</v>
      </c>
      <c r="B5358" s="49" t="s">
        <v>5635</v>
      </c>
    </row>
    <row r="5359" spans="1:2" x14ac:dyDescent="0.25">
      <c r="A5359" s="48">
        <v>31282109</v>
      </c>
      <c r="B5359" s="49" t="s">
        <v>5636</v>
      </c>
    </row>
    <row r="5360" spans="1:2" x14ac:dyDescent="0.25">
      <c r="A5360" s="48">
        <v>31282110</v>
      </c>
      <c r="B5360" s="49" t="s">
        <v>5637</v>
      </c>
    </row>
    <row r="5361" spans="1:2" x14ac:dyDescent="0.25">
      <c r="A5361" s="48">
        <v>31282111</v>
      </c>
      <c r="B5361" s="49" t="s">
        <v>5638</v>
      </c>
    </row>
    <row r="5362" spans="1:2" x14ac:dyDescent="0.25">
      <c r="A5362" s="48">
        <v>31282112</v>
      </c>
      <c r="B5362" s="49" t="s">
        <v>5639</v>
      </c>
    </row>
    <row r="5363" spans="1:2" x14ac:dyDescent="0.25">
      <c r="A5363" s="48">
        <v>31282113</v>
      </c>
      <c r="B5363" s="49" t="s">
        <v>5640</v>
      </c>
    </row>
    <row r="5364" spans="1:2" x14ac:dyDescent="0.25">
      <c r="A5364" s="48">
        <v>31282114</v>
      </c>
      <c r="B5364" s="49" t="s">
        <v>5641</v>
      </c>
    </row>
    <row r="5365" spans="1:2" x14ac:dyDescent="0.25">
      <c r="A5365" s="48">
        <v>31282115</v>
      </c>
      <c r="B5365" s="49" t="s">
        <v>5642</v>
      </c>
    </row>
    <row r="5366" spans="1:2" x14ac:dyDescent="0.25">
      <c r="A5366" s="48">
        <v>31282116</v>
      </c>
      <c r="B5366" s="49" t="s">
        <v>5643</v>
      </c>
    </row>
    <row r="5367" spans="1:2" x14ac:dyDescent="0.25">
      <c r="A5367" s="48">
        <v>31282117</v>
      </c>
      <c r="B5367" s="49" t="s">
        <v>5644</v>
      </c>
    </row>
    <row r="5368" spans="1:2" x14ac:dyDescent="0.25">
      <c r="A5368" s="48">
        <v>31282118</v>
      </c>
      <c r="B5368" s="49" t="s">
        <v>5645</v>
      </c>
    </row>
    <row r="5369" spans="1:2" x14ac:dyDescent="0.25">
      <c r="A5369" s="48">
        <v>31282119</v>
      </c>
      <c r="B5369" s="49" t="s">
        <v>5646</v>
      </c>
    </row>
    <row r="5370" spans="1:2" x14ac:dyDescent="0.25">
      <c r="A5370" s="48">
        <v>31282201</v>
      </c>
      <c r="B5370" s="49" t="s">
        <v>5647</v>
      </c>
    </row>
    <row r="5371" spans="1:2" x14ac:dyDescent="0.25">
      <c r="A5371" s="48">
        <v>31282202</v>
      </c>
      <c r="B5371" s="49" t="s">
        <v>5648</v>
      </c>
    </row>
    <row r="5372" spans="1:2" x14ac:dyDescent="0.25">
      <c r="A5372" s="48">
        <v>31282203</v>
      </c>
      <c r="B5372" s="49" t="s">
        <v>5649</v>
      </c>
    </row>
    <row r="5373" spans="1:2" x14ac:dyDescent="0.25">
      <c r="A5373" s="48">
        <v>31282204</v>
      </c>
      <c r="B5373" s="49" t="s">
        <v>5650</v>
      </c>
    </row>
    <row r="5374" spans="1:2" x14ac:dyDescent="0.25">
      <c r="A5374" s="48">
        <v>31282205</v>
      </c>
      <c r="B5374" s="49" t="s">
        <v>5651</v>
      </c>
    </row>
    <row r="5375" spans="1:2" x14ac:dyDescent="0.25">
      <c r="A5375" s="48">
        <v>31282206</v>
      </c>
      <c r="B5375" s="49" t="s">
        <v>5652</v>
      </c>
    </row>
    <row r="5376" spans="1:2" x14ac:dyDescent="0.25">
      <c r="A5376" s="48">
        <v>31282207</v>
      </c>
      <c r="B5376" s="49" t="s">
        <v>5653</v>
      </c>
    </row>
    <row r="5377" spans="1:2" x14ac:dyDescent="0.25">
      <c r="A5377" s="48">
        <v>31282208</v>
      </c>
      <c r="B5377" s="49" t="s">
        <v>5654</v>
      </c>
    </row>
    <row r="5378" spans="1:2" x14ac:dyDescent="0.25">
      <c r="A5378" s="48">
        <v>31282209</v>
      </c>
      <c r="B5378" s="49" t="s">
        <v>5655</v>
      </c>
    </row>
    <row r="5379" spans="1:2" x14ac:dyDescent="0.25">
      <c r="A5379" s="48">
        <v>31282210</v>
      </c>
      <c r="B5379" s="49" t="s">
        <v>5656</v>
      </c>
    </row>
    <row r="5380" spans="1:2" x14ac:dyDescent="0.25">
      <c r="A5380" s="48">
        <v>31282211</v>
      </c>
      <c r="B5380" s="49" t="s">
        <v>5657</v>
      </c>
    </row>
    <row r="5381" spans="1:2" x14ac:dyDescent="0.25">
      <c r="A5381" s="48">
        <v>31282212</v>
      </c>
      <c r="B5381" s="49" t="s">
        <v>5658</v>
      </c>
    </row>
    <row r="5382" spans="1:2" x14ac:dyDescent="0.25">
      <c r="A5382" s="48">
        <v>31282213</v>
      </c>
      <c r="B5382" s="49" t="s">
        <v>5659</v>
      </c>
    </row>
    <row r="5383" spans="1:2" x14ac:dyDescent="0.25">
      <c r="A5383" s="48">
        <v>31282214</v>
      </c>
      <c r="B5383" s="49" t="s">
        <v>5660</v>
      </c>
    </row>
    <row r="5384" spans="1:2" x14ac:dyDescent="0.25">
      <c r="A5384" s="48">
        <v>31282215</v>
      </c>
      <c r="B5384" s="49" t="s">
        <v>5661</v>
      </c>
    </row>
    <row r="5385" spans="1:2" x14ac:dyDescent="0.25">
      <c r="A5385" s="48">
        <v>31282216</v>
      </c>
      <c r="B5385" s="49" t="s">
        <v>5662</v>
      </c>
    </row>
    <row r="5386" spans="1:2" x14ac:dyDescent="0.25">
      <c r="A5386" s="48">
        <v>31282217</v>
      </c>
      <c r="B5386" s="49" t="s">
        <v>5663</v>
      </c>
    </row>
    <row r="5387" spans="1:2" x14ac:dyDescent="0.25">
      <c r="A5387" s="48">
        <v>31282218</v>
      </c>
      <c r="B5387" s="49" t="s">
        <v>5664</v>
      </c>
    </row>
    <row r="5388" spans="1:2" x14ac:dyDescent="0.25">
      <c r="A5388" s="48">
        <v>31282219</v>
      </c>
      <c r="B5388" s="49" t="s">
        <v>5665</v>
      </c>
    </row>
    <row r="5389" spans="1:2" x14ac:dyDescent="0.25">
      <c r="A5389" s="48">
        <v>31282301</v>
      </c>
      <c r="B5389" s="49" t="s">
        <v>5666</v>
      </c>
    </row>
    <row r="5390" spans="1:2" x14ac:dyDescent="0.25">
      <c r="A5390" s="48">
        <v>31282302</v>
      </c>
      <c r="B5390" s="49" t="s">
        <v>5667</v>
      </c>
    </row>
    <row r="5391" spans="1:2" x14ac:dyDescent="0.25">
      <c r="A5391" s="48">
        <v>31282303</v>
      </c>
      <c r="B5391" s="49" t="s">
        <v>5668</v>
      </c>
    </row>
    <row r="5392" spans="1:2" x14ac:dyDescent="0.25">
      <c r="A5392" s="48">
        <v>31282304</v>
      </c>
      <c r="B5392" s="49" t="s">
        <v>5669</v>
      </c>
    </row>
    <row r="5393" spans="1:2" x14ac:dyDescent="0.25">
      <c r="A5393" s="48">
        <v>31282305</v>
      </c>
      <c r="B5393" s="49" t="s">
        <v>5670</v>
      </c>
    </row>
    <row r="5394" spans="1:2" x14ac:dyDescent="0.25">
      <c r="A5394" s="48">
        <v>31282306</v>
      </c>
      <c r="B5394" s="49" t="s">
        <v>5671</v>
      </c>
    </row>
    <row r="5395" spans="1:2" x14ac:dyDescent="0.25">
      <c r="A5395" s="48">
        <v>31282307</v>
      </c>
      <c r="B5395" s="49" t="s">
        <v>5672</v>
      </c>
    </row>
    <row r="5396" spans="1:2" x14ac:dyDescent="0.25">
      <c r="A5396" s="48">
        <v>31282308</v>
      </c>
      <c r="B5396" s="49" t="s">
        <v>5673</v>
      </c>
    </row>
    <row r="5397" spans="1:2" x14ac:dyDescent="0.25">
      <c r="A5397" s="48">
        <v>31282309</v>
      </c>
      <c r="B5397" s="49" t="s">
        <v>5674</v>
      </c>
    </row>
    <row r="5398" spans="1:2" x14ac:dyDescent="0.25">
      <c r="A5398" s="48">
        <v>31282310</v>
      </c>
      <c r="B5398" s="49" t="s">
        <v>5675</v>
      </c>
    </row>
    <row r="5399" spans="1:2" x14ac:dyDescent="0.25">
      <c r="A5399" s="48">
        <v>31282311</v>
      </c>
      <c r="B5399" s="49" t="s">
        <v>5676</v>
      </c>
    </row>
    <row r="5400" spans="1:2" x14ac:dyDescent="0.25">
      <c r="A5400" s="48">
        <v>31282312</v>
      </c>
      <c r="B5400" s="49" t="s">
        <v>5677</v>
      </c>
    </row>
    <row r="5401" spans="1:2" x14ac:dyDescent="0.25">
      <c r="A5401" s="48">
        <v>31282313</v>
      </c>
      <c r="B5401" s="49" t="s">
        <v>5678</v>
      </c>
    </row>
    <row r="5402" spans="1:2" x14ac:dyDescent="0.25">
      <c r="A5402" s="48">
        <v>31282314</v>
      </c>
      <c r="B5402" s="49" t="s">
        <v>5679</v>
      </c>
    </row>
    <row r="5403" spans="1:2" x14ac:dyDescent="0.25">
      <c r="A5403" s="48">
        <v>31282315</v>
      </c>
      <c r="B5403" s="49" t="s">
        <v>5680</v>
      </c>
    </row>
    <row r="5404" spans="1:2" x14ac:dyDescent="0.25">
      <c r="A5404" s="48">
        <v>31282316</v>
      </c>
      <c r="B5404" s="49" t="s">
        <v>5681</v>
      </c>
    </row>
    <row r="5405" spans="1:2" x14ac:dyDescent="0.25">
      <c r="A5405" s="48">
        <v>31282317</v>
      </c>
      <c r="B5405" s="49" t="s">
        <v>5682</v>
      </c>
    </row>
    <row r="5406" spans="1:2" x14ac:dyDescent="0.25">
      <c r="A5406" s="48">
        <v>31282318</v>
      </c>
      <c r="B5406" s="49" t="s">
        <v>5683</v>
      </c>
    </row>
    <row r="5407" spans="1:2" x14ac:dyDescent="0.25">
      <c r="A5407" s="48">
        <v>31282319</v>
      </c>
      <c r="B5407" s="49" t="s">
        <v>5684</v>
      </c>
    </row>
    <row r="5408" spans="1:2" x14ac:dyDescent="0.25">
      <c r="A5408" s="48">
        <v>31282401</v>
      </c>
      <c r="B5408" s="49" t="s">
        <v>5685</v>
      </c>
    </row>
    <row r="5409" spans="1:2" x14ac:dyDescent="0.25">
      <c r="A5409" s="48">
        <v>31282402</v>
      </c>
      <c r="B5409" s="49" t="s">
        <v>5686</v>
      </c>
    </row>
    <row r="5410" spans="1:2" x14ac:dyDescent="0.25">
      <c r="A5410" s="48">
        <v>31282403</v>
      </c>
      <c r="B5410" s="49" t="s">
        <v>5687</v>
      </c>
    </row>
    <row r="5411" spans="1:2" x14ac:dyDescent="0.25">
      <c r="A5411" s="48">
        <v>31282404</v>
      </c>
      <c r="B5411" s="49" t="s">
        <v>5688</v>
      </c>
    </row>
    <row r="5412" spans="1:2" x14ac:dyDescent="0.25">
      <c r="A5412" s="48">
        <v>31282405</v>
      </c>
      <c r="B5412" s="49" t="s">
        <v>5689</v>
      </c>
    </row>
    <row r="5413" spans="1:2" x14ac:dyDescent="0.25">
      <c r="A5413" s="48">
        <v>31282406</v>
      </c>
      <c r="B5413" s="49" t="s">
        <v>5690</v>
      </c>
    </row>
    <row r="5414" spans="1:2" x14ac:dyDescent="0.25">
      <c r="A5414" s="48">
        <v>31282407</v>
      </c>
      <c r="B5414" s="49" t="s">
        <v>5691</v>
      </c>
    </row>
    <row r="5415" spans="1:2" x14ac:dyDescent="0.25">
      <c r="A5415" s="48">
        <v>31282408</v>
      </c>
      <c r="B5415" s="49" t="s">
        <v>5692</v>
      </c>
    </row>
    <row r="5416" spans="1:2" x14ac:dyDescent="0.25">
      <c r="A5416" s="48">
        <v>31282409</v>
      </c>
      <c r="B5416" s="49" t="s">
        <v>5693</v>
      </c>
    </row>
    <row r="5417" spans="1:2" x14ac:dyDescent="0.25">
      <c r="A5417" s="48">
        <v>31282410</v>
      </c>
      <c r="B5417" s="49" t="s">
        <v>5694</v>
      </c>
    </row>
    <row r="5418" spans="1:2" x14ac:dyDescent="0.25">
      <c r="A5418" s="48">
        <v>31282411</v>
      </c>
      <c r="B5418" s="49" t="s">
        <v>5695</v>
      </c>
    </row>
    <row r="5419" spans="1:2" x14ac:dyDescent="0.25">
      <c r="A5419" s="48">
        <v>31282412</v>
      </c>
      <c r="B5419" s="49" t="s">
        <v>5696</v>
      </c>
    </row>
    <row r="5420" spans="1:2" x14ac:dyDescent="0.25">
      <c r="A5420" s="48">
        <v>31282413</v>
      </c>
      <c r="B5420" s="49" t="s">
        <v>5697</v>
      </c>
    </row>
    <row r="5421" spans="1:2" x14ac:dyDescent="0.25">
      <c r="A5421" s="48">
        <v>31282414</v>
      </c>
      <c r="B5421" s="49" t="s">
        <v>5698</v>
      </c>
    </row>
    <row r="5422" spans="1:2" x14ac:dyDescent="0.25">
      <c r="A5422" s="48">
        <v>31282415</v>
      </c>
      <c r="B5422" s="49" t="s">
        <v>5699</v>
      </c>
    </row>
    <row r="5423" spans="1:2" x14ac:dyDescent="0.25">
      <c r="A5423" s="48">
        <v>31282416</v>
      </c>
      <c r="B5423" s="49" t="s">
        <v>5700</v>
      </c>
    </row>
    <row r="5424" spans="1:2" x14ac:dyDescent="0.25">
      <c r="A5424" s="48">
        <v>31282417</v>
      </c>
      <c r="B5424" s="49" t="s">
        <v>5701</v>
      </c>
    </row>
    <row r="5425" spans="1:2" x14ac:dyDescent="0.25">
      <c r="A5425" s="48">
        <v>31282418</v>
      </c>
      <c r="B5425" s="49" t="s">
        <v>5702</v>
      </c>
    </row>
    <row r="5426" spans="1:2" x14ac:dyDescent="0.25">
      <c r="A5426" s="48">
        <v>31282419</v>
      </c>
      <c r="B5426" s="49" t="s">
        <v>5703</v>
      </c>
    </row>
    <row r="5427" spans="1:2" x14ac:dyDescent="0.25">
      <c r="A5427" s="48">
        <v>31291101</v>
      </c>
      <c r="B5427" s="49" t="s">
        <v>5704</v>
      </c>
    </row>
    <row r="5428" spans="1:2" x14ac:dyDescent="0.25">
      <c r="A5428" s="48">
        <v>31291102</v>
      </c>
      <c r="B5428" s="49" t="s">
        <v>5705</v>
      </c>
    </row>
    <row r="5429" spans="1:2" x14ac:dyDescent="0.25">
      <c r="A5429" s="48">
        <v>31291103</v>
      </c>
      <c r="B5429" s="49" t="s">
        <v>5706</v>
      </c>
    </row>
    <row r="5430" spans="1:2" x14ac:dyDescent="0.25">
      <c r="A5430" s="48">
        <v>31291104</v>
      </c>
      <c r="B5430" s="49" t="s">
        <v>5707</v>
      </c>
    </row>
    <row r="5431" spans="1:2" x14ac:dyDescent="0.25">
      <c r="A5431" s="48">
        <v>31291105</v>
      </c>
      <c r="B5431" s="49" t="s">
        <v>5708</v>
      </c>
    </row>
    <row r="5432" spans="1:2" x14ac:dyDescent="0.25">
      <c r="A5432" s="48">
        <v>31291106</v>
      </c>
      <c r="B5432" s="49" t="s">
        <v>5709</v>
      </c>
    </row>
    <row r="5433" spans="1:2" x14ac:dyDescent="0.25">
      <c r="A5433" s="48">
        <v>31291107</v>
      </c>
      <c r="B5433" s="49" t="s">
        <v>5710</v>
      </c>
    </row>
    <row r="5434" spans="1:2" x14ac:dyDescent="0.25">
      <c r="A5434" s="48">
        <v>31291108</v>
      </c>
      <c r="B5434" s="49" t="s">
        <v>5711</v>
      </c>
    </row>
    <row r="5435" spans="1:2" x14ac:dyDescent="0.25">
      <c r="A5435" s="48">
        <v>31291109</v>
      </c>
      <c r="B5435" s="49" t="s">
        <v>5712</v>
      </c>
    </row>
    <row r="5436" spans="1:2" x14ac:dyDescent="0.25">
      <c r="A5436" s="48">
        <v>31291110</v>
      </c>
      <c r="B5436" s="49" t="s">
        <v>5713</v>
      </c>
    </row>
    <row r="5437" spans="1:2" x14ac:dyDescent="0.25">
      <c r="A5437" s="48">
        <v>31291111</v>
      </c>
      <c r="B5437" s="49" t="s">
        <v>5714</v>
      </c>
    </row>
    <row r="5438" spans="1:2" x14ac:dyDescent="0.25">
      <c r="A5438" s="48">
        <v>31291112</v>
      </c>
      <c r="B5438" s="49" t="s">
        <v>5715</v>
      </c>
    </row>
    <row r="5439" spans="1:2" x14ac:dyDescent="0.25">
      <c r="A5439" s="48">
        <v>31291113</v>
      </c>
      <c r="B5439" s="49" t="s">
        <v>5716</v>
      </c>
    </row>
    <row r="5440" spans="1:2" x14ac:dyDescent="0.25">
      <c r="A5440" s="48">
        <v>31291114</v>
      </c>
      <c r="B5440" s="49" t="s">
        <v>5717</v>
      </c>
    </row>
    <row r="5441" spans="1:2" x14ac:dyDescent="0.25">
      <c r="A5441" s="48">
        <v>31291115</v>
      </c>
      <c r="B5441" s="49" t="s">
        <v>5718</v>
      </c>
    </row>
    <row r="5442" spans="1:2" x14ac:dyDescent="0.25">
      <c r="A5442" s="48">
        <v>31291116</v>
      </c>
      <c r="B5442" s="49" t="s">
        <v>5719</v>
      </c>
    </row>
    <row r="5443" spans="1:2" x14ac:dyDescent="0.25">
      <c r="A5443" s="48">
        <v>31291117</v>
      </c>
      <c r="B5443" s="49" t="s">
        <v>5720</v>
      </c>
    </row>
    <row r="5444" spans="1:2" x14ac:dyDescent="0.25">
      <c r="A5444" s="48">
        <v>31291118</v>
      </c>
      <c r="B5444" s="49" t="s">
        <v>5721</v>
      </c>
    </row>
    <row r="5445" spans="1:2" x14ac:dyDescent="0.25">
      <c r="A5445" s="48">
        <v>31291119</v>
      </c>
      <c r="B5445" s="49" t="s">
        <v>5722</v>
      </c>
    </row>
    <row r="5446" spans="1:2" x14ac:dyDescent="0.25">
      <c r="A5446" s="48">
        <v>31291120</v>
      </c>
      <c r="B5446" s="49" t="s">
        <v>5723</v>
      </c>
    </row>
    <row r="5447" spans="1:2" x14ac:dyDescent="0.25">
      <c r="A5447" s="48">
        <v>31291201</v>
      </c>
      <c r="B5447" s="49" t="s">
        <v>5724</v>
      </c>
    </row>
    <row r="5448" spans="1:2" x14ac:dyDescent="0.25">
      <c r="A5448" s="48">
        <v>31291202</v>
      </c>
      <c r="B5448" s="49" t="s">
        <v>5725</v>
      </c>
    </row>
    <row r="5449" spans="1:2" x14ac:dyDescent="0.25">
      <c r="A5449" s="48">
        <v>31291203</v>
      </c>
      <c r="B5449" s="49" t="s">
        <v>5726</v>
      </c>
    </row>
    <row r="5450" spans="1:2" x14ac:dyDescent="0.25">
      <c r="A5450" s="48">
        <v>31291204</v>
      </c>
      <c r="B5450" s="49" t="s">
        <v>5727</v>
      </c>
    </row>
    <row r="5451" spans="1:2" x14ac:dyDescent="0.25">
      <c r="A5451" s="48">
        <v>31291205</v>
      </c>
      <c r="B5451" s="49" t="s">
        <v>5728</v>
      </c>
    </row>
    <row r="5452" spans="1:2" x14ac:dyDescent="0.25">
      <c r="A5452" s="48">
        <v>31291206</v>
      </c>
      <c r="B5452" s="49" t="s">
        <v>5729</v>
      </c>
    </row>
    <row r="5453" spans="1:2" x14ac:dyDescent="0.25">
      <c r="A5453" s="48">
        <v>31291207</v>
      </c>
      <c r="B5453" s="49" t="s">
        <v>5730</v>
      </c>
    </row>
    <row r="5454" spans="1:2" x14ac:dyDescent="0.25">
      <c r="A5454" s="48">
        <v>31291208</v>
      </c>
      <c r="B5454" s="49" t="s">
        <v>5731</v>
      </c>
    </row>
    <row r="5455" spans="1:2" x14ac:dyDescent="0.25">
      <c r="A5455" s="48">
        <v>31291209</v>
      </c>
      <c r="B5455" s="49" t="s">
        <v>5732</v>
      </c>
    </row>
    <row r="5456" spans="1:2" x14ac:dyDescent="0.25">
      <c r="A5456" s="48">
        <v>31291210</v>
      </c>
      <c r="B5456" s="49" t="s">
        <v>5733</v>
      </c>
    </row>
    <row r="5457" spans="1:2" x14ac:dyDescent="0.25">
      <c r="A5457" s="48">
        <v>31291211</v>
      </c>
      <c r="B5457" s="49" t="s">
        <v>5734</v>
      </c>
    </row>
    <row r="5458" spans="1:2" x14ac:dyDescent="0.25">
      <c r="A5458" s="48">
        <v>31291212</v>
      </c>
      <c r="B5458" s="49" t="s">
        <v>5735</v>
      </c>
    </row>
    <row r="5459" spans="1:2" x14ac:dyDescent="0.25">
      <c r="A5459" s="48">
        <v>31291213</v>
      </c>
      <c r="B5459" s="49" t="s">
        <v>5736</v>
      </c>
    </row>
    <row r="5460" spans="1:2" x14ac:dyDescent="0.25">
      <c r="A5460" s="48">
        <v>31291214</v>
      </c>
      <c r="B5460" s="49" t="s">
        <v>5737</v>
      </c>
    </row>
    <row r="5461" spans="1:2" x14ac:dyDescent="0.25">
      <c r="A5461" s="48">
        <v>31291215</v>
      </c>
      <c r="B5461" s="49" t="s">
        <v>5738</v>
      </c>
    </row>
    <row r="5462" spans="1:2" x14ac:dyDescent="0.25">
      <c r="A5462" s="48">
        <v>31291216</v>
      </c>
      <c r="B5462" s="49" t="s">
        <v>5739</v>
      </c>
    </row>
    <row r="5463" spans="1:2" x14ac:dyDescent="0.25">
      <c r="A5463" s="48">
        <v>31291217</v>
      </c>
      <c r="B5463" s="49" t="s">
        <v>5740</v>
      </c>
    </row>
    <row r="5464" spans="1:2" x14ac:dyDescent="0.25">
      <c r="A5464" s="48">
        <v>31291218</v>
      </c>
      <c r="B5464" s="49" t="s">
        <v>5741</v>
      </c>
    </row>
    <row r="5465" spans="1:2" x14ac:dyDescent="0.25">
      <c r="A5465" s="48">
        <v>31291219</v>
      </c>
      <c r="B5465" s="49" t="s">
        <v>5742</v>
      </c>
    </row>
    <row r="5466" spans="1:2" x14ac:dyDescent="0.25">
      <c r="A5466" s="48">
        <v>31291220</v>
      </c>
      <c r="B5466" s="49" t="s">
        <v>5743</v>
      </c>
    </row>
    <row r="5467" spans="1:2" x14ac:dyDescent="0.25">
      <c r="A5467" s="48">
        <v>31291301</v>
      </c>
      <c r="B5467" s="49" t="s">
        <v>5744</v>
      </c>
    </row>
    <row r="5468" spans="1:2" x14ac:dyDescent="0.25">
      <c r="A5468" s="48">
        <v>31291302</v>
      </c>
      <c r="B5468" s="49" t="s">
        <v>5745</v>
      </c>
    </row>
    <row r="5469" spans="1:2" x14ac:dyDescent="0.25">
      <c r="A5469" s="48">
        <v>31291303</v>
      </c>
      <c r="B5469" s="49" t="s">
        <v>5746</v>
      </c>
    </row>
    <row r="5470" spans="1:2" x14ac:dyDescent="0.25">
      <c r="A5470" s="48">
        <v>31291304</v>
      </c>
      <c r="B5470" s="49" t="s">
        <v>5747</v>
      </c>
    </row>
    <row r="5471" spans="1:2" x14ac:dyDescent="0.25">
      <c r="A5471" s="48">
        <v>31291305</v>
      </c>
      <c r="B5471" s="49" t="s">
        <v>5748</v>
      </c>
    </row>
    <row r="5472" spans="1:2" x14ac:dyDescent="0.25">
      <c r="A5472" s="48">
        <v>31291306</v>
      </c>
      <c r="B5472" s="49" t="s">
        <v>5749</v>
      </c>
    </row>
    <row r="5473" spans="1:2" x14ac:dyDescent="0.25">
      <c r="A5473" s="48">
        <v>31291307</v>
      </c>
      <c r="B5473" s="49" t="s">
        <v>5750</v>
      </c>
    </row>
    <row r="5474" spans="1:2" x14ac:dyDescent="0.25">
      <c r="A5474" s="48">
        <v>31291308</v>
      </c>
      <c r="B5474" s="49" t="s">
        <v>5751</v>
      </c>
    </row>
    <row r="5475" spans="1:2" x14ac:dyDescent="0.25">
      <c r="A5475" s="48">
        <v>31291309</v>
      </c>
      <c r="B5475" s="49" t="s">
        <v>5752</v>
      </c>
    </row>
    <row r="5476" spans="1:2" x14ac:dyDescent="0.25">
      <c r="A5476" s="48">
        <v>31291310</v>
      </c>
      <c r="B5476" s="49" t="s">
        <v>5753</v>
      </c>
    </row>
    <row r="5477" spans="1:2" x14ac:dyDescent="0.25">
      <c r="A5477" s="48">
        <v>31291311</v>
      </c>
      <c r="B5477" s="49" t="s">
        <v>5754</v>
      </c>
    </row>
    <row r="5478" spans="1:2" x14ac:dyDescent="0.25">
      <c r="A5478" s="48">
        <v>31291312</v>
      </c>
      <c r="B5478" s="49" t="s">
        <v>5755</v>
      </c>
    </row>
    <row r="5479" spans="1:2" x14ac:dyDescent="0.25">
      <c r="A5479" s="48">
        <v>31291313</v>
      </c>
      <c r="B5479" s="49" t="s">
        <v>5756</v>
      </c>
    </row>
    <row r="5480" spans="1:2" x14ac:dyDescent="0.25">
      <c r="A5480" s="48">
        <v>31291314</v>
      </c>
      <c r="B5480" s="49" t="s">
        <v>5757</v>
      </c>
    </row>
    <row r="5481" spans="1:2" x14ac:dyDescent="0.25">
      <c r="A5481" s="48">
        <v>31291315</v>
      </c>
      <c r="B5481" s="49" t="s">
        <v>5758</v>
      </c>
    </row>
    <row r="5482" spans="1:2" x14ac:dyDescent="0.25">
      <c r="A5482" s="48">
        <v>31291316</v>
      </c>
      <c r="B5482" s="49" t="s">
        <v>5759</v>
      </c>
    </row>
    <row r="5483" spans="1:2" x14ac:dyDescent="0.25">
      <c r="A5483" s="48">
        <v>31291317</v>
      </c>
      <c r="B5483" s="49" t="s">
        <v>5760</v>
      </c>
    </row>
    <row r="5484" spans="1:2" x14ac:dyDescent="0.25">
      <c r="A5484" s="48">
        <v>31291318</v>
      </c>
      <c r="B5484" s="49" t="s">
        <v>5761</v>
      </c>
    </row>
    <row r="5485" spans="1:2" x14ac:dyDescent="0.25">
      <c r="A5485" s="48">
        <v>31291319</v>
      </c>
      <c r="B5485" s="49" t="s">
        <v>5762</v>
      </c>
    </row>
    <row r="5486" spans="1:2" x14ac:dyDescent="0.25">
      <c r="A5486" s="48">
        <v>31291320</v>
      </c>
      <c r="B5486" s="49" t="s">
        <v>5763</v>
      </c>
    </row>
    <row r="5487" spans="1:2" x14ac:dyDescent="0.25">
      <c r="A5487" s="48">
        <v>31291401</v>
      </c>
      <c r="B5487" s="49" t="s">
        <v>5764</v>
      </c>
    </row>
    <row r="5488" spans="1:2" x14ac:dyDescent="0.25">
      <c r="A5488" s="48">
        <v>31291402</v>
      </c>
      <c r="B5488" s="49" t="s">
        <v>5765</v>
      </c>
    </row>
    <row r="5489" spans="1:2" x14ac:dyDescent="0.25">
      <c r="A5489" s="48">
        <v>31291403</v>
      </c>
      <c r="B5489" s="49" t="s">
        <v>5766</v>
      </c>
    </row>
    <row r="5490" spans="1:2" x14ac:dyDescent="0.25">
      <c r="A5490" s="48">
        <v>31291404</v>
      </c>
      <c r="B5490" s="49" t="s">
        <v>5767</v>
      </c>
    </row>
    <row r="5491" spans="1:2" x14ac:dyDescent="0.25">
      <c r="A5491" s="48">
        <v>31291405</v>
      </c>
      <c r="B5491" s="49" t="s">
        <v>5768</v>
      </c>
    </row>
    <row r="5492" spans="1:2" x14ac:dyDescent="0.25">
      <c r="A5492" s="48">
        <v>31291406</v>
      </c>
      <c r="B5492" s="49" t="s">
        <v>5769</v>
      </c>
    </row>
    <row r="5493" spans="1:2" x14ac:dyDescent="0.25">
      <c r="A5493" s="48">
        <v>31291407</v>
      </c>
      <c r="B5493" s="49" t="s">
        <v>5770</v>
      </c>
    </row>
    <row r="5494" spans="1:2" x14ac:dyDescent="0.25">
      <c r="A5494" s="48">
        <v>31291408</v>
      </c>
      <c r="B5494" s="49" t="s">
        <v>5771</v>
      </c>
    </row>
    <row r="5495" spans="1:2" x14ac:dyDescent="0.25">
      <c r="A5495" s="48">
        <v>31291409</v>
      </c>
      <c r="B5495" s="49" t="s">
        <v>5772</v>
      </c>
    </row>
    <row r="5496" spans="1:2" x14ac:dyDescent="0.25">
      <c r="A5496" s="48">
        <v>31291410</v>
      </c>
      <c r="B5496" s="49" t="s">
        <v>5773</v>
      </c>
    </row>
    <row r="5497" spans="1:2" x14ac:dyDescent="0.25">
      <c r="A5497" s="48">
        <v>31291411</v>
      </c>
      <c r="B5497" s="49" t="s">
        <v>5774</v>
      </c>
    </row>
    <row r="5498" spans="1:2" x14ac:dyDescent="0.25">
      <c r="A5498" s="48">
        <v>31291412</v>
      </c>
      <c r="B5498" s="49" t="s">
        <v>5775</v>
      </c>
    </row>
    <row r="5499" spans="1:2" x14ac:dyDescent="0.25">
      <c r="A5499" s="48">
        <v>31291413</v>
      </c>
      <c r="B5499" s="49" t="s">
        <v>5776</v>
      </c>
    </row>
    <row r="5500" spans="1:2" x14ac:dyDescent="0.25">
      <c r="A5500" s="48">
        <v>31291414</v>
      </c>
      <c r="B5500" s="49" t="s">
        <v>5777</v>
      </c>
    </row>
    <row r="5501" spans="1:2" x14ac:dyDescent="0.25">
      <c r="A5501" s="48">
        <v>31291415</v>
      </c>
      <c r="B5501" s="49" t="s">
        <v>5778</v>
      </c>
    </row>
    <row r="5502" spans="1:2" x14ac:dyDescent="0.25">
      <c r="A5502" s="48">
        <v>31291416</v>
      </c>
      <c r="B5502" s="49" t="s">
        <v>5779</v>
      </c>
    </row>
    <row r="5503" spans="1:2" x14ac:dyDescent="0.25">
      <c r="A5503" s="48">
        <v>31291417</v>
      </c>
      <c r="B5503" s="49" t="s">
        <v>5780</v>
      </c>
    </row>
    <row r="5504" spans="1:2" x14ac:dyDescent="0.25">
      <c r="A5504" s="48">
        <v>31291418</v>
      </c>
      <c r="B5504" s="49" t="s">
        <v>5781</v>
      </c>
    </row>
    <row r="5505" spans="1:2" x14ac:dyDescent="0.25">
      <c r="A5505" s="48">
        <v>31291419</v>
      </c>
      <c r="B5505" s="49" t="s">
        <v>5782</v>
      </c>
    </row>
    <row r="5506" spans="1:2" x14ac:dyDescent="0.25">
      <c r="A5506" s="48">
        <v>31291420</v>
      </c>
      <c r="B5506" s="49" t="s">
        <v>5783</v>
      </c>
    </row>
    <row r="5507" spans="1:2" x14ac:dyDescent="0.25">
      <c r="A5507" s="48">
        <v>31301101</v>
      </c>
      <c r="B5507" s="49" t="s">
        <v>5784</v>
      </c>
    </row>
    <row r="5508" spans="1:2" x14ac:dyDescent="0.25">
      <c r="A5508" s="48">
        <v>31301102</v>
      </c>
      <c r="B5508" s="49" t="s">
        <v>5785</v>
      </c>
    </row>
    <row r="5509" spans="1:2" x14ac:dyDescent="0.25">
      <c r="A5509" s="48">
        <v>31301103</v>
      </c>
      <c r="B5509" s="49" t="s">
        <v>5786</v>
      </c>
    </row>
    <row r="5510" spans="1:2" x14ac:dyDescent="0.25">
      <c r="A5510" s="48">
        <v>31301104</v>
      </c>
      <c r="B5510" s="49" t="s">
        <v>5787</v>
      </c>
    </row>
    <row r="5511" spans="1:2" x14ac:dyDescent="0.25">
      <c r="A5511" s="48">
        <v>31301105</v>
      </c>
      <c r="B5511" s="49" t="s">
        <v>5788</v>
      </c>
    </row>
    <row r="5512" spans="1:2" x14ac:dyDescent="0.25">
      <c r="A5512" s="48">
        <v>31301106</v>
      </c>
      <c r="B5512" s="49" t="s">
        <v>5789</v>
      </c>
    </row>
    <row r="5513" spans="1:2" x14ac:dyDescent="0.25">
      <c r="A5513" s="48">
        <v>31301107</v>
      </c>
      <c r="B5513" s="49" t="s">
        <v>5790</v>
      </c>
    </row>
    <row r="5514" spans="1:2" x14ac:dyDescent="0.25">
      <c r="A5514" s="48">
        <v>31301108</v>
      </c>
      <c r="B5514" s="49" t="s">
        <v>5791</v>
      </c>
    </row>
    <row r="5515" spans="1:2" x14ac:dyDescent="0.25">
      <c r="A5515" s="48">
        <v>31301109</v>
      </c>
      <c r="B5515" s="49" t="s">
        <v>5792</v>
      </c>
    </row>
    <row r="5516" spans="1:2" x14ac:dyDescent="0.25">
      <c r="A5516" s="48">
        <v>31301110</v>
      </c>
      <c r="B5516" s="49" t="s">
        <v>5793</v>
      </c>
    </row>
    <row r="5517" spans="1:2" x14ac:dyDescent="0.25">
      <c r="A5517" s="48">
        <v>31301111</v>
      </c>
      <c r="B5517" s="49" t="s">
        <v>5794</v>
      </c>
    </row>
    <row r="5518" spans="1:2" x14ac:dyDescent="0.25">
      <c r="A5518" s="48">
        <v>31301112</v>
      </c>
      <c r="B5518" s="49" t="s">
        <v>5795</v>
      </c>
    </row>
    <row r="5519" spans="1:2" x14ac:dyDescent="0.25">
      <c r="A5519" s="48">
        <v>31301113</v>
      </c>
      <c r="B5519" s="49" t="s">
        <v>5796</v>
      </c>
    </row>
    <row r="5520" spans="1:2" x14ac:dyDescent="0.25">
      <c r="A5520" s="48">
        <v>31301114</v>
      </c>
      <c r="B5520" s="49" t="s">
        <v>5797</v>
      </c>
    </row>
    <row r="5521" spans="1:2" x14ac:dyDescent="0.25">
      <c r="A5521" s="48">
        <v>31301115</v>
      </c>
      <c r="B5521" s="49" t="s">
        <v>5798</v>
      </c>
    </row>
    <row r="5522" spans="1:2" x14ac:dyDescent="0.25">
      <c r="A5522" s="48">
        <v>31301116</v>
      </c>
      <c r="B5522" s="49" t="s">
        <v>5799</v>
      </c>
    </row>
    <row r="5523" spans="1:2" x14ac:dyDescent="0.25">
      <c r="A5523" s="48">
        <v>31301117</v>
      </c>
      <c r="B5523" s="49" t="s">
        <v>5800</v>
      </c>
    </row>
    <row r="5524" spans="1:2" x14ac:dyDescent="0.25">
      <c r="A5524" s="48">
        <v>31301118</v>
      </c>
      <c r="B5524" s="49" t="s">
        <v>5801</v>
      </c>
    </row>
    <row r="5525" spans="1:2" x14ac:dyDescent="0.25">
      <c r="A5525" s="48">
        <v>31301119</v>
      </c>
      <c r="B5525" s="49" t="s">
        <v>5802</v>
      </c>
    </row>
    <row r="5526" spans="1:2" x14ac:dyDescent="0.25">
      <c r="A5526" s="48">
        <v>31301201</v>
      </c>
      <c r="B5526" s="49" t="s">
        <v>5803</v>
      </c>
    </row>
    <row r="5527" spans="1:2" x14ac:dyDescent="0.25">
      <c r="A5527" s="48">
        <v>31301202</v>
      </c>
      <c r="B5527" s="49" t="s">
        <v>5804</v>
      </c>
    </row>
    <row r="5528" spans="1:2" x14ac:dyDescent="0.25">
      <c r="A5528" s="48">
        <v>31301203</v>
      </c>
      <c r="B5528" s="49" t="s">
        <v>5805</v>
      </c>
    </row>
    <row r="5529" spans="1:2" x14ac:dyDescent="0.25">
      <c r="A5529" s="48">
        <v>31301204</v>
      </c>
      <c r="B5529" s="49" t="s">
        <v>5806</v>
      </c>
    </row>
    <row r="5530" spans="1:2" x14ac:dyDescent="0.25">
      <c r="A5530" s="48">
        <v>31301205</v>
      </c>
      <c r="B5530" s="49" t="s">
        <v>5807</v>
      </c>
    </row>
    <row r="5531" spans="1:2" x14ac:dyDescent="0.25">
      <c r="A5531" s="48">
        <v>31301206</v>
      </c>
      <c r="B5531" s="49" t="s">
        <v>5808</v>
      </c>
    </row>
    <row r="5532" spans="1:2" x14ac:dyDescent="0.25">
      <c r="A5532" s="48">
        <v>31301207</v>
      </c>
      <c r="B5532" s="49" t="s">
        <v>5809</v>
      </c>
    </row>
    <row r="5533" spans="1:2" x14ac:dyDescent="0.25">
      <c r="A5533" s="48">
        <v>31301208</v>
      </c>
      <c r="B5533" s="49" t="s">
        <v>5810</v>
      </c>
    </row>
    <row r="5534" spans="1:2" x14ac:dyDescent="0.25">
      <c r="A5534" s="48">
        <v>31301209</v>
      </c>
      <c r="B5534" s="49" t="s">
        <v>5811</v>
      </c>
    </row>
    <row r="5535" spans="1:2" x14ac:dyDescent="0.25">
      <c r="A5535" s="48">
        <v>31301210</v>
      </c>
      <c r="B5535" s="49" t="s">
        <v>5812</v>
      </c>
    </row>
    <row r="5536" spans="1:2" x14ac:dyDescent="0.25">
      <c r="A5536" s="48">
        <v>31301211</v>
      </c>
      <c r="B5536" s="49" t="s">
        <v>5813</v>
      </c>
    </row>
    <row r="5537" spans="1:2" x14ac:dyDescent="0.25">
      <c r="A5537" s="48">
        <v>31301212</v>
      </c>
      <c r="B5537" s="49" t="s">
        <v>5814</v>
      </c>
    </row>
    <row r="5538" spans="1:2" x14ac:dyDescent="0.25">
      <c r="A5538" s="48">
        <v>31301213</v>
      </c>
      <c r="B5538" s="49" t="s">
        <v>5815</v>
      </c>
    </row>
    <row r="5539" spans="1:2" x14ac:dyDescent="0.25">
      <c r="A5539" s="48">
        <v>31301214</v>
      </c>
      <c r="B5539" s="49" t="s">
        <v>5816</v>
      </c>
    </row>
    <row r="5540" spans="1:2" x14ac:dyDescent="0.25">
      <c r="A5540" s="48">
        <v>31301215</v>
      </c>
      <c r="B5540" s="49" t="s">
        <v>5817</v>
      </c>
    </row>
    <row r="5541" spans="1:2" x14ac:dyDescent="0.25">
      <c r="A5541" s="48">
        <v>31301216</v>
      </c>
      <c r="B5541" s="49" t="s">
        <v>5818</v>
      </c>
    </row>
    <row r="5542" spans="1:2" x14ac:dyDescent="0.25">
      <c r="A5542" s="48">
        <v>31301217</v>
      </c>
      <c r="B5542" s="49" t="s">
        <v>5819</v>
      </c>
    </row>
    <row r="5543" spans="1:2" x14ac:dyDescent="0.25">
      <c r="A5543" s="48">
        <v>31301218</v>
      </c>
      <c r="B5543" s="49" t="s">
        <v>5820</v>
      </c>
    </row>
    <row r="5544" spans="1:2" x14ac:dyDescent="0.25">
      <c r="A5544" s="48">
        <v>31301219</v>
      </c>
      <c r="B5544" s="49" t="s">
        <v>5821</v>
      </c>
    </row>
    <row r="5545" spans="1:2" x14ac:dyDescent="0.25">
      <c r="A5545" s="48">
        <v>31301301</v>
      </c>
      <c r="B5545" s="49" t="s">
        <v>5822</v>
      </c>
    </row>
    <row r="5546" spans="1:2" x14ac:dyDescent="0.25">
      <c r="A5546" s="48">
        <v>31301302</v>
      </c>
      <c r="B5546" s="49" t="s">
        <v>5823</v>
      </c>
    </row>
    <row r="5547" spans="1:2" x14ac:dyDescent="0.25">
      <c r="A5547" s="48">
        <v>31301303</v>
      </c>
      <c r="B5547" s="49" t="s">
        <v>5824</v>
      </c>
    </row>
    <row r="5548" spans="1:2" x14ac:dyDescent="0.25">
      <c r="A5548" s="48">
        <v>31301304</v>
      </c>
      <c r="B5548" s="49" t="s">
        <v>5825</v>
      </c>
    </row>
    <row r="5549" spans="1:2" x14ac:dyDescent="0.25">
      <c r="A5549" s="48">
        <v>31301305</v>
      </c>
      <c r="B5549" s="49" t="s">
        <v>5826</v>
      </c>
    </row>
    <row r="5550" spans="1:2" x14ac:dyDescent="0.25">
      <c r="A5550" s="48">
        <v>31301306</v>
      </c>
      <c r="B5550" s="49" t="s">
        <v>5827</v>
      </c>
    </row>
    <row r="5551" spans="1:2" x14ac:dyDescent="0.25">
      <c r="A5551" s="48">
        <v>31301307</v>
      </c>
      <c r="B5551" s="49" t="s">
        <v>5828</v>
      </c>
    </row>
    <row r="5552" spans="1:2" x14ac:dyDescent="0.25">
      <c r="A5552" s="48">
        <v>31301308</v>
      </c>
      <c r="B5552" s="49" t="s">
        <v>5829</v>
      </c>
    </row>
    <row r="5553" spans="1:2" x14ac:dyDescent="0.25">
      <c r="A5553" s="48">
        <v>31301309</v>
      </c>
      <c r="B5553" s="49" t="s">
        <v>5830</v>
      </c>
    </row>
    <row r="5554" spans="1:2" x14ac:dyDescent="0.25">
      <c r="A5554" s="48">
        <v>31301310</v>
      </c>
      <c r="B5554" s="49" t="s">
        <v>5831</v>
      </c>
    </row>
    <row r="5555" spans="1:2" x14ac:dyDescent="0.25">
      <c r="A5555" s="48">
        <v>31301311</v>
      </c>
      <c r="B5555" s="49" t="s">
        <v>5832</v>
      </c>
    </row>
    <row r="5556" spans="1:2" x14ac:dyDescent="0.25">
      <c r="A5556" s="48">
        <v>31301312</v>
      </c>
      <c r="B5556" s="49" t="s">
        <v>5833</v>
      </c>
    </row>
    <row r="5557" spans="1:2" x14ac:dyDescent="0.25">
      <c r="A5557" s="48">
        <v>31301313</v>
      </c>
      <c r="B5557" s="49" t="s">
        <v>5834</v>
      </c>
    </row>
    <row r="5558" spans="1:2" x14ac:dyDescent="0.25">
      <c r="A5558" s="48">
        <v>31301314</v>
      </c>
      <c r="B5558" s="49" t="s">
        <v>5835</v>
      </c>
    </row>
    <row r="5559" spans="1:2" x14ac:dyDescent="0.25">
      <c r="A5559" s="48">
        <v>31301315</v>
      </c>
      <c r="B5559" s="49" t="s">
        <v>5836</v>
      </c>
    </row>
    <row r="5560" spans="1:2" x14ac:dyDescent="0.25">
      <c r="A5560" s="48">
        <v>31301316</v>
      </c>
      <c r="B5560" s="49" t="s">
        <v>5837</v>
      </c>
    </row>
    <row r="5561" spans="1:2" x14ac:dyDescent="0.25">
      <c r="A5561" s="48">
        <v>31301317</v>
      </c>
      <c r="B5561" s="49" t="s">
        <v>5838</v>
      </c>
    </row>
    <row r="5562" spans="1:2" x14ac:dyDescent="0.25">
      <c r="A5562" s="48">
        <v>31301318</v>
      </c>
      <c r="B5562" s="49" t="s">
        <v>5839</v>
      </c>
    </row>
    <row r="5563" spans="1:2" x14ac:dyDescent="0.25">
      <c r="A5563" s="48">
        <v>31301319</v>
      </c>
      <c r="B5563" s="49" t="s">
        <v>5840</v>
      </c>
    </row>
    <row r="5564" spans="1:2" x14ac:dyDescent="0.25">
      <c r="A5564" s="48">
        <v>31301401</v>
      </c>
      <c r="B5564" s="49" t="s">
        <v>5841</v>
      </c>
    </row>
    <row r="5565" spans="1:2" x14ac:dyDescent="0.25">
      <c r="A5565" s="48">
        <v>31301402</v>
      </c>
      <c r="B5565" s="49" t="s">
        <v>5842</v>
      </c>
    </row>
    <row r="5566" spans="1:2" x14ac:dyDescent="0.25">
      <c r="A5566" s="48">
        <v>31301403</v>
      </c>
      <c r="B5566" s="49" t="s">
        <v>5843</v>
      </c>
    </row>
    <row r="5567" spans="1:2" x14ac:dyDescent="0.25">
      <c r="A5567" s="48">
        <v>31301404</v>
      </c>
      <c r="B5567" s="49" t="s">
        <v>5844</v>
      </c>
    </row>
    <row r="5568" spans="1:2" x14ac:dyDescent="0.25">
      <c r="A5568" s="48">
        <v>31301405</v>
      </c>
      <c r="B5568" s="49" t="s">
        <v>5845</v>
      </c>
    </row>
    <row r="5569" spans="1:2" x14ac:dyDescent="0.25">
      <c r="A5569" s="48">
        <v>31301406</v>
      </c>
      <c r="B5569" s="49" t="s">
        <v>5846</v>
      </c>
    </row>
    <row r="5570" spans="1:2" x14ac:dyDescent="0.25">
      <c r="A5570" s="48">
        <v>31301407</v>
      </c>
      <c r="B5570" s="49" t="s">
        <v>5847</v>
      </c>
    </row>
    <row r="5571" spans="1:2" x14ac:dyDescent="0.25">
      <c r="A5571" s="48">
        <v>31301408</v>
      </c>
      <c r="B5571" s="49" t="s">
        <v>5848</v>
      </c>
    </row>
    <row r="5572" spans="1:2" x14ac:dyDescent="0.25">
      <c r="A5572" s="48">
        <v>31301409</v>
      </c>
      <c r="B5572" s="49" t="s">
        <v>5849</v>
      </c>
    </row>
    <row r="5573" spans="1:2" x14ac:dyDescent="0.25">
      <c r="A5573" s="48">
        <v>31301410</v>
      </c>
      <c r="B5573" s="49" t="s">
        <v>5850</v>
      </c>
    </row>
    <row r="5574" spans="1:2" x14ac:dyDescent="0.25">
      <c r="A5574" s="48">
        <v>31301411</v>
      </c>
      <c r="B5574" s="49" t="s">
        <v>5851</v>
      </c>
    </row>
    <row r="5575" spans="1:2" x14ac:dyDescent="0.25">
      <c r="A5575" s="48">
        <v>31301412</v>
      </c>
      <c r="B5575" s="49" t="s">
        <v>5852</v>
      </c>
    </row>
    <row r="5576" spans="1:2" x14ac:dyDescent="0.25">
      <c r="A5576" s="48">
        <v>31301413</v>
      </c>
      <c r="B5576" s="49" t="s">
        <v>5853</v>
      </c>
    </row>
    <row r="5577" spans="1:2" x14ac:dyDescent="0.25">
      <c r="A5577" s="48">
        <v>31301414</v>
      </c>
      <c r="B5577" s="49" t="s">
        <v>5854</v>
      </c>
    </row>
    <row r="5578" spans="1:2" x14ac:dyDescent="0.25">
      <c r="A5578" s="48">
        <v>31301415</v>
      </c>
      <c r="B5578" s="49" t="s">
        <v>5855</v>
      </c>
    </row>
    <row r="5579" spans="1:2" x14ac:dyDescent="0.25">
      <c r="A5579" s="48">
        <v>31301416</v>
      </c>
      <c r="B5579" s="49" t="s">
        <v>5856</v>
      </c>
    </row>
    <row r="5580" spans="1:2" x14ac:dyDescent="0.25">
      <c r="A5580" s="48">
        <v>31301417</v>
      </c>
      <c r="B5580" s="49" t="s">
        <v>5857</v>
      </c>
    </row>
    <row r="5581" spans="1:2" x14ac:dyDescent="0.25">
      <c r="A5581" s="48">
        <v>31301418</v>
      </c>
      <c r="B5581" s="49" t="s">
        <v>5858</v>
      </c>
    </row>
    <row r="5582" spans="1:2" x14ac:dyDescent="0.25">
      <c r="A5582" s="48">
        <v>31301419</v>
      </c>
      <c r="B5582" s="49" t="s">
        <v>5859</v>
      </c>
    </row>
    <row r="5583" spans="1:2" x14ac:dyDescent="0.25">
      <c r="A5583" s="48">
        <v>31301501</v>
      </c>
      <c r="B5583" s="49" t="s">
        <v>5860</v>
      </c>
    </row>
    <row r="5584" spans="1:2" x14ac:dyDescent="0.25">
      <c r="A5584" s="48">
        <v>31301502</v>
      </c>
      <c r="B5584" s="49" t="s">
        <v>5861</v>
      </c>
    </row>
    <row r="5585" spans="1:2" x14ac:dyDescent="0.25">
      <c r="A5585" s="48">
        <v>31301503</v>
      </c>
      <c r="B5585" s="49" t="s">
        <v>5862</v>
      </c>
    </row>
    <row r="5586" spans="1:2" x14ac:dyDescent="0.25">
      <c r="A5586" s="48">
        <v>31301504</v>
      </c>
      <c r="B5586" s="49" t="s">
        <v>5863</v>
      </c>
    </row>
    <row r="5587" spans="1:2" x14ac:dyDescent="0.25">
      <c r="A5587" s="48">
        <v>31301505</v>
      </c>
      <c r="B5587" s="49" t="s">
        <v>5864</v>
      </c>
    </row>
    <row r="5588" spans="1:2" x14ac:dyDescent="0.25">
      <c r="A5588" s="48">
        <v>31301506</v>
      </c>
      <c r="B5588" s="49" t="s">
        <v>5865</v>
      </c>
    </row>
    <row r="5589" spans="1:2" x14ac:dyDescent="0.25">
      <c r="A5589" s="48">
        <v>31301507</v>
      </c>
      <c r="B5589" s="49" t="s">
        <v>5866</v>
      </c>
    </row>
    <row r="5590" spans="1:2" x14ac:dyDescent="0.25">
      <c r="A5590" s="48">
        <v>31301508</v>
      </c>
      <c r="B5590" s="49" t="s">
        <v>5867</v>
      </c>
    </row>
    <row r="5591" spans="1:2" x14ac:dyDescent="0.25">
      <c r="A5591" s="48">
        <v>31301509</v>
      </c>
      <c r="B5591" s="49" t="s">
        <v>5868</v>
      </c>
    </row>
    <row r="5592" spans="1:2" x14ac:dyDescent="0.25">
      <c r="A5592" s="48">
        <v>31301510</v>
      </c>
      <c r="B5592" s="49" t="s">
        <v>5869</v>
      </c>
    </row>
    <row r="5593" spans="1:2" x14ac:dyDescent="0.25">
      <c r="A5593" s="48">
        <v>31301511</v>
      </c>
      <c r="B5593" s="49" t="s">
        <v>5870</v>
      </c>
    </row>
    <row r="5594" spans="1:2" x14ac:dyDescent="0.25">
      <c r="A5594" s="48">
        <v>31301512</v>
      </c>
      <c r="B5594" s="49" t="s">
        <v>5871</v>
      </c>
    </row>
    <row r="5595" spans="1:2" x14ac:dyDescent="0.25">
      <c r="A5595" s="48">
        <v>31301513</v>
      </c>
      <c r="B5595" s="49" t="s">
        <v>5872</v>
      </c>
    </row>
    <row r="5596" spans="1:2" x14ac:dyDescent="0.25">
      <c r="A5596" s="48">
        <v>31301514</v>
      </c>
      <c r="B5596" s="49" t="s">
        <v>5873</v>
      </c>
    </row>
    <row r="5597" spans="1:2" x14ac:dyDescent="0.25">
      <c r="A5597" s="48">
        <v>31301515</v>
      </c>
      <c r="B5597" s="49" t="s">
        <v>5874</v>
      </c>
    </row>
    <row r="5598" spans="1:2" x14ac:dyDescent="0.25">
      <c r="A5598" s="48">
        <v>31301516</v>
      </c>
      <c r="B5598" s="49" t="s">
        <v>5875</v>
      </c>
    </row>
    <row r="5599" spans="1:2" x14ac:dyDescent="0.25">
      <c r="A5599" s="48">
        <v>31301517</v>
      </c>
      <c r="B5599" s="49" t="s">
        <v>5876</v>
      </c>
    </row>
    <row r="5600" spans="1:2" x14ac:dyDescent="0.25">
      <c r="A5600" s="48">
        <v>31301518</v>
      </c>
      <c r="B5600" s="49" t="s">
        <v>5877</v>
      </c>
    </row>
    <row r="5601" spans="1:2" x14ac:dyDescent="0.25">
      <c r="A5601" s="48">
        <v>31301519</v>
      </c>
      <c r="B5601" s="49" t="s">
        <v>5878</v>
      </c>
    </row>
    <row r="5602" spans="1:2" x14ac:dyDescent="0.25">
      <c r="A5602" s="48">
        <v>31311101</v>
      </c>
      <c r="B5602" s="49" t="s">
        <v>5879</v>
      </c>
    </row>
    <row r="5603" spans="1:2" x14ac:dyDescent="0.25">
      <c r="A5603" s="48">
        <v>31311102</v>
      </c>
      <c r="B5603" s="49" t="s">
        <v>5880</v>
      </c>
    </row>
    <row r="5604" spans="1:2" x14ac:dyDescent="0.25">
      <c r="A5604" s="48">
        <v>31311103</v>
      </c>
      <c r="B5604" s="49" t="s">
        <v>5881</v>
      </c>
    </row>
    <row r="5605" spans="1:2" x14ac:dyDescent="0.25">
      <c r="A5605" s="48">
        <v>31311104</v>
      </c>
      <c r="B5605" s="49" t="s">
        <v>5882</v>
      </c>
    </row>
    <row r="5606" spans="1:2" x14ac:dyDescent="0.25">
      <c r="A5606" s="48">
        <v>31311105</v>
      </c>
      <c r="B5606" s="49" t="s">
        <v>5883</v>
      </c>
    </row>
    <row r="5607" spans="1:2" x14ac:dyDescent="0.25">
      <c r="A5607" s="48">
        <v>31311106</v>
      </c>
      <c r="B5607" s="49" t="s">
        <v>5884</v>
      </c>
    </row>
    <row r="5608" spans="1:2" x14ac:dyDescent="0.25">
      <c r="A5608" s="48">
        <v>31311109</v>
      </c>
      <c r="B5608" s="49" t="s">
        <v>5885</v>
      </c>
    </row>
    <row r="5609" spans="1:2" x14ac:dyDescent="0.25">
      <c r="A5609" s="48">
        <v>31311110</v>
      </c>
      <c r="B5609" s="49" t="s">
        <v>5886</v>
      </c>
    </row>
    <row r="5610" spans="1:2" x14ac:dyDescent="0.25">
      <c r="A5610" s="48">
        <v>31311111</v>
      </c>
      <c r="B5610" s="49" t="s">
        <v>5887</v>
      </c>
    </row>
    <row r="5611" spans="1:2" x14ac:dyDescent="0.25">
      <c r="A5611" s="48">
        <v>31311112</v>
      </c>
      <c r="B5611" s="49" t="s">
        <v>5888</v>
      </c>
    </row>
    <row r="5612" spans="1:2" x14ac:dyDescent="0.25">
      <c r="A5612" s="48">
        <v>31311113</v>
      </c>
      <c r="B5612" s="49" t="s">
        <v>5889</v>
      </c>
    </row>
    <row r="5613" spans="1:2" x14ac:dyDescent="0.25">
      <c r="A5613" s="48">
        <v>31311201</v>
      </c>
      <c r="B5613" s="49" t="s">
        <v>5890</v>
      </c>
    </row>
    <row r="5614" spans="1:2" x14ac:dyDescent="0.25">
      <c r="A5614" s="48">
        <v>31311202</v>
      </c>
      <c r="B5614" s="49" t="s">
        <v>5891</v>
      </c>
    </row>
    <row r="5615" spans="1:2" x14ac:dyDescent="0.25">
      <c r="A5615" s="48">
        <v>31311203</v>
      </c>
      <c r="B5615" s="49" t="s">
        <v>5892</v>
      </c>
    </row>
    <row r="5616" spans="1:2" x14ac:dyDescent="0.25">
      <c r="A5616" s="48">
        <v>31311204</v>
      </c>
      <c r="B5616" s="49" t="s">
        <v>5893</v>
      </c>
    </row>
    <row r="5617" spans="1:2" x14ac:dyDescent="0.25">
      <c r="A5617" s="48">
        <v>31311205</v>
      </c>
      <c r="B5617" s="49" t="s">
        <v>5894</v>
      </c>
    </row>
    <row r="5618" spans="1:2" x14ac:dyDescent="0.25">
      <c r="A5618" s="48">
        <v>31311206</v>
      </c>
      <c r="B5618" s="49" t="s">
        <v>5895</v>
      </c>
    </row>
    <row r="5619" spans="1:2" x14ac:dyDescent="0.25">
      <c r="A5619" s="48">
        <v>31311209</v>
      </c>
      <c r="B5619" s="49" t="s">
        <v>5896</v>
      </c>
    </row>
    <row r="5620" spans="1:2" x14ac:dyDescent="0.25">
      <c r="A5620" s="48">
        <v>31311210</v>
      </c>
      <c r="B5620" s="49" t="s">
        <v>5897</v>
      </c>
    </row>
    <row r="5621" spans="1:2" x14ac:dyDescent="0.25">
      <c r="A5621" s="48">
        <v>31311211</v>
      </c>
      <c r="B5621" s="49" t="s">
        <v>5898</v>
      </c>
    </row>
    <row r="5622" spans="1:2" x14ac:dyDescent="0.25">
      <c r="A5622" s="48">
        <v>31311212</v>
      </c>
      <c r="B5622" s="49" t="s">
        <v>5899</v>
      </c>
    </row>
    <row r="5623" spans="1:2" x14ac:dyDescent="0.25">
      <c r="A5623" s="48">
        <v>31311213</v>
      </c>
      <c r="B5623" s="49" t="s">
        <v>5900</v>
      </c>
    </row>
    <row r="5624" spans="1:2" x14ac:dyDescent="0.25">
      <c r="A5624" s="48">
        <v>31311301</v>
      </c>
      <c r="B5624" s="49" t="s">
        <v>5901</v>
      </c>
    </row>
    <row r="5625" spans="1:2" x14ac:dyDescent="0.25">
      <c r="A5625" s="48">
        <v>31311302</v>
      </c>
      <c r="B5625" s="49" t="s">
        <v>5902</v>
      </c>
    </row>
    <row r="5626" spans="1:2" x14ac:dyDescent="0.25">
      <c r="A5626" s="48">
        <v>31311303</v>
      </c>
      <c r="B5626" s="49" t="s">
        <v>5903</v>
      </c>
    </row>
    <row r="5627" spans="1:2" x14ac:dyDescent="0.25">
      <c r="A5627" s="48">
        <v>31311304</v>
      </c>
      <c r="B5627" s="49" t="s">
        <v>5904</v>
      </c>
    </row>
    <row r="5628" spans="1:2" x14ac:dyDescent="0.25">
      <c r="A5628" s="48">
        <v>31311305</v>
      </c>
      <c r="B5628" s="49" t="s">
        <v>5905</v>
      </c>
    </row>
    <row r="5629" spans="1:2" x14ac:dyDescent="0.25">
      <c r="A5629" s="48">
        <v>31311306</v>
      </c>
      <c r="B5629" s="49" t="s">
        <v>5906</v>
      </c>
    </row>
    <row r="5630" spans="1:2" x14ac:dyDescent="0.25">
      <c r="A5630" s="48">
        <v>31311309</v>
      </c>
      <c r="B5630" s="49" t="s">
        <v>5907</v>
      </c>
    </row>
    <row r="5631" spans="1:2" x14ac:dyDescent="0.25">
      <c r="A5631" s="48">
        <v>31311310</v>
      </c>
      <c r="B5631" s="49" t="s">
        <v>5908</v>
      </c>
    </row>
    <row r="5632" spans="1:2" x14ac:dyDescent="0.25">
      <c r="A5632" s="48">
        <v>31311311</v>
      </c>
      <c r="B5632" s="49" t="s">
        <v>5909</v>
      </c>
    </row>
    <row r="5633" spans="1:2" x14ac:dyDescent="0.25">
      <c r="A5633" s="48">
        <v>31311312</v>
      </c>
      <c r="B5633" s="49" t="s">
        <v>5910</v>
      </c>
    </row>
    <row r="5634" spans="1:2" x14ac:dyDescent="0.25">
      <c r="A5634" s="48">
        <v>31311313</v>
      </c>
      <c r="B5634" s="49" t="s">
        <v>5911</v>
      </c>
    </row>
    <row r="5635" spans="1:2" x14ac:dyDescent="0.25">
      <c r="A5635" s="48">
        <v>31311401</v>
      </c>
      <c r="B5635" s="49" t="s">
        <v>5912</v>
      </c>
    </row>
    <row r="5636" spans="1:2" x14ac:dyDescent="0.25">
      <c r="A5636" s="48">
        <v>31311402</v>
      </c>
      <c r="B5636" s="49" t="s">
        <v>5913</v>
      </c>
    </row>
    <row r="5637" spans="1:2" x14ac:dyDescent="0.25">
      <c r="A5637" s="48">
        <v>31311403</v>
      </c>
      <c r="B5637" s="49" t="s">
        <v>5914</v>
      </c>
    </row>
    <row r="5638" spans="1:2" x14ac:dyDescent="0.25">
      <c r="A5638" s="48">
        <v>31311404</v>
      </c>
      <c r="B5638" s="49" t="s">
        <v>5915</v>
      </c>
    </row>
    <row r="5639" spans="1:2" x14ac:dyDescent="0.25">
      <c r="A5639" s="48">
        <v>31311405</v>
      </c>
      <c r="B5639" s="49" t="s">
        <v>5916</v>
      </c>
    </row>
    <row r="5640" spans="1:2" x14ac:dyDescent="0.25">
      <c r="A5640" s="48">
        <v>31311406</v>
      </c>
      <c r="B5640" s="49" t="s">
        <v>5917</v>
      </c>
    </row>
    <row r="5641" spans="1:2" x14ac:dyDescent="0.25">
      <c r="A5641" s="48">
        <v>31311409</v>
      </c>
      <c r="B5641" s="49" t="s">
        <v>5918</v>
      </c>
    </row>
    <row r="5642" spans="1:2" x14ac:dyDescent="0.25">
      <c r="A5642" s="48">
        <v>31311410</v>
      </c>
      <c r="B5642" s="49" t="s">
        <v>5919</v>
      </c>
    </row>
    <row r="5643" spans="1:2" x14ac:dyDescent="0.25">
      <c r="A5643" s="48">
        <v>31311411</v>
      </c>
      <c r="B5643" s="49" t="s">
        <v>5920</v>
      </c>
    </row>
    <row r="5644" spans="1:2" x14ac:dyDescent="0.25">
      <c r="A5644" s="48">
        <v>31311412</v>
      </c>
      <c r="B5644" s="49" t="s">
        <v>5921</v>
      </c>
    </row>
    <row r="5645" spans="1:2" x14ac:dyDescent="0.25">
      <c r="A5645" s="48">
        <v>31311413</v>
      </c>
      <c r="B5645" s="49" t="s">
        <v>5922</v>
      </c>
    </row>
    <row r="5646" spans="1:2" x14ac:dyDescent="0.25">
      <c r="A5646" s="48">
        <v>31311501</v>
      </c>
      <c r="B5646" s="49" t="s">
        <v>5923</v>
      </c>
    </row>
    <row r="5647" spans="1:2" x14ac:dyDescent="0.25">
      <c r="A5647" s="48">
        <v>31311502</v>
      </c>
      <c r="B5647" s="49" t="s">
        <v>5924</v>
      </c>
    </row>
    <row r="5648" spans="1:2" x14ac:dyDescent="0.25">
      <c r="A5648" s="48">
        <v>31311503</v>
      </c>
      <c r="B5648" s="49" t="s">
        <v>5925</v>
      </c>
    </row>
    <row r="5649" spans="1:2" x14ac:dyDescent="0.25">
      <c r="A5649" s="48">
        <v>31311504</v>
      </c>
      <c r="B5649" s="49" t="s">
        <v>5926</v>
      </c>
    </row>
    <row r="5650" spans="1:2" x14ac:dyDescent="0.25">
      <c r="A5650" s="48">
        <v>31311505</v>
      </c>
      <c r="B5650" s="49" t="s">
        <v>5927</v>
      </c>
    </row>
    <row r="5651" spans="1:2" x14ac:dyDescent="0.25">
      <c r="A5651" s="48">
        <v>31311506</v>
      </c>
      <c r="B5651" s="49" t="s">
        <v>5928</v>
      </c>
    </row>
    <row r="5652" spans="1:2" x14ac:dyDescent="0.25">
      <c r="A5652" s="48">
        <v>31311509</v>
      </c>
      <c r="B5652" s="49" t="s">
        <v>5929</v>
      </c>
    </row>
    <row r="5653" spans="1:2" x14ac:dyDescent="0.25">
      <c r="A5653" s="48">
        <v>31311510</v>
      </c>
      <c r="B5653" s="49" t="s">
        <v>5930</v>
      </c>
    </row>
    <row r="5654" spans="1:2" x14ac:dyDescent="0.25">
      <c r="A5654" s="48">
        <v>31311511</v>
      </c>
      <c r="B5654" s="49" t="s">
        <v>5931</v>
      </c>
    </row>
    <row r="5655" spans="1:2" x14ac:dyDescent="0.25">
      <c r="A5655" s="48">
        <v>31311512</v>
      </c>
      <c r="B5655" s="49" t="s">
        <v>5932</v>
      </c>
    </row>
    <row r="5656" spans="1:2" x14ac:dyDescent="0.25">
      <c r="A5656" s="48">
        <v>31311513</v>
      </c>
      <c r="B5656" s="49" t="s">
        <v>5933</v>
      </c>
    </row>
    <row r="5657" spans="1:2" x14ac:dyDescent="0.25">
      <c r="A5657" s="48">
        <v>31311601</v>
      </c>
      <c r="B5657" s="49" t="s">
        <v>5934</v>
      </c>
    </row>
    <row r="5658" spans="1:2" x14ac:dyDescent="0.25">
      <c r="A5658" s="48">
        <v>31311602</v>
      </c>
      <c r="B5658" s="49" t="s">
        <v>5935</v>
      </c>
    </row>
    <row r="5659" spans="1:2" x14ac:dyDescent="0.25">
      <c r="A5659" s="48">
        <v>31311603</v>
      </c>
      <c r="B5659" s="49" t="s">
        <v>5936</v>
      </c>
    </row>
    <row r="5660" spans="1:2" x14ac:dyDescent="0.25">
      <c r="A5660" s="48">
        <v>31311604</v>
      </c>
      <c r="B5660" s="49" t="s">
        <v>5937</v>
      </c>
    </row>
    <row r="5661" spans="1:2" x14ac:dyDescent="0.25">
      <c r="A5661" s="48">
        <v>31311605</v>
      </c>
      <c r="B5661" s="49" t="s">
        <v>5938</v>
      </c>
    </row>
    <row r="5662" spans="1:2" x14ac:dyDescent="0.25">
      <c r="A5662" s="48">
        <v>31311606</v>
      </c>
      <c r="B5662" s="49" t="s">
        <v>5939</v>
      </c>
    </row>
    <row r="5663" spans="1:2" x14ac:dyDescent="0.25">
      <c r="A5663" s="48">
        <v>31311609</v>
      </c>
      <c r="B5663" s="49" t="s">
        <v>5940</v>
      </c>
    </row>
    <row r="5664" spans="1:2" x14ac:dyDescent="0.25">
      <c r="A5664" s="48">
        <v>31311610</v>
      </c>
      <c r="B5664" s="49" t="s">
        <v>5941</v>
      </c>
    </row>
    <row r="5665" spans="1:2" x14ac:dyDescent="0.25">
      <c r="A5665" s="48">
        <v>31311611</v>
      </c>
      <c r="B5665" s="49" t="s">
        <v>5942</v>
      </c>
    </row>
    <row r="5666" spans="1:2" x14ac:dyDescent="0.25">
      <c r="A5666" s="48">
        <v>31311612</v>
      </c>
      <c r="B5666" s="49" t="s">
        <v>5943</v>
      </c>
    </row>
    <row r="5667" spans="1:2" x14ac:dyDescent="0.25">
      <c r="A5667" s="48">
        <v>31311613</v>
      </c>
      <c r="B5667" s="49" t="s">
        <v>5944</v>
      </c>
    </row>
    <row r="5668" spans="1:2" x14ac:dyDescent="0.25">
      <c r="A5668" s="48">
        <v>31311701</v>
      </c>
      <c r="B5668" s="49" t="s">
        <v>5945</v>
      </c>
    </row>
    <row r="5669" spans="1:2" x14ac:dyDescent="0.25">
      <c r="A5669" s="48">
        <v>31311702</v>
      </c>
      <c r="B5669" s="49" t="s">
        <v>5946</v>
      </c>
    </row>
    <row r="5670" spans="1:2" x14ac:dyDescent="0.25">
      <c r="A5670" s="48">
        <v>31311703</v>
      </c>
      <c r="B5670" s="49" t="s">
        <v>5947</v>
      </c>
    </row>
    <row r="5671" spans="1:2" x14ac:dyDescent="0.25">
      <c r="A5671" s="48">
        <v>31311704</v>
      </c>
      <c r="B5671" s="49" t="s">
        <v>5948</v>
      </c>
    </row>
    <row r="5672" spans="1:2" x14ac:dyDescent="0.25">
      <c r="A5672" s="48">
        <v>31311705</v>
      </c>
      <c r="B5672" s="49" t="s">
        <v>5949</v>
      </c>
    </row>
    <row r="5673" spans="1:2" x14ac:dyDescent="0.25">
      <c r="A5673" s="48">
        <v>31311706</v>
      </c>
      <c r="B5673" s="49" t="s">
        <v>5950</v>
      </c>
    </row>
    <row r="5674" spans="1:2" x14ac:dyDescent="0.25">
      <c r="A5674" s="48">
        <v>31311709</v>
      </c>
      <c r="B5674" s="49" t="s">
        <v>5951</v>
      </c>
    </row>
    <row r="5675" spans="1:2" x14ac:dyDescent="0.25">
      <c r="A5675" s="48">
        <v>31311710</v>
      </c>
      <c r="B5675" s="49" t="s">
        <v>5952</v>
      </c>
    </row>
    <row r="5676" spans="1:2" x14ac:dyDescent="0.25">
      <c r="A5676" s="48">
        <v>31311711</v>
      </c>
      <c r="B5676" s="49" t="s">
        <v>5953</v>
      </c>
    </row>
    <row r="5677" spans="1:2" x14ac:dyDescent="0.25">
      <c r="A5677" s="48">
        <v>31311712</v>
      </c>
      <c r="B5677" s="49" t="s">
        <v>5954</v>
      </c>
    </row>
    <row r="5678" spans="1:2" x14ac:dyDescent="0.25">
      <c r="A5678" s="48">
        <v>31311713</v>
      </c>
      <c r="B5678" s="49" t="s">
        <v>5955</v>
      </c>
    </row>
    <row r="5679" spans="1:2" x14ac:dyDescent="0.25">
      <c r="A5679" s="48">
        <v>31321101</v>
      </c>
      <c r="B5679" s="49" t="s">
        <v>5956</v>
      </c>
    </row>
    <row r="5680" spans="1:2" x14ac:dyDescent="0.25">
      <c r="A5680" s="48">
        <v>31321102</v>
      </c>
      <c r="B5680" s="49" t="s">
        <v>5957</v>
      </c>
    </row>
    <row r="5681" spans="1:2" x14ac:dyDescent="0.25">
      <c r="A5681" s="48">
        <v>31321103</v>
      </c>
      <c r="B5681" s="49" t="s">
        <v>5958</v>
      </c>
    </row>
    <row r="5682" spans="1:2" x14ac:dyDescent="0.25">
      <c r="A5682" s="48">
        <v>31321104</v>
      </c>
      <c r="B5682" s="49" t="s">
        <v>5959</v>
      </c>
    </row>
    <row r="5683" spans="1:2" x14ac:dyDescent="0.25">
      <c r="A5683" s="48">
        <v>31321105</v>
      </c>
      <c r="B5683" s="49" t="s">
        <v>5960</v>
      </c>
    </row>
    <row r="5684" spans="1:2" x14ac:dyDescent="0.25">
      <c r="A5684" s="48">
        <v>31321106</v>
      </c>
      <c r="B5684" s="49" t="s">
        <v>5961</v>
      </c>
    </row>
    <row r="5685" spans="1:2" x14ac:dyDescent="0.25">
      <c r="A5685" s="48">
        <v>31321109</v>
      </c>
      <c r="B5685" s="49" t="s">
        <v>5962</v>
      </c>
    </row>
    <row r="5686" spans="1:2" x14ac:dyDescent="0.25">
      <c r="A5686" s="48">
        <v>31321110</v>
      </c>
      <c r="B5686" s="49" t="s">
        <v>5963</v>
      </c>
    </row>
    <row r="5687" spans="1:2" x14ac:dyDescent="0.25">
      <c r="A5687" s="48">
        <v>31321111</v>
      </c>
      <c r="B5687" s="49" t="s">
        <v>5964</v>
      </c>
    </row>
    <row r="5688" spans="1:2" x14ac:dyDescent="0.25">
      <c r="A5688" s="48">
        <v>31321112</v>
      </c>
      <c r="B5688" s="49" t="s">
        <v>5965</v>
      </c>
    </row>
    <row r="5689" spans="1:2" x14ac:dyDescent="0.25">
      <c r="A5689" s="48">
        <v>31321113</v>
      </c>
      <c r="B5689" s="49" t="s">
        <v>5966</v>
      </c>
    </row>
    <row r="5690" spans="1:2" x14ac:dyDescent="0.25">
      <c r="A5690" s="48">
        <v>31321201</v>
      </c>
      <c r="B5690" s="49" t="s">
        <v>5967</v>
      </c>
    </row>
    <row r="5691" spans="1:2" x14ac:dyDescent="0.25">
      <c r="A5691" s="48">
        <v>31321202</v>
      </c>
      <c r="B5691" s="49" t="s">
        <v>5968</v>
      </c>
    </row>
    <row r="5692" spans="1:2" x14ac:dyDescent="0.25">
      <c r="A5692" s="48">
        <v>31321203</v>
      </c>
      <c r="B5692" s="49" t="s">
        <v>5969</v>
      </c>
    </row>
    <row r="5693" spans="1:2" x14ac:dyDescent="0.25">
      <c r="A5693" s="48">
        <v>31321204</v>
      </c>
      <c r="B5693" s="49" t="s">
        <v>5970</v>
      </c>
    </row>
    <row r="5694" spans="1:2" x14ac:dyDescent="0.25">
      <c r="A5694" s="48">
        <v>31321205</v>
      </c>
      <c r="B5694" s="49" t="s">
        <v>5971</v>
      </c>
    </row>
    <row r="5695" spans="1:2" x14ac:dyDescent="0.25">
      <c r="A5695" s="48">
        <v>31321206</v>
      </c>
      <c r="B5695" s="49" t="s">
        <v>5972</v>
      </c>
    </row>
    <row r="5696" spans="1:2" x14ac:dyDescent="0.25">
      <c r="A5696" s="48">
        <v>31321209</v>
      </c>
      <c r="B5696" s="49" t="s">
        <v>5973</v>
      </c>
    </row>
    <row r="5697" spans="1:2" x14ac:dyDescent="0.25">
      <c r="A5697" s="48">
        <v>31321210</v>
      </c>
      <c r="B5697" s="49" t="s">
        <v>5974</v>
      </c>
    </row>
    <row r="5698" spans="1:2" x14ac:dyDescent="0.25">
      <c r="A5698" s="48">
        <v>31321211</v>
      </c>
      <c r="B5698" s="49" t="s">
        <v>5975</v>
      </c>
    </row>
    <row r="5699" spans="1:2" x14ac:dyDescent="0.25">
      <c r="A5699" s="48">
        <v>31321212</v>
      </c>
      <c r="B5699" s="49" t="s">
        <v>5976</v>
      </c>
    </row>
    <row r="5700" spans="1:2" x14ac:dyDescent="0.25">
      <c r="A5700" s="48">
        <v>31321213</v>
      </c>
      <c r="B5700" s="49" t="s">
        <v>5977</v>
      </c>
    </row>
    <row r="5701" spans="1:2" x14ac:dyDescent="0.25">
      <c r="A5701" s="48">
        <v>31321301</v>
      </c>
      <c r="B5701" s="49" t="s">
        <v>5978</v>
      </c>
    </row>
    <row r="5702" spans="1:2" x14ac:dyDescent="0.25">
      <c r="A5702" s="48">
        <v>31321302</v>
      </c>
      <c r="B5702" s="49" t="s">
        <v>5979</v>
      </c>
    </row>
    <row r="5703" spans="1:2" x14ac:dyDescent="0.25">
      <c r="A5703" s="48">
        <v>31321303</v>
      </c>
      <c r="B5703" s="49" t="s">
        <v>5980</v>
      </c>
    </row>
    <row r="5704" spans="1:2" x14ac:dyDescent="0.25">
      <c r="A5704" s="48">
        <v>31321304</v>
      </c>
      <c r="B5704" s="49" t="s">
        <v>5981</v>
      </c>
    </row>
    <row r="5705" spans="1:2" x14ac:dyDescent="0.25">
      <c r="A5705" s="48">
        <v>31321305</v>
      </c>
      <c r="B5705" s="49" t="s">
        <v>5982</v>
      </c>
    </row>
    <row r="5706" spans="1:2" x14ac:dyDescent="0.25">
      <c r="A5706" s="48">
        <v>31321306</v>
      </c>
      <c r="B5706" s="49" t="s">
        <v>5983</v>
      </c>
    </row>
    <row r="5707" spans="1:2" x14ac:dyDescent="0.25">
      <c r="A5707" s="48">
        <v>31321309</v>
      </c>
      <c r="B5707" s="49" t="s">
        <v>5984</v>
      </c>
    </row>
    <row r="5708" spans="1:2" x14ac:dyDescent="0.25">
      <c r="A5708" s="48">
        <v>31321310</v>
      </c>
      <c r="B5708" s="49" t="s">
        <v>5985</v>
      </c>
    </row>
    <row r="5709" spans="1:2" x14ac:dyDescent="0.25">
      <c r="A5709" s="48">
        <v>31321311</v>
      </c>
      <c r="B5709" s="49" t="s">
        <v>5986</v>
      </c>
    </row>
    <row r="5710" spans="1:2" x14ac:dyDescent="0.25">
      <c r="A5710" s="48">
        <v>31321312</v>
      </c>
      <c r="B5710" s="49" t="s">
        <v>5987</v>
      </c>
    </row>
    <row r="5711" spans="1:2" x14ac:dyDescent="0.25">
      <c r="A5711" s="48">
        <v>31321313</v>
      </c>
      <c r="B5711" s="49" t="s">
        <v>5988</v>
      </c>
    </row>
    <row r="5712" spans="1:2" x14ac:dyDescent="0.25">
      <c r="A5712" s="48">
        <v>31321401</v>
      </c>
      <c r="B5712" s="49" t="s">
        <v>5989</v>
      </c>
    </row>
    <row r="5713" spans="1:2" x14ac:dyDescent="0.25">
      <c r="A5713" s="48">
        <v>31321402</v>
      </c>
      <c r="B5713" s="49" t="s">
        <v>5990</v>
      </c>
    </row>
    <row r="5714" spans="1:2" x14ac:dyDescent="0.25">
      <c r="A5714" s="48">
        <v>31321403</v>
      </c>
      <c r="B5714" s="49" t="s">
        <v>5991</v>
      </c>
    </row>
    <row r="5715" spans="1:2" x14ac:dyDescent="0.25">
      <c r="A5715" s="48">
        <v>31321404</v>
      </c>
      <c r="B5715" s="49" t="s">
        <v>5992</v>
      </c>
    </row>
    <row r="5716" spans="1:2" x14ac:dyDescent="0.25">
      <c r="A5716" s="48">
        <v>31321405</v>
      </c>
      <c r="B5716" s="49" t="s">
        <v>5993</v>
      </c>
    </row>
    <row r="5717" spans="1:2" x14ac:dyDescent="0.25">
      <c r="A5717" s="48">
        <v>31321406</v>
      </c>
      <c r="B5717" s="49" t="s">
        <v>5994</v>
      </c>
    </row>
    <row r="5718" spans="1:2" x14ac:dyDescent="0.25">
      <c r="A5718" s="48">
        <v>31321409</v>
      </c>
      <c r="B5718" s="49" t="s">
        <v>5995</v>
      </c>
    </row>
    <row r="5719" spans="1:2" x14ac:dyDescent="0.25">
      <c r="A5719" s="48">
        <v>31321410</v>
      </c>
      <c r="B5719" s="49" t="s">
        <v>5996</v>
      </c>
    </row>
    <row r="5720" spans="1:2" x14ac:dyDescent="0.25">
      <c r="A5720" s="48">
        <v>31321411</v>
      </c>
      <c r="B5720" s="49" t="s">
        <v>5997</v>
      </c>
    </row>
    <row r="5721" spans="1:2" x14ac:dyDescent="0.25">
      <c r="A5721" s="48">
        <v>31321412</v>
      </c>
      <c r="B5721" s="49" t="s">
        <v>5998</v>
      </c>
    </row>
    <row r="5722" spans="1:2" x14ac:dyDescent="0.25">
      <c r="A5722" s="48">
        <v>31321413</v>
      </c>
      <c r="B5722" s="49" t="s">
        <v>5999</v>
      </c>
    </row>
    <row r="5723" spans="1:2" x14ac:dyDescent="0.25">
      <c r="A5723" s="48">
        <v>31321501</v>
      </c>
      <c r="B5723" s="49" t="s">
        <v>6000</v>
      </c>
    </row>
    <row r="5724" spans="1:2" x14ac:dyDescent="0.25">
      <c r="A5724" s="48">
        <v>31321502</v>
      </c>
      <c r="B5724" s="49" t="s">
        <v>6001</v>
      </c>
    </row>
    <row r="5725" spans="1:2" x14ac:dyDescent="0.25">
      <c r="A5725" s="48">
        <v>31321503</v>
      </c>
      <c r="B5725" s="49" t="s">
        <v>6002</v>
      </c>
    </row>
    <row r="5726" spans="1:2" x14ac:dyDescent="0.25">
      <c r="A5726" s="48">
        <v>31321504</v>
      </c>
      <c r="B5726" s="49" t="s">
        <v>6003</v>
      </c>
    </row>
    <row r="5727" spans="1:2" x14ac:dyDescent="0.25">
      <c r="A5727" s="48">
        <v>31321505</v>
      </c>
      <c r="B5727" s="49" t="s">
        <v>6004</v>
      </c>
    </row>
    <row r="5728" spans="1:2" x14ac:dyDescent="0.25">
      <c r="A5728" s="48">
        <v>31321506</v>
      </c>
      <c r="B5728" s="49" t="s">
        <v>6005</v>
      </c>
    </row>
    <row r="5729" spans="1:2" x14ac:dyDescent="0.25">
      <c r="A5729" s="48">
        <v>31321509</v>
      </c>
      <c r="B5729" s="49" t="s">
        <v>6006</v>
      </c>
    </row>
    <row r="5730" spans="1:2" x14ac:dyDescent="0.25">
      <c r="A5730" s="48">
        <v>31321510</v>
      </c>
      <c r="B5730" s="49" t="s">
        <v>6007</v>
      </c>
    </row>
    <row r="5731" spans="1:2" x14ac:dyDescent="0.25">
      <c r="A5731" s="48">
        <v>31321511</v>
      </c>
      <c r="B5731" s="49" t="s">
        <v>6008</v>
      </c>
    </row>
    <row r="5732" spans="1:2" x14ac:dyDescent="0.25">
      <c r="A5732" s="48">
        <v>31321512</v>
      </c>
      <c r="B5732" s="49" t="s">
        <v>6009</v>
      </c>
    </row>
    <row r="5733" spans="1:2" x14ac:dyDescent="0.25">
      <c r="A5733" s="48">
        <v>31321513</v>
      </c>
      <c r="B5733" s="49" t="s">
        <v>6010</v>
      </c>
    </row>
    <row r="5734" spans="1:2" x14ac:dyDescent="0.25">
      <c r="A5734" s="48">
        <v>31321601</v>
      </c>
      <c r="B5734" s="49" t="s">
        <v>6011</v>
      </c>
    </row>
    <row r="5735" spans="1:2" x14ac:dyDescent="0.25">
      <c r="A5735" s="48">
        <v>31321602</v>
      </c>
      <c r="B5735" s="49" t="s">
        <v>6012</v>
      </c>
    </row>
    <row r="5736" spans="1:2" x14ac:dyDescent="0.25">
      <c r="A5736" s="48">
        <v>31321603</v>
      </c>
      <c r="B5736" s="49" t="s">
        <v>6013</v>
      </c>
    </row>
    <row r="5737" spans="1:2" x14ac:dyDescent="0.25">
      <c r="A5737" s="48">
        <v>31321604</v>
      </c>
      <c r="B5737" s="49" t="s">
        <v>6014</v>
      </c>
    </row>
    <row r="5738" spans="1:2" x14ac:dyDescent="0.25">
      <c r="A5738" s="48">
        <v>31321605</v>
      </c>
      <c r="B5738" s="49" t="s">
        <v>6015</v>
      </c>
    </row>
    <row r="5739" spans="1:2" x14ac:dyDescent="0.25">
      <c r="A5739" s="48">
        <v>31321606</v>
      </c>
      <c r="B5739" s="49" t="s">
        <v>6016</v>
      </c>
    </row>
    <row r="5740" spans="1:2" x14ac:dyDescent="0.25">
      <c r="A5740" s="48">
        <v>31321609</v>
      </c>
      <c r="B5740" s="49" t="s">
        <v>6017</v>
      </c>
    </row>
    <row r="5741" spans="1:2" x14ac:dyDescent="0.25">
      <c r="A5741" s="48">
        <v>31321610</v>
      </c>
      <c r="B5741" s="49" t="s">
        <v>6018</v>
      </c>
    </row>
    <row r="5742" spans="1:2" x14ac:dyDescent="0.25">
      <c r="A5742" s="48">
        <v>31321611</v>
      </c>
      <c r="B5742" s="49" t="s">
        <v>6019</v>
      </c>
    </row>
    <row r="5743" spans="1:2" x14ac:dyDescent="0.25">
      <c r="A5743" s="48">
        <v>31321612</v>
      </c>
      <c r="B5743" s="49" t="s">
        <v>6020</v>
      </c>
    </row>
    <row r="5744" spans="1:2" x14ac:dyDescent="0.25">
      <c r="A5744" s="48">
        <v>31321613</v>
      </c>
      <c r="B5744" s="49" t="s">
        <v>6021</v>
      </c>
    </row>
    <row r="5745" spans="1:2" x14ac:dyDescent="0.25">
      <c r="A5745" s="48">
        <v>31321701</v>
      </c>
      <c r="B5745" s="49" t="s">
        <v>6022</v>
      </c>
    </row>
    <row r="5746" spans="1:2" x14ac:dyDescent="0.25">
      <c r="A5746" s="48">
        <v>31321702</v>
      </c>
      <c r="B5746" s="49" t="s">
        <v>6023</v>
      </c>
    </row>
    <row r="5747" spans="1:2" x14ac:dyDescent="0.25">
      <c r="A5747" s="48">
        <v>31321703</v>
      </c>
      <c r="B5747" s="49" t="s">
        <v>6024</v>
      </c>
    </row>
    <row r="5748" spans="1:2" x14ac:dyDescent="0.25">
      <c r="A5748" s="48">
        <v>31321704</v>
      </c>
      <c r="B5748" s="49" t="s">
        <v>6025</v>
      </c>
    </row>
    <row r="5749" spans="1:2" x14ac:dyDescent="0.25">
      <c r="A5749" s="48">
        <v>31321705</v>
      </c>
      <c r="B5749" s="49" t="s">
        <v>6026</v>
      </c>
    </row>
    <row r="5750" spans="1:2" x14ac:dyDescent="0.25">
      <c r="A5750" s="48">
        <v>31321706</v>
      </c>
      <c r="B5750" s="49" t="s">
        <v>6027</v>
      </c>
    </row>
    <row r="5751" spans="1:2" x14ac:dyDescent="0.25">
      <c r="A5751" s="48">
        <v>31321709</v>
      </c>
      <c r="B5751" s="49" t="s">
        <v>6028</v>
      </c>
    </row>
    <row r="5752" spans="1:2" x14ac:dyDescent="0.25">
      <c r="A5752" s="48">
        <v>31321710</v>
      </c>
      <c r="B5752" s="49" t="s">
        <v>6029</v>
      </c>
    </row>
    <row r="5753" spans="1:2" x14ac:dyDescent="0.25">
      <c r="A5753" s="48">
        <v>31321711</v>
      </c>
      <c r="B5753" s="49" t="s">
        <v>6030</v>
      </c>
    </row>
    <row r="5754" spans="1:2" x14ac:dyDescent="0.25">
      <c r="A5754" s="48">
        <v>31321712</v>
      </c>
      <c r="B5754" s="49" t="s">
        <v>6031</v>
      </c>
    </row>
    <row r="5755" spans="1:2" x14ac:dyDescent="0.25">
      <c r="A5755" s="48">
        <v>31321713</v>
      </c>
      <c r="B5755" s="49" t="s">
        <v>6032</v>
      </c>
    </row>
    <row r="5756" spans="1:2" x14ac:dyDescent="0.25">
      <c r="A5756" s="48">
        <v>31331101</v>
      </c>
      <c r="B5756" s="49" t="s">
        <v>6033</v>
      </c>
    </row>
    <row r="5757" spans="1:2" x14ac:dyDescent="0.25">
      <c r="A5757" s="48">
        <v>31331102</v>
      </c>
      <c r="B5757" s="49" t="s">
        <v>6034</v>
      </c>
    </row>
    <row r="5758" spans="1:2" x14ac:dyDescent="0.25">
      <c r="A5758" s="48">
        <v>31331103</v>
      </c>
      <c r="B5758" s="49" t="s">
        <v>6035</v>
      </c>
    </row>
    <row r="5759" spans="1:2" x14ac:dyDescent="0.25">
      <c r="A5759" s="48">
        <v>31331104</v>
      </c>
      <c r="B5759" s="49" t="s">
        <v>6036</v>
      </c>
    </row>
    <row r="5760" spans="1:2" x14ac:dyDescent="0.25">
      <c r="A5760" s="48">
        <v>31331105</v>
      </c>
      <c r="B5760" s="49" t="s">
        <v>6037</v>
      </c>
    </row>
    <row r="5761" spans="1:2" x14ac:dyDescent="0.25">
      <c r="A5761" s="48">
        <v>31331106</v>
      </c>
      <c r="B5761" s="49" t="s">
        <v>6038</v>
      </c>
    </row>
    <row r="5762" spans="1:2" x14ac:dyDescent="0.25">
      <c r="A5762" s="48">
        <v>31331109</v>
      </c>
      <c r="B5762" s="49" t="s">
        <v>6039</v>
      </c>
    </row>
    <row r="5763" spans="1:2" x14ac:dyDescent="0.25">
      <c r="A5763" s="48">
        <v>31331110</v>
      </c>
      <c r="B5763" s="49" t="s">
        <v>6040</v>
      </c>
    </row>
    <row r="5764" spans="1:2" x14ac:dyDescent="0.25">
      <c r="A5764" s="48">
        <v>31331111</v>
      </c>
      <c r="B5764" s="49" t="s">
        <v>6041</v>
      </c>
    </row>
    <row r="5765" spans="1:2" x14ac:dyDescent="0.25">
      <c r="A5765" s="48">
        <v>31331112</v>
      </c>
      <c r="B5765" s="49" t="s">
        <v>6042</v>
      </c>
    </row>
    <row r="5766" spans="1:2" x14ac:dyDescent="0.25">
      <c r="A5766" s="48">
        <v>31331113</v>
      </c>
      <c r="B5766" s="49" t="s">
        <v>6043</v>
      </c>
    </row>
    <row r="5767" spans="1:2" x14ac:dyDescent="0.25">
      <c r="A5767" s="48">
        <v>31331201</v>
      </c>
      <c r="B5767" s="49" t="s">
        <v>6044</v>
      </c>
    </row>
    <row r="5768" spans="1:2" x14ac:dyDescent="0.25">
      <c r="A5768" s="48">
        <v>31331202</v>
      </c>
      <c r="B5768" s="49" t="s">
        <v>6045</v>
      </c>
    </row>
    <row r="5769" spans="1:2" x14ac:dyDescent="0.25">
      <c r="A5769" s="48">
        <v>31331203</v>
      </c>
      <c r="B5769" s="49" t="s">
        <v>6046</v>
      </c>
    </row>
    <row r="5770" spans="1:2" x14ac:dyDescent="0.25">
      <c r="A5770" s="48">
        <v>31331204</v>
      </c>
      <c r="B5770" s="49" t="s">
        <v>6047</v>
      </c>
    </row>
    <row r="5771" spans="1:2" x14ac:dyDescent="0.25">
      <c r="A5771" s="48">
        <v>31331205</v>
      </c>
      <c r="B5771" s="49" t="s">
        <v>6048</v>
      </c>
    </row>
    <row r="5772" spans="1:2" x14ac:dyDescent="0.25">
      <c r="A5772" s="48">
        <v>31331206</v>
      </c>
      <c r="B5772" s="49" t="s">
        <v>6049</v>
      </c>
    </row>
    <row r="5773" spans="1:2" x14ac:dyDescent="0.25">
      <c r="A5773" s="48">
        <v>31331209</v>
      </c>
      <c r="B5773" s="49" t="s">
        <v>6050</v>
      </c>
    </row>
    <row r="5774" spans="1:2" x14ac:dyDescent="0.25">
      <c r="A5774" s="48">
        <v>31331210</v>
      </c>
      <c r="B5774" s="49" t="s">
        <v>6051</v>
      </c>
    </row>
    <row r="5775" spans="1:2" x14ac:dyDescent="0.25">
      <c r="A5775" s="48">
        <v>31331211</v>
      </c>
      <c r="B5775" s="49" t="s">
        <v>6052</v>
      </c>
    </row>
    <row r="5776" spans="1:2" x14ac:dyDescent="0.25">
      <c r="A5776" s="48">
        <v>31331212</v>
      </c>
      <c r="B5776" s="49" t="s">
        <v>6053</v>
      </c>
    </row>
    <row r="5777" spans="1:2" x14ac:dyDescent="0.25">
      <c r="A5777" s="48">
        <v>31331213</v>
      </c>
      <c r="B5777" s="49" t="s">
        <v>6054</v>
      </c>
    </row>
    <row r="5778" spans="1:2" x14ac:dyDescent="0.25">
      <c r="A5778" s="48">
        <v>31331301</v>
      </c>
      <c r="B5778" s="49" t="s">
        <v>6055</v>
      </c>
    </row>
    <row r="5779" spans="1:2" x14ac:dyDescent="0.25">
      <c r="A5779" s="48">
        <v>31331302</v>
      </c>
      <c r="B5779" s="49" t="s">
        <v>6056</v>
      </c>
    </row>
    <row r="5780" spans="1:2" x14ac:dyDescent="0.25">
      <c r="A5780" s="48">
        <v>31331303</v>
      </c>
      <c r="B5780" s="49" t="s">
        <v>6057</v>
      </c>
    </row>
    <row r="5781" spans="1:2" x14ac:dyDescent="0.25">
      <c r="A5781" s="48">
        <v>31331304</v>
      </c>
      <c r="B5781" s="49" t="s">
        <v>6058</v>
      </c>
    </row>
    <row r="5782" spans="1:2" x14ac:dyDescent="0.25">
      <c r="A5782" s="48">
        <v>31331305</v>
      </c>
      <c r="B5782" s="49" t="s">
        <v>6059</v>
      </c>
    </row>
    <row r="5783" spans="1:2" x14ac:dyDescent="0.25">
      <c r="A5783" s="48">
        <v>31331306</v>
      </c>
      <c r="B5783" s="49" t="s">
        <v>6060</v>
      </c>
    </row>
    <row r="5784" spans="1:2" x14ac:dyDescent="0.25">
      <c r="A5784" s="48">
        <v>31331309</v>
      </c>
      <c r="B5784" s="49" t="s">
        <v>6061</v>
      </c>
    </row>
    <row r="5785" spans="1:2" x14ac:dyDescent="0.25">
      <c r="A5785" s="48">
        <v>31331310</v>
      </c>
      <c r="B5785" s="49" t="s">
        <v>6062</v>
      </c>
    </row>
    <row r="5786" spans="1:2" x14ac:dyDescent="0.25">
      <c r="A5786" s="48">
        <v>31331311</v>
      </c>
      <c r="B5786" s="49" t="s">
        <v>6063</v>
      </c>
    </row>
    <row r="5787" spans="1:2" x14ac:dyDescent="0.25">
      <c r="A5787" s="48">
        <v>31331312</v>
      </c>
      <c r="B5787" s="49" t="s">
        <v>6064</v>
      </c>
    </row>
    <row r="5788" spans="1:2" x14ac:dyDescent="0.25">
      <c r="A5788" s="48">
        <v>31331313</v>
      </c>
      <c r="B5788" s="49" t="s">
        <v>6065</v>
      </c>
    </row>
    <row r="5789" spans="1:2" x14ac:dyDescent="0.25">
      <c r="A5789" s="48">
        <v>31331401</v>
      </c>
      <c r="B5789" s="49" t="s">
        <v>6066</v>
      </c>
    </row>
    <row r="5790" spans="1:2" x14ac:dyDescent="0.25">
      <c r="A5790" s="48">
        <v>31331402</v>
      </c>
      <c r="B5790" s="49" t="s">
        <v>6067</v>
      </c>
    </row>
    <row r="5791" spans="1:2" x14ac:dyDescent="0.25">
      <c r="A5791" s="48">
        <v>31331403</v>
      </c>
      <c r="B5791" s="49" t="s">
        <v>6068</v>
      </c>
    </row>
    <row r="5792" spans="1:2" x14ac:dyDescent="0.25">
      <c r="A5792" s="48">
        <v>31331404</v>
      </c>
      <c r="B5792" s="49" t="s">
        <v>6069</v>
      </c>
    </row>
    <row r="5793" spans="1:2" x14ac:dyDescent="0.25">
      <c r="A5793" s="48">
        <v>31331405</v>
      </c>
      <c r="B5793" s="49" t="s">
        <v>6070</v>
      </c>
    </row>
    <row r="5794" spans="1:2" x14ac:dyDescent="0.25">
      <c r="A5794" s="48">
        <v>31331406</v>
      </c>
      <c r="B5794" s="49" t="s">
        <v>6071</v>
      </c>
    </row>
    <row r="5795" spans="1:2" x14ac:dyDescent="0.25">
      <c r="A5795" s="48">
        <v>31331409</v>
      </c>
      <c r="B5795" s="49" t="s">
        <v>6072</v>
      </c>
    </row>
    <row r="5796" spans="1:2" x14ac:dyDescent="0.25">
      <c r="A5796" s="48">
        <v>31331410</v>
      </c>
      <c r="B5796" s="49" t="s">
        <v>6073</v>
      </c>
    </row>
    <row r="5797" spans="1:2" x14ac:dyDescent="0.25">
      <c r="A5797" s="48">
        <v>31331411</v>
      </c>
      <c r="B5797" s="49" t="s">
        <v>6074</v>
      </c>
    </row>
    <row r="5798" spans="1:2" x14ac:dyDescent="0.25">
      <c r="A5798" s="48">
        <v>31331412</v>
      </c>
      <c r="B5798" s="49" t="s">
        <v>6075</v>
      </c>
    </row>
    <row r="5799" spans="1:2" x14ac:dyDescent="0.25">
      <c r="A5799" s="48">
        <v>31331413</v>
      </c>
      <c r="B5799" s="49" t="s">
        <v>6076</v>
      </c>
    </row>
    <row r="5800" spans="1:2" x14ac:dyDescent="0.25">
      <c r="A5800" s="48">
        <v>31331501</v>
      </c>
      <c r="B5800" s="49" t="s">
        <v>6077</v>
      </c>
    </row>
    <row r="5801" spans="1:2" x14ac:dyDescent="0.25">
      <c r="A5801" s="48">
        <v>31331502</v>
      </c>
      <c r="B5801" s="49" t="s">
        <v>6078</v>
      </c>
    </row>
    <row r="5802" spans="1:2" x14ac:dyDescent="0.25">
      <c r="A5802" s="48">
        <v>31331503</v>
      </c>
      <c r="B5802" s="49" t="s">
        <v>6079</v>
      </c>
    </row>
    <row r="5803" spans="1:2" x14ac:dyDescent="0.25">
      <c r="A5803" s="48">
        <v>31331504</v>
      </c>
      <c r="B5803" s="49" t="s">
        <v>6080</v>
      </c>
    </row>
    <row r="5804" spans="1:2" x14ac:dyDescent="0.25">
      <c r="A5804" s="48">
        <v>31331505</v>
      </c>
      <c r="B5804" s="49" t="s">
        <v>6081</v>
      </c>
    </row>
    <row r="5805" spans="1:2" x14ac:dyDescent="0.25">
      <c r="A5805" s="48">
        <v>31331506</v>
      </c>
      <c r="B5805" s="49" t="s">
        <v>6082</v>
      </c>
    </row>
    <row r="5806" spans="1:2" x14ac:dyDescent="0.25">
      <c r="A5806" s="48">
        <v>31331509</v>
      </c>
      <c r="B5806" s="49" t="s">
        <v>6083</v>
      </c>
    </row>
    <row r="5807" spans="1:2" x14ac:dyDescent="0.25">
      <c r="A5807" s="48">
        <v>31331510</v>
      </c>
      <c r="B5807" s="49" t="s">
        <v>6084</v>
      </c>
    </row>
    <row r="5808" spans="1:2" x14ac:dyDescent="0.25">
      <c r="A5808" s="48">
        <v>31331511</v>
      </c>
      <c r="B5808" s="49" t="s">
        <v>6085</v>
      </c>
    </row>
    <row r="5809" spans="1:2" x14ac:dyDescent="0.25">
      <c r="A5809" s="48">
        <v>31331512</v>
      </c>
      <c r="B5809" s="49" t="s">
        <v>6086</v>
      </c>
    </row>
    <row r="5810" spans="1:2" x14ac:dyDescent="0.25">
      <c r="A5810" s="48">
        <v>31331513</v>
      </c>
      <c r="B5810" s="49" t="s">
        <v>6087</v>
      </c>
    </row>
    <row r="5811" spans="1:2" x14ac:dyDescent="0.25">
      <c r="A5811" s="48">
        <v>31331601</v>
      </c>
      <c r="B5811" s="49" t="s">
        <v>6088</v>
      </c>
    </row>
    <row r="5812" spans="1:2" x14ac:dyDescent="0.25">
      <c r="A5812" s="48">
        <v>31331602</v>
      </c>
      <c r="B5812" s="49" t="s">
        <v>6089</v>
      </c>
    </row>
    <row r="5813" spans="1:2" x14ac:dyDescent="0.25">
      <c r="A5813" s="48">
        <v>31331603</v>
      </c>
      <c r="B5813" s="49" t="s">
        <v>6090</v>
      </c>
    </row>
    <row r="5814" spans="1:2" x14ac:dyDescent="0.25">
      <c r="A5814" s="48">
        <v>31331604</v>
      </c>
      <c r="B5814" s="49" t="s">
        <v>6091</v>
      </c>
    </row>
    <row r="5815" spans="1:2" x14ac:dyDescent="0.25">
      <c r="A5815" s="48">
        <v>31331605</v>
      </c>
      <c r="B5815" s="49" t="s">
        <v>6092</v>
      </c>
    </row>
    <row r="5816" spans="1:2" x14ac:dyDescent="0.25">
      <c r="A5816" s="48">
        <v>31331606</v>
      </c>
      <c r="B5816" s="49" t="s">
        <v>6093</v>
      </c>
    </row>
    <row r="5817" spans="1:2" x14ac:dyDescent="0.25">
      <c r="A5817" s="48">
        <v>31331609</v>
      </c>
      <c r="B5817" s="49" t="s">
        <v>6094</v>
      </c>
    </row>
    <row r="5818" spans="1:2" x14ac:dyDescent="0.25">
      <c r="A5818" s="48">
        <v>31331610</v>
      </c>
      <c r="B5818" s="49" t="s">
        <v>6095</v>
      </c>
    </row>
    <row r="5819" spans="1:2" x14ac:dyDescent="0.25">
      <c r="A5819" s="48">
        <v>31331611</v>
      </c>
      <c r="B5819" s="49" t="s">
        <v>6096</v>
      </c>
    </row>
    <row r="5820" spans="1:2" x14ac:dyDescent="0.25">
      <c r="A5820" s="48">
        <v>31331612</v>
      </c>
      <c r="B5820" s="49" t="s">
        <v>6097</v>
      </c>
    </row>
    <row r="5821" spans="1:2" x14ac:dyDescent="0.25">
      <c r="A5821" s="48">
        <v>31331613</v>
      </c>
      <c r="B5821" s="49" t="s">
        <v>6098</v>
      </c>
    </row>
    <row r="5822" spans="1:2" x14ac:dyDescent="0.25">
      <c r="A5822" s="48">
        <v>31331701</v>
      </c>
      <c r="B5822" s="49" t="s">
        <v>6099</v>
      </c>
    </row>
    <row r="5823" spans="1:2" x14ac:dyDescent="0.25">
      <c r="A5823" s="48">
        <v>31331702</v>
      </c>
      <c r="B5823" s="49" t="s">
        <v>6100</v>
      </c>
    </row>
    <row r="5824" spans="1:2" x14ac:dyDescent="0.25">
      <c r="A5824" s="48">
        <v>31331703</v>
      </c>
      <c r="B5824" s="49" t="s">
        <v>6101</v>
      </c>
    </row>
    <row r="5825" spans="1:2" x14ac:dyDescent="0.25">
      <c r="A5825" s="48">
        <v>31331704</v>
      </c>
      <c r="B5825" s="49" t="s">
        <v>6102</v>
      </c>
    </row>
    <row r="5826" spans="1:2" x14ac:dyDescent="0.25">
      <c r="A5826" s="48">
        <v>31331705</v>
      </c>
      <c r="B5826" s="49" t="s">
        <v>6103</v>
      </c>
    </row>
    <row r="5827" spans="1:2" x14ac:dyDescent="0.25">
      <c r="A5827" s="48">
        <v>31331706</v>
      </c>
      <c r="B5827" s="49" t="s">
        <v>6104</v>
      </c>
    </row>
    <row r="5828" spans="1:2" x14ac:dyDescent="0.25">
      <c r="A5828" s="48">
        <v>31331709</v>
      </c>
      <c r="B5828" s="49" t="s">
        <v>6105</v>
      </c>
    </row>
    <row r="5829" spans="1:2" x14ac:dyDescent="0.25">
      <c r="A5829" s="48">
        <v>31331710</v>
      </c>
      <c r="B5829" s="49" t="s">
        <v>6106</v>
      </c>
    </row>
    <row r="5830" spans="1:2" x14ac:dyDescent="0.25">
      <c r="A5830" s="48">
        <v>31331711</v>
      </c>
      <c r="B5830" s="49" t="s">
        <v>6107</v>
      </c>
    </row>
    <row r="5831" spans="1:2" x14ac:dyDescent="0.25">
      <c r="A5831" s="48">
        <v>31331712</v>
      </c>
      <c r="B5831" s="49" t="s">
        <v>6108</v>
      </c>
    </row>
    <row r="5832" spans="1:2" x14ac:dyDescent="0.25">
      <c r="A5832" s="48">
        <v>31331713</v>
      </c>
      <c r="B5832" s="49" t="s">
        <v>6109</v>
      </c>
    </row>
    <row r="5833" spans="1:2" x14ac:dyDescent="0.25">
      <c r="A5833" s="48">
        <v>31341101</v>
      </c>
      <c r="B5833" s="49" t="s">
        <v>6110</v>
      </c>
    </row>
    <row r="5834" spans="1:2" x14ac:dyDescent="0.25">
      <c r="A5834" s="48">
        <v>31341102</v>
      </c>
      <c r="B5834" s="49" t="s">
        <v>6111</v>
      </c>
    </row>
    <row r="5835" spans="1:2" x14ac:dyDescent="0.25">
      <c r="A5835" s="48">
        <v>31341103</v>
      </c>
      <c r="B5835" s="49" t="s">
        <v>6112</v>
      </c>
    </row>
    <row r="5836" spans="1:2" x14ac:dyDescent="0.25">
      <c r="A5836" s="48">
        <v>31341104</v>
      </c>
      <c r="B5836" s="49" t="s">
        <v>6113</v>
      </c>
    </row>
    <row r="5837" spans="1:2" x14ac:dyDescent="0.25">
      <c r="A5837" s="48">
        <v>31341105</v>
      </c>
      <c r="B5837" s="49" t="s">
        <v>6114</v>
      </c>
    </row>
    <row r="5838" spans="1:2" x14ac:dyDescent="0.25">
      <c r="A5838" s="48">
        <v>31341106</v>
      </c>
      <c r="B5838" s="49" t="s">
        <v>6115</v>
      </c>
    </row>
    <row r="5839" spans="1:2" x14ac:dyDescent="0.25">
      <c r="A5839" s="48">
        <v>31341109</v>
      </c>
      <c r="B5839" s="49" t="s">
        <v>6116</v>
      </c>
    </row>
    <row r="5840" spans="1:2" x14ac:dyDescent="0.25">
      <c r="A5840" s="48">
        <v>31341110</v>
      </c>
      <c r="B5840" s="49" t="s">
        <v>6117</v>
      </c>
    </row>
    <row r="5841" spans="1:2" x14ac:dyDescent="0.25">
      <c r="A5841" s="48">
        <v>31341111</v>
      </c>
      <c r="B5841" s="49" t="s">
        <v>6118</v>
      </c>
    </row>
    <row r="5842" spans="1:2" x14ac:dyDescent="0.25">
      <c r="A5842" s="48">
        <v>31341112</v>
      </c>
      <c r="B5842" s="49" t="s">
        <v>6119</v>
      </c>
    </row>
    <row r="5843" spans="1:2" x14ac:dyDescent="0.25">
      <c r="A5843" s="48">
        <v>31341113</v>
      </c>
      <c r="B5843" s="49" t="s">
        <v>6120</v>
      </c>
    </row>
    <row r="5844" spans="1:2" x14ac:dyDescent="0.25">
      <c r="A5844" s="48">
        <v>31341201</v>
      </c>
      <c r="B5844" s="49" t="s">
        <v>6121</v>
      </c>
    </row>
    <row r="5845" spans="1:2" x14ac:dyDescent="0.25">
      <c r="A5845" s="48">
        <v>31341202</v>
      </c>
      <c r="B5845" s="49" t="s">
        <v>6122</v>
      </c>
    </row>
    <row r="5846" spans="1:2" x14ac:dyDescent="0.25">
      <c r="A5846" s="48">
        <v>31341203</v>
      </c>
      <c r="B5846" s="49" t="s">
        <v>6123</v>
      </c>
    </row>
    <row r="5847" spans="1:2" x14ac:dyDescent="0.25">
      <c r="A5847" s="48">
        <v>31341204</v>
      </c>
      <c r="B5847" s="49" t="s">
        <v>6124</v>
      </c>
    </row>
    <row r="5848" spans="1:2" x14ac:dyDescent="0.25">
      <c r="A5848" s="48">
        <v>31341205</v>
      </c>
      <c r="B5848" s="49" t="s">
        <v>6125</v>
      </c>
    </row>
    <row r="5849" spans="1:2" x14ac:dyDescent="0.25">
      <c r="A5849" s="48">
        <v>31341206</v>
      </c>
      <c r="B5849" s="49" t="s">
        <v>6126</v>
      </c>
    </row>
    <row r="5850" spans="1:2" x14ac:dyDescent="0.25">
      <c r="A5850" s="48">
        <v>31341209</v>
      </c>
      <c r="B5850" s="49" t="s">
        <v>6127</v>
      </c>
    </row>
    <row r="5851" spans="1:2" x14ac:dyDescent="0.25">
      <c r="A5851" s="48">
        <v>31341210</v>
      </c>
      <c r="B5851" s="49" t="s">
        <v>6128</v>
      </c>
    </row>
    <row r="5852" spans="1:2" x14ac:dyDescent="0.25">
      <c r="A5852" s="48">
        <v>31341211</v>
      </c>
      <c r="B5852" s="49" t="s">
        <v>6129</v>
      </c>
    </row>
    <row r="5853" spans="1:2" x14ac:dyDescent="0.25">
      <c r="A5853" s="48">
        <v>31341212</v>
      </c>
      <c r="B5853" s="49" t="s">
        <v>6130</v>
      </c>
    </row>
    <row r="5854" spans="1:2" x14ac:dyDescent="0.25">
      <c r="A5854" s="48">
        <v>31341213</v>
      </c>
      <c r="B5854" s="49" t="s">
        <v>6131</v>
      </c>
    </row>
    <row r="5855" spans="1:2" x14ac:dyDescent="0.25">
      <c r="A5855" s="48">
        <v>31341301</v>
      </c>
      <c r="B5855" s="49" t="s">
        <v>6132</v>
      </c>
    </row>
    <row r="5856" spans="1:2" x14ac:dyDescent="0.25">
      <c r="A5856" s="48">
        <v>31341302</v>
      </c>
      <c r="B5856" s="49" t="s">
        <v>6133</v>
      </c>
    </row>
    <row r="5857" spans="1:2" x14ac:dyDescent="0.25">
      <c r="A5857" s="48">
        <v>31341303</v>
      </c>
      <c r="B5857" s="49" t="s">
        <v>6134</v>
      </c>
    </row>
    <row r="5858" spans="1:2" x14ac:dyDescent="0.25">
      <c r="A5858" s="48">
        <v>31341304</v>
      </c>
      <c r="B5858" s="49" t="s">
        <v>6135</v>
      </c>
    </row>
    <row r="5859" spans="1:2" x14ac:dyDescent="0.25">
      <c r="A5859" s="48">
        <v>31341305</v>
      </c>
      <c r="B5859" s="49" t="s">
        <v>6136</v>
      </c>
    </row>
    <row r="5860" spans="1:2" x14ac:dyDescent="0.25">
      <c r="A5860" s="48">
        <v>31341306</v>
      </c>
      <c r="B5860" s="49" t="s">
        <v>6137</v>
      </c>
    </row>
    <row r="5861" spans="1:2" x14ac:dyDescent="0.25">
      <c r="A5861" s="48">
        <v>31341309</v>
      </c>
      <c r="B5861" s="49" t="s">
        <v>6138</v>
      </c>
    </row>
    <row r="5862" spans="1:2" x14ac:dyDescent="0.25">
      <c r="A5862" s="48">
        <v>31341310</v>
      </c>
      <c r="B5862" s="49" t="s">
        <v>6139</v>
      </c>
    </row>
    <row r="5863" spans="1:2" x14ac:dyDescent="0.25">
      <c r="A5863" s="48">
        <v>31341311</v>
      </c>
      <c r="B5863" s="49" t="s">
        <v>6140</v>
      </c>
    </row>
    <row r="5864" spans="1:2" x14ac:dyDescent="0.25">
      <c r="A5864" s="48">
        <v>31341312</v>
      </c>
      <c r="B5864" s="49" t="s">
        <v>6141</v>
      </c>
    </row>
    <row r="5865" spans="1:2" x14ac:dyDescent="0.25">
      <c r="A5865" s="48">
        <v>31341313</v>
      </c>
      <c r="B5865" s="49" t="s">
        <v>6142</v>
      </c>
    </row>
    <row r="5866" spans="1:2" x14ac:dyDescent="0.25">
      <c r="A5866" s="48">
        <v>31341401</v>
      </c>
      <c r="B5866" s="49" t="s">
        <v>6143</v>
      </c>
    </row>
    <row r="5867" spans="1:2" x14ac:dyDescent="0.25">
      <c r="A5867" s="48">
        <v>31341402</v>
      </c>
      <c r="B5867" s="49" t="s">
        <v>6144</v>
      </c>
    </row>
    <row r="5868" spans="1:2" x14ac:dyDescent="0.25">
      <c r="A5868" s="48">
        <v>31341403</v>
      </c>
      <c r="B5868" s="49" t="s">
        <v>6145</v>
      </c>
    </row>
    <row r="5869" spans="1:2" x14ac:dyDescent="0.25">
      <c r="A5869" s="48">
        <v>31341404</v>
      </c>
      <c r="B5869" s="49" t="s">
        <v>6146</v>
      </c>
    </row>
    <row r="5870" spans="1:2" x14ac:dyDescent="0.25">
      <c r="A5870" s="48">
        <v>31341405</v>
      </c>
      <c r="B5870" s="49" t="s">
        <v>6147</v>
      </c>
    </row>
    <row r="5871" spans="1:2" x14ac:dyDescent="0.25">
      <c r="A5871" s="48">
        <v>31341406</v>
      </c>
      <c r="B5871" s="49" t="s">
        <v>6148</v>
      </c>
    </row>
    <row r="5872" spans="1:2" x14ac:dyDescent="0.25">
      <c r="A5872" s="48">
        <v>31341409</v>
      </c>
      <c r="B5872" s="49" t="s">
        <v>6149</v>
      </c>
    </row>
    <row r="5873" spans="1:2" x14ac:dyDescent="0.25">
      <c r="A5873" s="48">
        <v>31341410</v>
      </c>
      <c r="B5873" s="49" t="s">
        <v>6150</v>
      </c>
    </row>
    <row r="5874" spans="1:2" x14ac:dyDescent="0.25">
      <c r="A5874" s="48">
        <v>31341411</v>
      </c>
      <c r="B5874" s="49" t="s">
        <v>6151</v>
      </c>
    </row>
    <row r="5875" spans="1:2" x14ac:dyDescent="0.25">
      <c r="A5875" s="48">
        <v>31341412</v>
      </c>
      <c r="B5875" s="49" t="s">
        <v>6152</v>
      </c>
    </row>
    <row r="5876" spans="1:2" x14ac:dyDescent="0.25">
      <c r="A5876" s="48">
        <v>31341413</v>
      </c>
      <c r="B5876" s="49" t="s">
        <v>6153</v>
      </c>
    </row>
    <row r="5877" spans="1:2" x14ac:dyDescent="0.25">
      <c r="A5877" s="48">
        <v>31341501</v>
      </c>
      <c r="B5877" s="49" t="s">
        <v>6154</v>
      </c>
    </row>
    <row r="5878" spans="1:2" x14ac:dyDescent="0.25">
      <c r="A5878" s="48">
        <v>31341502</v>
      </c>
      <c r="B5878" s="49" t="s">
        <v>6155</v>
      </c>
    </row>
    <row r="5879" spans="1:2" x14ac:dyDescent="0.25">
      <c r="A5879" s="48">
        <v>31341503</v>
      </c>
      <c r="B5879" s="49" t="s">
        <v>6156</v>
      </c>
    </row>
    <row r="5880" spans="1:2" x14ac:dyDescent="0.25">
      <c r="A5880" s="48">
        <v>31341504</v>
      </c>
      <c r="B5880" s="49" t="s">
        <v>6157</v>
      </c>
    </row>
    <row r="5881" spans="1:2" x14ac:dyDescent="0.25">
      <c r="A5881" s="48">
        <v>31341505</v>
      </c>
      <c r="B5881" s="49" t="s">
        <v>6158</v>
      </c>
    </row>
    <row r="5882" spans="1:2" x14ac:dyDescent="0.25">
      <c r="A5882" s="48">
        <v>31341506</v>
      </c>
      <c r="B5882" s="49" t="s">
        <v>6159</v>
      </c>
    </row>
    <row r="5883" spans="1:2" x14ac:dyDescent="0.25">
      <c r="A5883" s="48">
        <v>31341509</v>
      </c>
      <c r="B5883" s="49" t="s">
        <v>6160</v>
      </c>
    </row>
    <row r="5884" spans="1:2" x14ac:dyDescent="0.25">
      <c r="A5884" s="48">
        <v>31341510</v>
      </c>
      <c r="B5884" s="49" t="s">
        <v>6161</v>
      </c>
    </row>
    <row r="5885" spans="1:2" x14ac:dyDescent="0.25">
      <c r="A5885" s="48">
        <v>31341511</v>
      </c>
      <c r="B5885" s="49" t="s">
        <v>6162</v>
      </c>
    </row>
    <row r="5886" spans="1:2" x14ac:dyDescent="0.25">
      <c r="A5886" s="48">
        <v>31341512</v>
      </c>
      <c r="B5886" s="49" t="s">
        <v>6163</v>
      </c>
    </row>
    <row r="5887" spans="1:2" x14ac:dyDescent="0.25">
      <c r="A5887" s="48">
        <v>31341513</v>
      </c>
      <c r="B5887" s="49" t="s">
        <v>6164</v>
      </c>
    </row>
    <row r="5888" spans="1:2" x14ac:dyDescent="0.25">
      <c r="A5888" s="48">
        <v>31341601</v>
      </c>
      <c r="B5888" s="49" t="s">
        <v>6165</v>
      </c>
    </row>
    <row r="5889" spans="1:2" x14ac:dyDescent="0.25">
      <c r="A5889" s="48">
        <v>31341602</v>
      </c>
      <c r="B5889" s="49" t="s">
        <v>6166</v>
      </c>
    </row>
    <row r="5890" spans="1:2" x14ac:dyDescent="0.25">
      <c r="A5890" s="48">
        <v>31341603</v>
      </c>
      <c r="B5890" s="49" t="s">
        <v>6167</v>
      </c>
    </row>
    <row r="5891" spans="1:2" x14ac:dyDescent="0.25">
      <c r="A5891" s="48">
        <v>31341604</v>
      </c>
      <c r="B5891" s="49" t="s">
        <v>6168</v>
      </c>
    </row>
    <row r="5892" spans="1:2" x14ac:dyDescent="0.25">
      <c r="A5892" s="48">
        <v>31341605</v>
      </c>
      <c r="B5892" s="49" t="s">
        <v>6169</v>
      </c>
    </row>
    <row r="5893" spans="1:2" x14ac:dyDescent="0.25">
      <c r="A5893" s="48">
        <v>31341606</v>
      </c>
      <c r="B5893" s="49" t="s">
        <v>6170</v>
      </c>
    </row>
    <row r="5894" spans="1:2" x14ac:dyDescent="0.25">
      <c r="A5894" s="48">
        <v>31341609</v>
      </c>
      <c r="B5894" s="49" t="s">
        <v>6171</v>
      </c>
    </row>
    <row r="5895" spans="1:2" x14ac:dyDescent="0.25">
      <c r="A5895" s="48">
        <v>31341610</v>
      </c>
      <c r="B5895" s="49" t="s">
        <v>6172</v>
      </c>
    </row>
    <row r="5896" spans="1:2" x14ac:dyDescent="0.25">
      <c r="A5896" s="48">
        <v>31341611</v>
      </c>
      <c r="B5896" s="49" t="s">
        <v>6173</v>
      </c>
    </row>
    <row r="5897" spans="1:2" x14ac:dyDescent="0.25">
      <c r="A5897" s="48">
        <v>31341612</v>
      </c>
      <c r="B5897" s="49" t="s">
        <v>6174</v>
      </c>
    </row>
    <row r="5898" spans="1:2" x14ac:dyDescent="0.25">
      <c r="A5898" s="48">
        <v>31341613</v>
      </c>
      <c r="B5898" s="49" t="s">
        <v>6175</v>
      </c>
    </row>
    <row r="5899" spans="1:2" x14ac:dyDescent="0.25">
      <c r="A5899" s="48">
        <v>31341701</v>
      </c>
      <c r="B5899" s="49" t="s">
        <v>6176</v>
      </c>
    </row>
    <row r="5900" spans="1:2" x14ac:dyDescent="0.25">
      <c r="A5900" s="48">
        <v>31341702</v>
      </c>
      <c r="B5900" s="49" t="s">
        <v>6177</v>
      </c>
    </row>
    <row r="5901" spans="1:2" x14ac:dyDescent="0.25">
      <c r="A5901" s="48">
        <v>31341703</v>
      </c>
      <c r="B5901" s="49" t="s">
        <v>6178</v>
      </c>
    </row>
    <row r="5902" spans="1:2" x14ac:dyDescent="0.25">
      <c r="A5902" s="48">
        <v>31341704</v>
      </c>
      <c r="B5902" s="49" t="s">
        <v>6179</v>
      </c>
    </row>
    <row r="5903" spans="1:2" x14ac:dyDescent="0.25">
      <c r="A5903" s="48">
        <v>31341705</v>
      </c>
      <c r="B5903" s="49" t="s">
        <v>6180</v>
      </c>
    </row>
    <row r="5904" spans="1:2" x14ac:dyDescent="0.25">
      <c r="A5904" s="48">
        <v>31341706</v>
      </c>
      <c r="B5904" s="49" t="s">
        <v>6181</v>
      </c>
    </row>
    <row r="5905" spans="1:2" x14ac:dyDescent="0.25">
      <c r="A5905" s="48">
        <v>31341709</v>
      </c>
      <c r="B5905" s="49" t="s">
        <v>6182</v>
      </c>
    </row>
    <row r="5906" spans="1:2" x14ac:dyDescent="0.25">
      <c r="A5906" s="48">
        <v>31341710</v>
      </c>
      <c r="B5906" s="49" t="s">
        <v>6183</v>
      </c>
    </row>
    <row r="5907" spans="1:2" x14ac:dyDescent="0.25">
      <c r="A5907" s="48">
        <v>31341711</v>
      </c>
      <c r="B5907" s="49" t="s">
        <v>6184</v>
      </c>
    </row>
    <row r="5908" spans="1:2" x14ac:dyDescent="0.25">
      <c r="A5908" s="48">
        <v>31341712</v>
      </c>
      <c r="B5908" s="49" t="s">
        <v>6185</v>
      </c>
    </row>
    <row r="5909" spans="1:2" x14ac:dyDescent="0.25">
      <c r="A5909" s="48">
        <v>31341713</v>
      </c>
      <c r="B5909" s="49" t="s">
        <v>6186</v>
      </c>
    </row>
    <row r="5910" spans="1:2" x14ac:dyDescent="0.25">
      <c r="A5910" s="48">
        <v>31351101</v>
      </c>
      <c r="B5910" s="49" t="s">
        <v>6187</v>
      </c>
    </row>
    <row r="5911" spans="1:2" x14ac:dyDescent="0.25">
      <c r="A5911" s="48">
        <v>31351102</v>
      </c>
      <c r="B5911" s="49" t="s">
        <v>6188</v>
      </c>
    </row>
    <row r="5912" spans="1:2" x14ac:dyDescent="0.25">
      <c r="A5912" s="48">
        <v>31351103</v>
      </c>
      <c r="B5912" s="49" t="s">
        <v>6189</v>
      </c>
    </row>
    <row r="5913" spans="1:2" x14ac:dyDescent="0.25">
      <c r="A5913" s="48">
        <v>31351104</v>
      </c>
      <c r="B5913" s="49" t="s">
        <v>6190</v>
      </c>
    </row>
    <row r="5914" spans="1:2" x14ac:dyDescent="0.25">
      <c r="A5914" s="48">
        <v>31351105</v>
      </c>
      <c r="B5914" s="49" t="s">
        <v>6191</v>
      </c>
    </row>
    <row r="5915" spans="1:2" x14ac:dyDescent="0.25">
      <c r="A5915" s="48">
        <v>31351106</v>
      </c>
      <c r="B5915" s="49" t="s">
        <v>6192</v>
      </c>
    </row>
    <row r="5916" spans="1:2" x14ac:dyDescent="0.25">
      <c r="A5916" s="48">
        <v>31351109</v>
      </c>
      <c r="B5916" s="49" t="s">
        <v>6193</v>
      </c>
    </row>
    <row r="5917" spans="1:2" x14ac:dyDescent="0.25">
      <c r="A5917" s="48">
        <v>31351110</v>
      </c>
      <c r="B5917" s="49" t="s">
        <v>6194</v>
      </c>
    </row>
    <row r="5918" spans="1:2" x14ac:dyDescent="0.25">
      <c r="A5918" s="48">
        <v>31351111</v>
      </c>
      <c r="B5918" s="49" t="s">
        <v>6195</v>
      </c>
    </row>
    <row r="5919" spans="1:2" x14ac:dyDescent="0.25">
      <c r="A5919" s="48">
        <v>31351112</v>
      </c>
      <c r="B5919" s="49" t="s">
        <v>6196</v>
      </c>
    </row>
    <row r="5920" spans="1:2" x14ac:dyDescent="0.25">
      <c r="A5920" s="48">
        <v>31351113</v>
      </c>
      <c r="B5920" s="49" t="s">
        <v>6197</v>
      </c>
    </row>
    <row r="5921" spans="1:2" x14ac:dyDescent="0.25">
      <c r="A5921" s="48">
        <v>31351201</v>
      </c>
      <c r="B5921" s="49" t="s">
        <v>6198</v>
      </c>
    </row>
    <row r="5922" spans="1:2" x14ac:dyDescent="0.25">
      <c r="A5922" s="48">
        <v>31351202</v>
      </c>
      <c r="B5922" s="49" t="s">
        <v>6199</v>
      </c>
    </row>
    <row r="5923" spans="1:2" x14ac:dyDescent="0.25">
      <c r="A5923" s="48">
        <v>31351203</v>
      </c>
      <c r="B5923" s="49" t="s">
        <v>6200</v>
      </c>
    </row>
    <row r="5924" spans="1:2" x14ac:dyDescent="0.25">
      <c r="A5924" s="48">
        <v>31351204</v>
      </c>
      <c r="B5924" s="49" t="s">
        <v>6201</v>
      </c>
    </row>
    <row r="5925" spans="1:2" x14ac:dyDescent="0.25">
      <c r="A5925" s="48">
        <v>31351205</v>
      </c>
      <c r="B5925" s="49" t="s">
        <v>6202</v>
      </c>
    </row>
    <row r="5926" spans="1:2" x14ac:dyDescent="0.25">
      <c r="A5926" s="48">
        <v>31351206</v>
      </c>
      <c r="B5926" s="49" t="s">
        <v>6203</v>
      </c>
    </row>
    <row r="5927" spans="1:2" x14ac:dyDescent="0.25">
      <c r="A5927" s="48">
        <v>31351209</v>
      </c>
      <c r="B5927" s="49" t="s">
        <v>6204</v>
      </c>
    </row>
    <row r="5928" spans="1:2" x14ac:dyDescent="0.25">
      <c r="A5928" s="48">
        <v>31351210</v>
      </c>
      <c r="B5928" s="49" t="s">
        <v>6205</v>
      </c>
    </row>
    <row r="5929" spans="1:2" x14ac:dyDescent="0.25">
      <c r="A5929" s="48">
        <v>31351211</v>
      </c>
      <c r="B5929" s="49" t="s">
        <v>6206</v>
      </c>
    </row>
    <row r="5930" spans="1:2" x14ac:dyDescent="0.25">
      <c r="A5930" s="48">
        <v>31351212</v>
      </c>
      <c r="B5930" s="49" t="s">
        <v>6207</v>
      </c>
    </row>
    <row r="5931" spans="1:2" x14ac:dyDescent="0.25">
      <c r="A5931" s="48">
        <v>31351213</v>
      </c>
      <c r="B5931" s="49" t="s">
        <v>6208</v>
      </c>
    </row>
    <row r="5932" spans="1:2" x14ac:dyDescent="0.25">
      <c r="A5932" s="48">
        <v>31351301</v>
      </c>
      <c r="B5932" s="49" t="s">
        <v>6209</v>
      </c>
    </row>
    <row r="5933" spans="1:2" x14ac:dyDescent="0.25">
      <c r="A5933" s="48">
        <v>31351302</v>
      </c>
      <c r="B5933" s="49" t="s">
        <v>6210</v>
      </c>
    </row>
    <row r="5934" spans="1:2" x14ac:dyDescent="0.25">
      <c r="A5934" s="48">
        <v>31351303</v>
      </c>
      <c r="B5934" s="49" t="s">
        <v>6211</v>
      </c>
    </row>
    <row r="5935" spans="1:2" x14ac:dyDescent="0.25">
      <c r="A5935" s="48">
        <v>31351304</v>
      </c>
      <c r="B5935" s="49" t="s">
        <v>6212</v>
      </c>
    </row>
    <row r="5936" spans="1:2" x14ac:dyDescent="0.25">
      <c r="A5936" s="48">
        <v>31351305</v>
      </c>
      <c r="B5936" s="49" t="s">
        <v>6213</v>
      </c>
    </row>
    <row r="5937" spans="1:2" x14ac:dyDescent="0.25">
      <c r="A5937" s="48">
        <v>31351306</v>
      </c>
      <c r="B5937" s="49" t="s">
        <v>6214</v>
      </c>
    </row>
    <row r="5938" spans="1:2" x14ac:dyDescent="0.25">
      <c r="A5938" s="48">
        <v>31351309</v>
      </c>
      <c r="B5938" s="49" t="s">
        <v>6215</v>
      </c>
    </row>
    <row r="5939" spans="1:2" x14ac:dyDescent="0.25">
      <c r="A5939" s="48">
        <v>31351310</v>
      </c>
      <c r="B5939" s="49" t="s">
        <v>6216</v>
      </c>
    </row>
    <row r="5940" spans="1:2" x14ac:dyDescent="0.25">
      <c r="A5940" s="48">
        <v>31351311</v>
      </c>
      <c r="B5940" s="49" t="s">
        <v>6217</v>
      </c>
    </row>
    <row r="5941" spans="1:2" x14ac:dyDescent="0.25">
      <c r="A5941" s="48">
        <v>31351312</v>
      </c>
      <c r="B5941" s="49" t="s">
        <v>6218</v>
      </c>
    </row>
    <row r="5942" spans="1:2" x14ac:dyDescent="0.25">
      <c r="A5942" s="48">
        <v>31351313</v>
      </c>
      <c r="B5942" s="49" t="s">
        <v>6219</v>
      </c>
    </row>
    <row r="5943" spans="1:2" x14ac:dyDescent="0.25">
      <c r="A5943" s="48">
        <v>31351401</v>
      </c>
      <c r="B5943" s="49" t="s">
        <v>6220</v>
      </c>
    </row>
    <row r="5944" spans="1:2" x14ac:dyDescent="0.25">
      <c r="A5944" s="48">
        <v>31351402</v>
      </c>
      <c r="B5944" s="49" t="s">
        <v>6221</v>
      </c>
    </row>
    <row r="5945" spans="1:2" x14ac:dyDescent="0.25">
      <c r="A5945" s="48">
        <v>31351403</v>
      </c>
      <c r="B5945" s="49" t="s">
        <v>6222</v>
      </c>
    </row>
    <row r="5946" spans="1:2" x14ac:dyDescent="0.25">
      <c r="A5946" s="48">
        <v>31351404</v>
      </c>
      <c r="B5946" s="49" t="s">
        <v>6223</v>
      </c>
    </row>
    <row r="5947" spans="1:2" x14ac:dyDescent="0.25">
      <c r="A5947" s="48">
        <v>31351405</v>
      </c>
      <c r="B5947" s="49" t="s">
        <v>6224</v>
      </c>
    </row>
    <row r="5948" spans="1:2" x14ac:dyDescent="0.25">
      <c r="A5948" s="48">
        <v>31351406</v>
      </c>
      <c r="B5948" s="49" t="s">
        <v>6225</v>
      </c>
    </row>
    <row r="5949" spans="1:2" x14ac:dyDescent="0.25">
      <c r="A5949" s="48">
        <v>31351409</v>
      </c>
      <c r="B5949" s="49" t="s">
        <v>6226</v>
      </c>
    </row>
    <row r="5950" spans="1:2" x14ac:dyDescent="0.25">
      <c r="A5950" s="48">
        <v>31351410</v>
      </c>
      <c r="B5950" s="49" t="s">
        <v>6227</v>
      </c>
    </row>
    <row r="5951" spans="1:2" x14ac:dyDescent="0.25">
      <c r="A5951" s="48">
        <v>31351411</v>
      </c>
      <c r="B5951" s="49" t="s">
        <v>6228</v>
      </c>
    </row>
    <row r="5952" spans="1:2" x14ac:dyDescent="0.25">
      <c r="A5952" s="48">
        <v>31351412</v>
      </c>
      <c r="B5952" s="49" t="s">
        <v>6229</v>
      </c>
    </row>
    <row r="5953" spans="1:2" x14ac:dyDescent="0.25">
      <c r="A5953" s="48">
        <v>31351413</v>
      </c>
      <c r="B5953" s="49" t="s">
        <v>6230</v>
      </c>
    </row>
    <row r="5954" spans="1:2" x14ac:dyDescent="0.25">
      <c r="A5954" s="48">
        <v>31351501</v>
      </c>
      <c r="B5954" s="49" t="s">
        <v>6231</v>
      </c>
    </row>
    <row r="5955" spans="1:2" x14ac:dyDescent="0.25">
      <c r="A5955" s="48">
        <v>31351502</v>
      </c>
      <c r="B5955" s="49" t="s">
        <v>6232</v>
      </c>
    </row>
    <row r="5956" spans="1:2" x14ac:dyDescent="0.25">
      <c r="A5956" s="48">
        <v>31351503</v>
      </c>
      <c r="B5956" s="49" t="s">
        <v>6233</v>
      </c>
    </row>
    <row r="5957" spans="1:2" x14ac:dyDescent="0.25">
      <c r="A5957" s="48">
        <v>31351504</v>
      </c>
      <c r="B5957" s="49" t="s">
        <v>6234</v>
      </c>
    </row>
    <row r="5958" spans="1:2" x14ac:dyDescent="0.25">
      <c r="A5958" s="48">
        <v>31351505</v>
      </c>
      <c r="B5958" s="49" t="s">
        <v>6235</v>
      </c>
    </row>
    <row r="5959" spans="1:2" x14ac:dyDescent="0.25">
      <c r="A5959" s="48">
        <v>31351506</v>
      </c>
      <c r="B5959" s="49" t="s">
        <v>6236</v>
      </c>
    </row>
    <row r="5960" spans="1:2" x14ac:dyDescent="0.25">
      <c r="A5960" s="48">
        <v>31351509</v>
      </c>
      <c r="B5960" s="49" t="s">
        <v>6237</v>
      </c>
    </row>
    <row r="5961" spans="1:2" x14ac:dyDescent="0.25">
      <c r="A5961" s="48">
        <v>31351510</v>
      </c>
      <c r="B5961" s="49" t="s">
        <v>6238</v>
      </c>
    </row>
    <row r="5962" spans="1:2" x14ac:dyDescent="0.25">
      <c r="A5962" s="48">
        <v>31351511</v>
      </c>
      <c r="B5962" s="49" t="s">
        <v>6239</v>
      </c>
    </row>
    <row r="5963" spans="1:2" x14ac:dyDescent="0.25">
      <c r="A5963" s="48">
        <v>31351512</v>
      </c>
      <c r="B5963" s="49" t="s">
        <v>6240</v>
      </c>
    </row>
    <row r="5964" spans="1:2" x14ac:dyDescent="0.25">
      <c r="A5964" s="48">
        <v>31351513</v>
      </c>
      <c r="B5964" s="49" t="s">
        <v>6241</v>
      </c>
    </row>
    <row r="5965" spans="1:2" x14ac:dyDescent="0.25">
      <c r="A5965" s="48">
        <v>31351601</v>
      </c>
      <c r="B5965" s="49" t="s">
        <v>6242</v>
      </c>
    </row>
    <row r="5966" spans="1:2" x14ac:dyDescent="0.25">
      <c r="A5966" s="48">
        <v>31351602</v>
      </c>
      <c r="B5966" s="49" t="s">
        <v>6243</v>
      </c>
    </row>
    <row r="5967" spans="1:2" x14ac:dyDescent="0.25">
      <c r="A5967" s="48">
        <v>31351603</v>
      </c>
      <c r="B5967" s="49" t="s">
        <v>6244</v>
      </c>
    </row>
    <row r="5968" spans="1:2" x14ac:dyDescent="0.25">
      <c r="A5968" s="48">
        <v>31351604</v>
      </c>
      <c r="B5968" s="49" t="s">
        <v>6245</v>
      </c>
    </row>
    <row r="5969" spans="1:2" x14ac:dyDescent="0.25">
      <c r="A5969" s="48">
        <v>31351605</v>
      </c>
      <c r="B5969" s="49" t="s">
        <v>6246</v>
      </c>
    </row>
    <row r="5970" spans="1:2" x14ac:dyDescent="0.25">
      <c r="A5970" s="48">
        <v>31351606</v>
      </c>
      <c r="B5970" s="49" t="s">
        <v>6247</v>
      </c>
    </row>
    <row r="5971" spans="1:2" x14ac:dyDescent="0.25">
      <c r="A5971" s="48">
        <v>31351609</v>
      </c>
      <c r="B5971" s="49" t="s">
        <v>6248</v>
      </c>
    </row>
    <row r="5972" spans="1:2" x14ac:dyDescent="0.25">
      <c r="A5972" s="48">
        <v>31351610</v>
      </c>
      <c r="B5972" s="49" t="s">
        <v>6249</v>
      </c>
    </row>
    <row r="5973" spans="1:2" x14ac:dyDescent="0.25">
      <c r="A5973" s="48">
        <v>31351611</v>
      </c>
      <c r="B5973" s="49" t="s">
        <v>6250</v>
      </c>
    </row>
    <row r="5974" spans="1:2" x14ac:dyDescent="0.25">
      <c r="A5974" s="48">
        <v>31351612</v>
      </c>
      <c r="B5974" s="49" t="s">
        <v>6251</v>
      </c>
    </row>
    <row r="5975" spans="1:2" x14ac:dyDescent="0.25">
      <c r="A5975" s="48">
        <v>31351613</v>
      </c>
      <c r="B5975" s="49" t="s">
        <v>6252</v>
      </c>
    </row>
    <row r="5976" spans="1:2" x14ac:dyDescent="0.25">
      <c r="A5976" s="48">
        <v>31351701</v>
      </c>
      <c r="B5976" s="49" t="s">
        <v>6253</v>
      </c>
    </row>
    <row r="5977" spans="1:2" x14ac:dyDescent="0.25">
      <c r="A5977" s="48">
        <v>31351702</v>
      </c>
      <c r="B5977" s="49" t="s">
        <v>6254</v>
      </c>
    </row>
    <row r="5978" spans="1:2" x14ac:dyDescent="0.25">
      <c r="A5978" s="48">
        <v>31351703</v>
      </c>
      <c r="B5978" s="49" t="s">
        <v>6255</v>
      </c>
    </row>
    <row r="5979" spans="1:2" x14ac:dyDescent="0.25">
      <c r="A5979" s="48">
        <v>31351704</v>
      </c>
      <c r="B5979" s="49" t="s">
        <v>6256</v>
      </c>
    </row>
    <row r="5980" spans="1:2" x14ac:dyDescent="0.25">
      <c r="A5980" s="48">
        <v>31351705</v>
      </c>
      <c r="B5980" s="49" t="s">
        <v>6257</v>
      </c>
    </row>
    <row r="5981" spans="1:2" x14ac:dyDescent="0.25">
      <c r="A5981" s="48">
        <v>31351706</v>
      </c>
      <c r="B5981" s="49" t="s">
        <v>6258</v>
      </c>
    </row>
    <row r="5982" spans="1:2" x14ac:dyDescent="0.25">
      <c r="A5982" s="48">
        <v>31351709</v>
      </c>
      <c r="B5982" s="49" t="s">
        <v>6259</v>
      </c>
    </row>
    <row r="5983" spans="1:2" x14ac:dyDescent="0.25">
      <c r="A5983" s="48">
        <v>31351710</v>
      </c>
      <c r="B5983" s="49" t="s">
        <v>6260</v>
      </c>
    </row>
    <row r="5984" spans="1:2" x14ac:dyDescent="0.25">
      <c r="A5984" s="48">
        <v>31351711</v>
      </c>
      <c r="B5984" s="49" t="s">
        <v>6261</v>
      </c>
    </row>
    <row r="5985" spans="1:2" x14ac:dyDescent="0.25">
      <c r="A5985" s="48">
        <v>31351712</v>
      </c>
      <c r="B5985" s="49" t="s">
        <v>6262</v>
      </c>
    </row>
    <row r="5986" spans="1:2" x14ac:dyDescent="0.25">
      <c r="A5986" s="48">
        <v>31351713</v>
      </c>
      <c r="B5986" s="49" t="s">
        <v>6263</v>
      </c>
    </row>
    <row r="5987" spans="1:2" x14ac:dyDescent="0.25">
      <c r="A5987" s="48">
        <v>31361101</v>
      </c>
      <c r="B5987" s="49" t="s">
        <v>6264</v>
      </c>
    </row>
    <row r="5988" spans="1:2" x14ac:dyDescent="0.25">
      <c r="A5988" s="48">
        <v>31361102</v>
      </c>
      <c r="B5988" s="49" t="s">
        <v>6265</v>
      </c>
    </row>
    <row r="5989" spans="1:2" x14ac:dyDescent="0.25">
      <c r="A5989" s="48">
        <v>31361103</v>
      </c>
      <c r="B5989" s="49" t="s">
        <v>6266</v>
      </c>
    </row>
    <row r="5990" spans="1:2" x14ac:dyDescent="0.25">
      <c r="A5990" s="48">
        <v>31361104</v>
      </c>
      <c r="B5990" s="49" t="s">
        <v>6267</v>
      </c>
    </row>
    <row r="5991" spans="1:2" x14ac:dyDescent="0.25">
      <c r="A5991" s="48">
        <v>31361105</v>
      </c>
      <c r="B5991" s="49" t="s">
        <v>6268</v>
      </c>
    </row>
    <row r="5992" spans="1:2" x14ac:dyDescent="0.25">
      <c r="A5992" s="48">
        <v>31361106</v>
      </c>
      <c r="B5992" s="49" t="s">
        <v>6269</v>
      </c>
    </row>
    <row r="5993" spans="1:2" x14ac:dyDescent="0.25">
      <c r="A5993" s="48">
        <v>31361109</v>
      </c>
      <c r="B5993" s="49" t="s">
        <v>6270</v>
      </c>
    </row>
    <row r="5994" spans="1:2" x14ac:dyDescent="0.25">
      <c r="A5994" s="48">
        <v>31361110</v>
      </c>
      <c r="B5994" s="49" t="s">
        <v>6271</v>
      </c>
    </row>
    <row r="5995" spans="1:2" x14ac:dyDescent="0.25">
      <c r="A5995" s="48">
        <v>31361111</v>
      </c>
      <c r="B5995" s="49" t="s">
        <v>6272</v>
      </c>
    </row>
    <row r="5996" spans="1:2" x14ac:dyDescent="0.25">
      <c r="A5996" s="48">
        <v>31361112</v>
      </c>
      <c r="B5996" s="49" t="s">
        <v>6273</v>
      </c>
    </row>
    <row r="5997" spans="1:2" x14ac:dyDescent="0.25">
      <c r="A5997" s="48">
        <v>31361113</v>
      </c>
      <c r="B5997" s="49" t="s">
        <v>6274</v>
      </c>
    </row>
    <row r="5998" spans="1:2" x14ac:dyDescent="0.25">
      <c r="A5998" s="48">
        <v>31361201</v>
      </c>
      <c r="B5998" s="49" t="s">
        <v>6275</v>
      </c>
    </row>
    <row r="5999" spans="1:2" x14ac:dyDescent="0.25">
      <c r="A5999" s="48">
        <v>31361202</v>
      </c>
      <c r="B5999" s="49" t="s">
        <v>6276</v>
      </c>
    </row>
    <row r="6000" spans="1:2" x14ac:dyDescent="0.25">
      <c r="A6000" s="48">
        <v>31361203</v>
      </c>
      <c r="B6000" s="49" t="s">
        <v>6277</v>
      </c>
    </row>
    <row r="6001" spans="1:2" x14ac:dyDescent="0.25">
      <c r="A6001" s="48">
        <v>31361204</v>
      </c>
      <c r="B6001" s="49" t="s">
        <v>6278</v>
      </c>
    </row>
    <row r="6002" spans="1:2" x14ac:dyDescent="0.25">
      <c r="A6002" s="48">
        <v>31361205</v>
      </c>
      <c r="B6002" s="49" t="s">
        <v>6279</v>
      </c>
    </row>
    <row r="6003" spans="1:2" x14ac:dyDescent="0.25">
      <c r="A6003" s="48">
        <v>31361206</v>
      </c>
      <c r="B6003" s="49" t="s">
        <v>6280</v>
      </c>
    </row>
    <row r="6004" spans="1:2" x14ac:dyDescent="0.25">
      <c r="A6004" s="48">
        <v>31361209</v>
      </c>
      <c r="B6004" s="49" t="s">
        <v>6281</v>
      </c>
    </row>
    <row r="6005" spans="1:2" x14ac:dyDescent="0.25">
      <c r="A6005" s="48">
        <v>31361210</v>
      </c>
      <c r="B6005" s="49" t="s">
        <v>6282</v>
      </c>
    </row>
    <row r="6006" spans="1:2" x14ac:dyDescent="0.25">
      <c r="A6006" s="48">
        <v>31361211</v>
      </c>
      <c r="B6006" s="49" t="s">
        <v>6283</v>
      </c>
    </row>
    <row r="6007" spans="1:2" x14ac:dyDescent="0.25">
      <c r="A6007" s="48">
        <v>31361212</v>
      </c>
      <c r="B6007" s="49" t="s">
        <v>6284</v>
      </c>
    </row>
    <row r="6008" spans="1:2" x14ac:dyDescent="0.25">
      <c r="A6008" s="48">
        <v>31361213</v>
      </c>
      <c r="B6008" s="49" t="s">
        <v>6285</v>
      </c>
    </row>
    <row r="6009" spans="1:2" x14ac:dyDescent="0.25">
      <c r="A6009" s="48">
        <v>31361301</v>
      </c>
      <c r="B6009" s="49" t="s">
        <v>6286</v>
      </c>
    </row>
    <row r="6010" spans="1:2" x14ac:dyDescent="0.25">
      <c r="A6010" s="48">
        <v>31361302</v>
      </c>
      <c r="B6010" s="49" t="s">
        <v>6287</v>
      </c>
    </row>
    <row r="6011" spans="1:2" x14ac:dyDescent="0.25">
      <c r="A6011" s="48">
        <v>31361303</v>
      </c>
      <c r="B6011" s="49" t="s">
        <v>6288</v>
      </c>
    </row>
    <row r="6012" spans="1:2" x14ac:dyDescent="0.25">
      <c r="A6012" s="48">
        <v>31361304</v>
      </c>
      <c r="B6012" s="49" t="s">
        <v>6289</v>
      </c>
    </row>
    <row r="6013" spans="1:2" x14ac:dyDescent="0.25">
      <c r="A6013" s="48">
        <v>31361305</v>
      </c>
      <c r="B6013" s="49" t="s">
        <v>6290</v>
      </c>
    </row>
    <row r="6014" spans="1:2" x14ac:dyDescent="0.25">
      <c r="A6014" s="48">
        <v>31361306</v>
      </c>
      <c r="B6014" s="49" t="s">
        <v>6291</v>
      </c>
    </row>
    <row r="6015" spans="1:2" x14ac:dyDescent="0.25">
      <c r="A6015" s="48">
        <v>31361309</v>
      </c>
      <c r="B6015" s="49" t="s">
        <v>6292</v>
      </c>
    </row>
    <row r="6016" spans="1:2" x14ac:dyDescent="0.25">
      <c r="A6016" s="48">
        <v>31361310</v>
      </c>
      <c r="B6016" s="49" t="s">
        <v>6293</v>
      </c>
    </row>
    <row r="6017" spans="1:2" x14ac:dyDescent="0.25">
      <c r="A6017" s="48">
        <v>31361311</v>
      </c>
      <c r="B6017" s="49" t="s">
        <v>6294</v>
      </c>
    </row>
    <row r="6018" spans="1:2" x14ac:dyDescent="0.25">
      <c r="A6018" s="48">
        <v>31361312</v>
      </c>
      <c r="B6018" s="49" t="s">
        <v>6295</v>
      </c>
    </row>
    <row r="6019" spans="1:2" x14ac:dyDescent="0.25">
      <c r="A6019" s="48">
        <v>31361313</v>
      </c>
      <c r="B6019" s="49" t="s">
        <v>6296</v>
      </c>
    </row>
    <row r="6020" spans="1:2" x14ac:dyDescent="0.25">
      <c r="A6020" s="48">
        <v>31361401</v>
      </c>
      <c r="B6020" s="49" t="s">
        <v>6297</v>
      </c>
    </row>
    <row r="6021" spans="1:2" x14ac:dyDescent="0.25">
      <c r="A6021" s="48">
        <v>31361402</v>
      </c>
      <c r="B6021" s="49" t="s">
        <v>6298</v>
      </c>
    </row>
    <row r="6022" spans="1:2" x14ac:dyDescent="0.25">
      <c r="A6022" s="48">
        <v>31361403</v>
      </c>
      <c r="B6022" s="49" t="s">
        <v>6299</v>
      </c>
    </row>
    <row r="6023" spans="1:2" x14ac:dyDescent="0.25">
      <c r="A6023" s="48">
        <v>31361404</v>
      </c>
      <c r="B6023" s="49" t="s">
        <v>6300</v>
      </c>
    </row>
    <row r="6024" spans="1:2" x14ac:dyDescent="0.25">
      <c r="A6024" s="48">
        <v>31361405</v>
      </c>
      <c r="B6024" s="49" t="s">
        <v>6301</v>
      </c>
    </row>
    <row r="6025" spans="1:2" x14ac:dyDescent="0.25">
      <c r="A6025" s="48">
        <v>31361406</v>
      </c>
      <c r="B6025" s="49" t="s">
        <v>6302</v>
      </c>
    </row>
    <row r="6026" spans="1:2" x14ac:dyDescent="0.25">
      <c r="A6026" s="48">
        <v>31361409</v>
      </c>
      <c r="B6026" s="49" t="s">
        <v>6303</v>
      </c>
    </row>
    <row r="6027" spans="1:2" x14ac:dyDescent="0.25">
      <c r="A6027" s="48">
        <v>31361410</v>
      </c>
      <c r="B6027" s="49" t="s">
        <v>6304</v>
      </c>
    </row>
    <row r="6028" spans="1:2" x14ac:dyDescent="0.25">
      <c r="A6028" s="48">
        <v>31361411</v>
      </c>
      <c r="B6028" s="49" t="s">
        <v>6305</v>
      </c>
    </row>
    <row r="6029" spans="1:2" x14ac:dyDescent="0.25">
      <c r="A6029" s="48">
        <v>31361412</v>
      </c>
      <c r="B6029" s="49" t="s">
        <v>6306</v>
      </c>
    </row>
    <row r="6030" spans="1:2" x14ac:dyDescent="0.25">
      <c r="A6030" s="48">
        <v>31361413</v>
      </c>
      <c r="B6030" s="49" t="s">
        <v>6307</v>
      </c>
    </row>
    <row r="6031" spans="1:2" x14ac:dyDescent="0.25">
      <c r="A6031" s="48">
        <v>31361501</v>
      </c>
      <c r="B6031" s="49" t="s">
        <v>6308</v>
      </c>
    </row>
    <row r="6032" spans="1:2" x14ac:dyDescent="0.25">
      <c r="A6032" s="48">
        <v>31361502</v>
      </c>
      <c r="B6032" s="49" t="s">
        <v>6309</v>
      </c>
    </row>
    <row r="6033" spans="1:2" x14ac:dyDescent="0.25">
      <c r="A6033" s="48">
        <v>31361503</v>
      </c>
      <c r="B6033" s="49" t="s">
        <v>6310</v>
      </c>
    </row>
    <row r="6034" spans="1:2" x14ac:dyDescent="0.25">
      <c r="A6034" s="48">
        <v>31361504</v>
      </c>
      <c r="B6034" s="49" t="s">
        <v>6311</v>
      </c>
    </row>
    <row r="6035" spans="1:2" x14ac:dyDescent="0.25">
      <c r="A6035" s="48">
        <v>31361505</v>
      </c>
      <c r="B6035" s="49" t="s">
        <v>6312</v>
      </c>
    </row>
    <row r="6036" spans="1:2" x14ac:dyDescent="0.25">
      <c r="A6036" s="48">
        <v>31361506</v>
      </c>
      <c r="B6036" s="49" t="s">
        <v>6313</v>
      </c>
    </row>
    <row r="6037" spans="1:2" x14ac:dyDescent="0.25">
      <c r="A6037" s="48">
        <v>31361509</v>
      </c>
      <c r="B6037" s="49" t="s">
        <v>6314</v>
      </c>
    </row>
    <row r="6038" spans="1:2" x14ac:dyDescent="0.25">
      <c r="A6038" s="48">
        <v>31361510</v>
      </c>
      <c r="B6038" s="49" t="s">
        <v>6315</v>
      </c>
    </row>
    <row r="6039" spans="1:2" x14ac:dyDescent="0.25">
      <c r="A6039" s="48">
        <v>31361511</v>
      </c>
      <c r="B6039" s="49" t="s">
        <v>6316</v>
      </c>
    </row>
    <row r="6040" spans="1:2" x14ac:dyDescent="0.25">
      <c r="A6040" s="48">
        <v>31361512</v>
      </c>
      <c r="B6040" s="49" t="s">
        <v>6317</v>
      </c>
    </row>
    <row r="6041" spans="1:2" x14ac:dyDescent="0.25">
      <c r="A6041" s="48">
        <v>31361513</v>
      </c>
      <c r="B6041" s="49" t="s">
        <v>6318</v>
      </c>
    </row>
    <row r="6042" spans="1:2" x14ac:dyDescent="0.25">
      <c r="A6042" s="48">
        <v>31361601</v>
      </c>
      <c r="B6042" s="49" t="s">
        <v>6319</v>
      </c>
    </row>
    <row r="6043" spans="1:2" x14ac:dyDescent="0.25">
      <c r="A6043" s="48">
        <v>31361602</v>
      </c>
      <c r="B6043" s="49" t="s">
        <v>6320</v>
      </c>
    </row>
    <row r="6044" spans="1:2" x14ac:dyDescent="0.25">
      <c r="A6044" s="48">
        <v>31361603</v>
      </c>
      <c r="B6044" s="49" t="s">
        <v>6321</v>
      </c>
    </row>
    <row r="6045" spans="1:2" x14ac:dyDescent="0.25">
      <c r="A6045" s="48">
        <v>31361604</v>
      </c>
      <c r="B6045" s="49" t="s">
        <v>6322</v>
      </c>
    </row>
    <row r="6046" spans="1:2" x14ac:dyDescent="0.25">
      <c r="A6046" s="48">
        <v>31361605</v>
      </c>
      <c r="B6046" s="49" t="s">
        <v>6323</v>
      </c>
    </row>
    <row r="6047" spans="1:2" x14ac:dyDescent="0.25">
      <c r="A6047" s="48">
        <v>31361606</v>
      </c>
      <c r="B6047" s="49" t="s">
        <v>6324</v>
      </c>
    </row>
    <row r="6048" spans="1:2" x14ac:dyDescent="0.25">
      <c r="A6048" s="48">
        <v>31361609</v>
      </c>
      <c r="B6048" s="49" t="s">
        <v>6325</v>
      </c>
    </row>
    <row r="6049" spans="1:2" x14ac:dyDescent="0.25">
      <c r="A6049" s="48">
        <v>31361610</v>
      </c>
      <c r="B6049" s="49" t="s">
        <v>6326</v>
      </c>
    </row>
    <row r="6050" spans="1:2" x14ac:dyDescent="0.25">
      <c r="A6050" s="48">
        <v>31361611</v>
      </c>
      <c r="B6050" s="49" t="s">
        <v>6327</v>
      </c>
    </row>
    <row r="6051" spans="1:2" x14ac:dyDescent="0.25">
      <c r="A6051" s="48">
        <v>31361612</v>
      </c>
      <c r="B6051" s="49" t="s">
        <v>6328</v>
      </c>
    </row>
    <row r="6052" spans="1:2" x14ac:dyDescent="0.25">
      <c r="A6052" s="48">
        <v>31361613</v>
      </c>
      <c r="B6052" s="49" t="s">
        <v>6329</v>
      </c>
    </row>
    <row r="6053" spans="1:2" x14ac:dyDescent="0.25">
      <c r="A6053" s="48">
        <v>31361701</v>
      </c>
      <c r="B6053" s="49" t="s">
        <v>6330</v>
      </c>
    </row>
    <row r="6054" spans="1:2" x14ac:dyDescent="0.25">
      <c r="A6054" s="48">
        <v>31361702</v>
      </c>
      <c r="B6054" s="49" t="s">
        <v>6331</v>
      </c>
    </row>
    <row r="6055" spans="1:2" x14ac:dyDescent="0.25">
      <c r="A6055" s="48">
        <v>31361703</v>
      </c>
      <c r="B6055" s="49" t="s">
        <v>6332</v>
      </c>
    </row>
    <row r="6056" spans="1:2" x14ac:dyDescent="0.25">
      <c r="A6056" s="48">
        <v>31361704</v>
      </c>
      <c r="B6056" s="49" t="s">
        <v>6333</v>
      </c>
    </row>
    <row r="6057" spans="1:2" x14ac:dyDescent="0.25">
      <c r="A6057" s="48">
        <v>31361705</v>
      </c>
      <c r="B6057" s="49" t="s">
        <v>6334</v>
      </c>
    </row>
    <row r="6058" spans="1:2" x14ac:dyDescent="0.25">
      <c r="A6058" s="48">
        <v>31361706</v>
      </c>
      <c r="B6058" s="49" t="s">
        <v>6335</v>
      </c>
    </row>
    <row r="6059" spans="1:2" x14ac:dyDescent="0.25">
      <c r="A6059" s="48">
        <v>31361709</v>
      </c>
      <c r="B6059" s="49" t="s">
        <v>6336</v>
      </c>
    </row>
    <row r="6060" spans="1:2" x14ac:dyDescent="0.25">
      <c r="A6060" s="48">
        <v>31361710</v>
      </c>
      <c r="B6060" s="49" t="s">
        <v>6337</v>
      </c>
    </row>
    <row r="6061" spans="1:2" x14ac:dyDescent="0.25">
      <c r="A6061" s="48">
        <v>31361711</v>
      </c>
      <c r="B6061" s="49" t="s">
        <v>6338</v>
      </c>
    </row>
    <row r="6062" spans="1:2" x14ac:dyDescent="0.25">
      <c r="A6062" s="48">
        <v>31361712</v>
      </c>
      <c r="B6062" s="49" t="s">
        <v>6339</v>
      </c>
    </row>
    <row r="6063" spans="1:2" x14ac:dyDescent="0.25">
      <c r="A6063" s="48">
        <v>31361713</v>
      </c>
      <c r="B6063" s="49" t="s">
        <v>6340</v>
      </c>
    </row>
    <row r="6064" spans="1:2" x14ac:dyDescent="0.25">
      <c r="A6064" s="48">
        <v>31371001</v>
      </c>
      <c r="B6064" s="49" t="s">
        <v>6341</v>
      </c>
    </row>
    <row r="6065" spans="1:2" x14ac:dyDescent="0.25">
      <c r="A6065" s="48">
        <v>31371002</v>
      </c>
      <c r="B6065" s="49" t="s">
        <v>6342</v>
      </c>
    </row>
    <row r="6066" spans="1:2" x14ac:dyDescent="0.25">
      <c r="A6066" s="48">
        <v>31371003</v>
      </c>
      <c r="B6066" s="49" t="s">
        <v>6343</v>
      </c>
    </row>
    <row r="6067" spans="1:2" x14ac:dyDescent="0.25">
      <c r="A6067" s="48">
        <v>31371101</v>
      </c>
      <c r="B6067" s="49" t="s">
        <v>6344</v>
      </c>
    </row>
    <row r="6068" spans="1:2" x14ac:dyDescent="0.25">
      <c r="A6068" s="48">
        <v>31371102</v>
      </c>
      <c r="B6068" s="49" t="s">
        <v>6345</v>
      </c>
    </row>
    <row r="6069" spans="1:2" x14ac:dyDescent="0.25">
      <c r="A6069" s="48">
        <v>31371103</v>
      </c>
      <c r="B6069" s="49" t="s">
        <v>6346</v>
      </c>
    </row>
    <row r="6070" spans="1:2" x14ac:dyDescent="0.25">
      <c r="A6070" s="48">
        <v>31371104</v>
      </c>
      <c r="B6070" s="49" t="s">
        <v>6347</v>
      </c>
    </row>
    <row r="6071" spans="1:2" x14ac:dyDescent="0.25">
      <c r="A6071" s="48">
        <v>31371105</v>
      </c>
      <c r="B6071" s="49" t="s">
        <v>6348</v>
      </c>
    </row>
    <row r="6072" spans="1:2" x14ac:dyDescent="0.25">
      <c r="A6072" s="48">
        <v>31371106</v>
      </c>
      <c r="B6072" s="49" t="s">
        <v>6349</v>
      </c>
    </row>
    <row r="6073" spans="1:2" x14ac:dyDescent="0.25">
      <c r="A6073" s="48">
        <v>31371107</v>
      </c>
      <c r="B6073" s="49" t="s">
        <v>6350</v>
      </c>
    </row>
    <row r="6074" spans="1:2" x14ac:dyDescent="0.25">
      <c r="A6074" s="48">
        <v>31371201</v>
      </c>
      <c r="B6074" s="49" t="s">
        <v>6351</v>
      </c>
    </row>
    <row r="6075" spans="1:2" x14ac:dyDescent="0.25">
      <c r="A6075" s="48">
        <v>31371202</v>
      </c>
      <c r="B6075" s="49" t="s">
        <v>6352</v>
      </c>
    </row>
    <row r="6076" spans="1:2" x14ac:dyDescent="0.25">
      <c r="A6076" s="48">
        <v>31371203</v>
      </c>
      <c r="B6076" s="49" t="s">
        <v>6353</v>
      </c>
    </row>
    <row r="6077" spans="1:2" x14ac:dyDescent="0.25">
      <c r="A6077" s="48">
        <v>31371204</v>
      </c>
      <c r="B6077" s="49" t="s">
        <v>6354</v>
      </c>
    </row>
    <row r="6078" spans="1:2" x14ac:dyDescent="0.25">
      <c r="A6078" s="48">
        <v>31371205</v>
      </c>
      <c r="B6078" s="49" t="s">
        <v>6355</v>
      </c>
    </row>
    <row r="6079" spans="1:2" x14ac:dyDescent="0.25">
      <c r="A6079" s="48">
        <v>31371206</v>
      </c>
      <c r="B6079" s="49" t="s">
        <v>6356</v>
      </c>
    </row>
    <row r="6080" spans="1:2" x14ac:dyDescent="0.25">
      <c r="A6080" s="48">
        <v>31371207</v>
      </c>
      <c r="B6080" s="49" t="s">
        <v>6357</v>
      </c>
    </row>
    <row r="6081" spans="1:2" x14ac:dyDescent="0.25">
      <c r="A6081" s="48">
        <v>31371208</v>
      </c>
      <c r="B6081" s="49" t="s">
        <v>6358</v>
      </c>
    </row>
    <row r="6082" spans="1:2" x14ac:dyDescent="0.25">
      <c r="A6082" s="48">
        <v>31371209</v>
      </c>
      <c r="B6082" s="49" t="s">
        <v>6359</v>
      </c>
    </row>
    <row r="6083" spans="1:2" x14ac:dyDescent="0.25">
      <c r="A6083" s="48">
        <v>31371301</v>
      </c>
      <c r="B6083" s="49" t="s">
        <v>6360</v>
      </c>
    </row>
    <row r="6084" spans="1:2" x14ac:dyDescent="0.25">
      <c r="A6084" s="48">
        <v>31371302</v>
      </c>
      <c r="B6084" s="49" t="s">
        <v>6361</v>
      </c>
    </row>
    <row r="6085" spans="1:2" x14ac:dyDescent="0.25">
      <c r="A6085" s="48">
        <v>31371401</v>
      </c>
      <c r="B6085" s="49" t="s">
        <v>6362</v>
      </c>
    </row>
    <row r="6086" spans="1:2" x14ac:dyDescent="0.25">
      <c r="A6086" s="48">
        <v>31381001</v>
      </c>
      <c r="B6086" s="49" t="s">
        <v>6363</v>
      </c>
    </row>
    <row r="6087" spans="1:2" x14ac:dyDescent="0.25">
      <c r="A6087" s="48">
        <v>31381002</v>
      </c>
      <c r="B6087" s="49" t="s">
        <v>6364</v>
      </c>
    </row>
    <row r="6088" spans="1:2" x14ac:dyDescent="0.25">
      <c r="A6088" s="48">
        <v>31381003</v>
      </c>
      <c r="B6088" s="49" t="s">
        <v>6365</v>
      </c>
    </row>
    <row r="6089" spans="1:2" x14ac:dyDescent="0.25">
      <c r="A6089" s="48">
        <v>31381004</v>
      </c>
      <c r="B6089" s="49" t="s">
        <v>6366</v>
      </c>
    </row>
    <row r="6090" spans="1:2" x14ac:dyDescent="0.25">
      <c r="A6090" s="48">
        <v>31381005</v>
      </c>
      <c r="B6090" s="49" t="s">
        <v>6367</v>
      </c>
    </row>
    <row r="6091" spans="1:2" x14ac:dyDescent="0.25">
      <c r="A6091" s="48">
        <v>32101502</v>
      </c>
      <c r="B6091" s="49" t="s">
        <v>6368</v>
      </c>
    </row>
    <row r="6092" spans="1:2" x14ac:dyDescent="0.25">
      <c r="A6092" s="48">
        <v>32101503</v>
      </c>
      <c r="B6092" s="49" t="s">
        <v>6369</v>
      </c>
    </row>
    <row r="6093" spans="1:2" x14ac:dyDescent="0.25">
      <c r="A6093" s="48">
        <v>32101504</v>
      </c>
      <c r="B6093" s="49" t="s">
        <v>6370</v>
      </c>
    </row>
    <row r="6094" spans="1:2" x14ac:dyDescent="0.25">
      <c r="A6094" s="48">
        <v>32101505</v>
      </c>
      <c r="B6094" s="49" t="s">
        <v>6371</v>
      </c>
    </row>
    <row r="6095" spans="1:2" x14ac:dyDescent="0.25">
      <c r="A6095" s="48">
        <v>32101506</v>
      </c>
      <c r="B6095" s="49" t="s">
        <v>6372</v>
      </c>
    </row>
    <row r="6096" spans="1:2" x14ac:dyDescent="0.25">
      <c r="A6096" s="48">
        <v>32101507</v>
      </c>
      <c r="B6096" s="49" t="s">
        <v>6373</v>
      </c>
    </row>
    <row r="6097" spans="1:2" x14ac:dyDescent="0.25">
      <c r="A6097" s="48">
        <v>32101508</v>
      </c>
      <c r="B6097" s="49" t="s">
        <v>6374</v>
      </c>
    </row>
    <row r="6098" spans="1:2" x14ac:dyDescent="0.25">
      <c r="A6098" s="48">
        <v>32101509</v>
      </c>
      <c r="B6098" s="49" t="s">
        <v>6375</v>
      </c>
    </row>
    <row r="6099" spans="1:2" x14ac:dyDescent="0.25">
      <c r="A6099" s="48">
        <v>32101510</v>
      </c>
      <c r="B6099" s="49" t="s">
        <v>6376</v>
      </c>
    </row>
    <row r="6100" spans="1:2" x14ac:dyDescent="0.25">
      <c r="A6100" s="48">
        <v>32101512</v>
      </c>
      <c r="B6100" s="49" t="s">
        <v>6377</v>
      </c>
    </row>
    <row r="6101" spans="1:2" x14ac:dyDescent="0.25">
      <c r="A6101" s="48">
        <v>32101513</v>
      </c>
      <c r="B6101" s="49" t="s">
        <v>6378</v>
      </c>
    </row>
    <row r="6102" spans="1:2" x14ac:dyDescent="0.25">
      <c r="A6102" s="48">
        <v>32101514</v>
      </c>
      <c r="B6102" s="49" t="s">
        <v>6379</v>
      </c>
    </row>
    <row r="6103" spans="1:2" x14ac:dyDescent="0.25">
      <c r="A6103" s="48">
        <v>32101515</v>
      </c>
      <c r="B6103" s="49" t="s">
        <v>6380</v>
      </c>
    </row>
    <row r="6104" spans="1:2" x14ac:dyDescent="0.25">
      <c r="A6104" s="48">
        <v>32101516</v>
      </c>
      <c r="B6104" s="49" t="s">
        <v>6381</v>
      </c>
    </row>
    <row r="6105" spans="1:2" x14ac:dyDescent="0.25">
      <c r="A6105" s="48">
        <v>32101517</v>
      </c>
      <c r="B6105" s="49" t="s">
        <v>6382</v>
      </c>
    </row>
    <row r="6106" spans="1:2" x14ac:dyDescent="0.25">
      <c r="A6106" s="48">
        <v>32101518</v>
      </c>
      <c r="B6106" s="49" t="s">
        <v>6383</v>
      </c>
    </row>
    <row r="6107" spans="1:2" x14ac:dyDescent="0.25">
      <c r="A6107" s="48">
        <v>32101519</v>
      </c>
      <c r="B6107" s="49" t="s">
        <v>6384</v>
      </c>
    </row>
    <row r="6108" spans="1:2" x14ac:dyDescent="0.25">
      <c r="A6108" s="48">
        <v>32101520</v>
      </c>
      <c r="B6108" s="49" t="s">
        <v>6385</v>
      </c>
    </row>
    <row r="6109" spans="1:2" x14ac:dyDescent="0.25">
      <c r="A6109" s="48">
        <v>32101521</v>
      </c>
      <c r="B6109" s="49" t="s">
        <v>6386</v>
      </c>
    </row>
    <row r="6110" spans="1:2" x14ac:dyDescent="0.25">
      <c r="A6110" s="48">
        <v>32101522</v>
      </c>
      <c r="B6110" s="49" t="s">
        <v>6387</v>
      </c>
    </row>
    <row r="6111" spans="1:2" x14ac:dyDescent="0.25">
      <c r="A6111" s="48">
        <v>32101523</v>
      </c>
      <c r="B6111" s="49" t="s">
        <v>6388</v>
      </c>
    </row>
    <row r="6112" spans="1:2" x14ac:dyDescent="0.25">
      <c r="A6112" s="48">
        <v>32101524</v>
      </c>
      <c r="B6112" s="49" t="s">
        <v>6389</v>
      </c>
    </row>
    <row r="6113" spans="1:2" x14ac:dyDescent="0.25">
      <c r="A6113" s="48">
        <v>32101525</v>
      </c>
      <c r="B6113" s="49" t="s">
        <v>6390</v>
      </c>
    </row>
    <row r="6114" spans="1:2" x14ac:dyDescent="0.25">
      <c r="A6114" s="48">
        <v>32101526</v>
      </c>
      <c r="B6114" s="49" t="s">
        <v>6391</v>
      </c>
    </row>
    <row r="6115" spans="1:2" x14ac:dyDescent="0.25">
      <c r="A6115" s="48">
        <v>32101527</v>
      </c>
      <c r="B6115" s="49" t="s">
        <v>6392</v>
      </c>
    </row>
    <row r="6116" spans="1:2" x14ac:dyDescent="0.25">
      <c r="A6116" s="48">
        <v>32101528</v>
      </c>
      <c r="B6116" s="49" t="s">
        <v>6393</v>
      </c>
    </row>
    <row r="6117" spans="1:2" x14ac:dyDescent="0.25">
      <c r="A6117" s="48">
        <v>32101601</v>
      </c>
      <c r="B6117" s="49" t="s">
        <v>6394</v>
      </c>
    </row>
    <row r="6118" spans="1:2" x14ac:dyDescent="0.25">
      <c r="A6118" s="48">
        <v>32101602</v>
      </c>
      <c r="B6118" s="49" t="s">
        <v>6395</v>
      </c>
    </row>
    <row r="6119" spans="1:2" x14ac:dyDescent="0.25">
      <c r="A6119" s="48">
        <v>32101603</v>
      </c>
      <c r="B6119" s="49" t="s">
        <v>6396</v>
      </c>
    </row>
    <row r="6120" spans="1:2" x14ac:dyDescent="0.25">
      <c r="A6120" s="48">
        <v>32101604</v>
      </c>
      <c r="B6120" s="49" t="s">
        <v>6397</v>
      </c>
    </row>
    <row r="6121" spans="1:2" x14ac:dyDescent="0.25">
      <c r="A6121" s="48">
        <v>32101605</v>
      </c>
      <c r="B6121" s="49" t="s">
        <v>6398</v>
      </c>
    </row>
    <row r="6122" spans="1:2" x14ac:dyDescent="0.25">
      <c r="A6122" s="48">
        <v>32101606</v>
      </c>
      <c r="B6122" s="49" t="s">
        <v>6399</v>
      </c>
    </row>
    <row r="6123" spans="1:2" x14ac:dyDescent="0.25">
      <c r="A6123" s="48">
        <v>32101607</v>
      </c>
      <c r="B6123" s="49" t="s">
        <v>6400</v>
      </c>
    </row>
    <row r="6124" spans="1:2" x14ac:dyDescent="0.25">
      <c r="A6124" s="48">
        <v>32101608</v>
      </c>
      <c r="B6124" s="49" t="s">
        <v>6401</v>
      </c>
    </row>
    <row r="6125" spans="1:2" x14ac:dyDescent="0.25">
      <c r="A6125" s="48">
        <v>32101609</v>
      </c>
      <c r="B6125" s="49" t="s">
        <v>6402</v>
      </c>
    </row>
    <row r="6126" spans="1:2" x14ac:dyDescent="0.25">
      <c r="A6126" s="48">
        <v>32101611</v>
      </c>
      <c r="B6126" s="49" t="s">
        <v>6403</v>
      </c>
    </row>
    <row r="6127" spans="1:2" x14ac:dyDescent="0.25">
      <c r="A6127" s="48">
        <v>32101612</v>
      </c>
      <c r="B6127" s="49" t="s">
        <v>6404</v>
      </c>
    </row>
    <row r="6128" spans="1:2" x14ac:dyDescent="0.25">
      <c r="A6128" s="48">
        <v>32101613</v>
      </c>
      <c r="B6128" s="49" t="s">
        <v>6405</v>
      </c>
    </row>
    <row r="6129" spans="1:2" x14ac:dyDescent="0.25">
      <c r="A6129" s="48">
        <v>32101614</v>
      </c>
      <c r="B6129" s="49" t="s">
        <v>6406</v>
      </c>
    </row>
    <row r="6130" spans="1:2" x14ac:dyDescent="0.25">
      <c r="A6130" s="48">
        <v>32101615</v>
      </c>
      <c r="B6130" s="49" t="s">
        <v>6407</v>
      </c>
    </row>
    <row r="6131" spans="1:2" x14ac:dyDescent="0.25">
      <c r="A6131" s="48">
        <v>32101616</v>
      </c>
      <c r="B6131" s="49" t="s">
        <v>6408</v>
      </c>
    </row>
    <row r="6132" spans="1:2" x14ac:dyDescent="0.25">
      <c r="A6132" s="48">
        <v>32101617</v>
      </c>
      <c r="B6132" s="49" t="s">
        <v>6409</v>
      </c>
    </row>
    <row r="6133" spans="1:2" x14ac:dyDescent="0.25">
      <c r="A6133" s="48">
        <v>32101618</v>
      </c>
      <c r="B6133" s="49" t="s">
        <v>6410</v>
      </c>
    </row>
    <row r="6134" spans="1:2" x14ac:dyDescent="0.25">
      <c r="A6134" s="48">
        <v>32101619</v>
      </c>
      <c r="B6134" s="49" t="s">
        <v>6411</v>
      </c>
    </row>
    <row r="6135" spans="1:2" x14ac:dyDescent="0.25">
      <c r="A6135" s="48">
        <v>32101620</v>
      </c>
      <c r="B6135" s="49" t="s">
        <v>6412</v>
      </c>
    </row>
    <row r="6136" spans="1:2" x14ac:dyDescent="0.25">
      <c r="A6136" s="48">
        <v>32101621</v>
      </c>
      <c r="B6136" s="49" t="s">
        <v>6413</v>
      </c>
    </row>
    <row r="6137" spans="1:2" x14ac:dyDescent="0.25">
      <c r="A6137" s="48">
        <v>32101622</v>
      </c>
      <c r="B6137" s="49" t="s">
        <v>6414</v>
      </c>
    </row>
    <row r="6138" spans="1:2" x14ac:dyDescent="0.25">
      <c r="A6138" s="48">
        <v>32101623</v>
      </c>
      <c r="B6138" s="49" t="s">
        <v>6415</v>
      </c>
    </row>
    <row r="6139" spans="1:2" x14ac:dyDescent="0.25">
      <c r="A6139" s="48">
        <v>32101624</v>
      </c>
      <c r="B6139" s="49" t="s">
        <v>6416</v>
      </c>
    </row>
    <row r="6140" spans="1:2" x14ac:dyDescent="0.25">
      <c r="A6140" s="48">
        <v>32101625</v>
      </c>
      <c r="B6140" s="49" t="s">
        <v>6417</v>
      </c>
    </row>
    <row r="6141" spans="1:2" x14ac:dyDescent="0.25">
      <c r="A6141" s="48">
        <v>32101626</v>
      </c>
      <c r="B6141" s="49" t="s">
        <v>6418</v>
      </c>
    </row>
    <row r="6142" spans="1:2" x14ac:dyDescent="0.25">
      <c r="A6142" s="48">
        <v>32101627</v>
      </c>
      <c r="B6142" s="49" t="s">
        <v>6419</v>
      </c>
    </row>
    <row r="6143" spans="1:2" x14ac:dyDescent="0.25">
      <c r="A6143" s="48">
        <v>32101628</v>
      </c>
      <c r="B6143" s="49" t="s">
        <v>6420</v>
      </c>
    </row>
    <row r="6144" spans="1:2" x14ac:dyDescent="0.25">
      <c r="A6144" s="48">
        <v>32101629</v>
      </c>
      <c r="B6144" s="49" t="s">
        <v>6421</v>
      </c>
    </row>
    <row r="6145" spans="1:2" x14ac:dyDescent="0.25">
      <c r="A6145" s="48">
        <v>32101630</v>
      </c>
      <c r="B6145" s="49" t="s">
        <v>6422</v>
      </c>
    </row>
    <row r="6146" spans="1:2" x14ac:dyDescent="0.25">
      <c r="A6146" s="48">
        <v>32101631</v>
      </c>
      <c r="B6146" s="49" t="s">
        <v>6423</v>
      </c>
    </row>
    <row r="6147" spans="1:2" x14ac:dyDescent="0.25">
      <c r="A6147" s="48">
        <v>32101632</v>
      </c>
      <c r="B6147" s="49" t="s">
        <v>6424</v>
      </c>
    </row>
    <row r="6148" spans="1:2" x14ac:dyDescent="0.25">
      <c r="A6148" s="48">
        <v>32101633</v>
      </c>
      <c r="B6148" s="49" t="s">
        <v>6425</v>
      </c>
    </row>
    <row r="6149" spans="1:2" x14ac:dyDescent="0.25">
      <c r="A6149" s="48">
        <v>32101634</v>
      </c>
      <c r="B6149" s="49" t="s">
        <v>6426</v>
      </c>
    </row>
    <row r="6150" spans="1:2" x14ac:dyDescent="0.25">
      <c r="A6150" s="48">
        <v>32101635</v>
      </c>
      <c r="B6150" s="49" t="s">
        <v>6427</v>
      </c>
    </row>
    <row r="6151" spans="1:2" x14ac:dyDescent="0.25">
      <c r="A6151" s="48">
        <v>32101636</v>
      </c>
      <c r="B6151" s="49" t="s">
        <v>6428</v>
      </c>
    </row>
    <row r="6152" spans="1:2" x14ac:dyDescent="0.25">
      <c r="A6152" s="48">
        <v>32101637</v>
      </c>
      <c r="B6152" s="49" t="s">
        <v>6429</v>
      </c>
    </row>
    <row r="6153" spans="1:2" x14ac:dyDescent="0.25">
      <c r="A6153" s="48">
        <v>32111501</v>
      </c>
      <c r="B6153" s="49" t="s">
        <v>6430</v>
      </c>
    </row>
    <row r="6154" spans="1:2" x14ac:dyDescent="0.25">
      <c r="A6154" s="48">
        <v>32111502</v>
      </c>
      <c r="B6154" s="49" t="s">
        <v>6431</v>
      </c>
    </row>
    <row r="6155" spans="1:2" x14ac:dyDescent="0.25">
      <c r="A6155" s="48">
        <v>32111503</v>
      </c>
      <c r="B6155" s="49" t="s">
        <v>6432</v>
      </c>
    </row>
    <row r="6156" spans="1:2" x14ac:dyDescent="0.25">
      <c r="A6156" s="48">
        <v>32111504</v>
      </c>
      <c r="B6156" s="49" t="s">
        <v>6433</v>
      </c>
    </row>
    <row r="6157" spans="1:2" x14ac:dyDescent="0.25">
      <c r="A6157" s="48">
        <v>32111505</v>
      </c>
      <c r="B6157" s="49" t="s">
        <v>6434</v>
      </c>
    </row>
    <row r="6158" spans="1:2" x14ac:dyDescent="0.25">
      <c r="A6158" s="48">
        <v>32111506</v>
      </c>
      <c r="B6158" s="49" t="s">
        <v>6435</v>
      </c>
    </row>
    <row r="6159" spans="1:2" x14ac:dyDescent="0.25">
      <c r="A6159" s="48">
        <v>32111507</v>
      </c>
      <c r="B6159" s="49" t="s">
        <v>6436</v>
      </c>
    </row>
    <row r="6160" spans="1:2" x14ac:dyDescent="0.25">
      <c r="A6160" s="48">
        <v>32111508</v>
      </c>
      <c r="B6160" s="49" t="s">
        <v>6437</v>
      </c>
    </row>
    <row r="6161" spans="1:2" x14ac:dyDescent="0.25">
      <c r="A6161" s="48">
        <v>32111509</v>
      </c>
      <c r="B6161" s="49" t="s">
        <v>6438</v>
      </c>
    </row>
    <row r="6162" spans="1:2" x14ac:dyDescent="0.25">
      <c r="A6162" s="48">
        <v>32111510</v>
      </c>
      <c r="B6162" s="49" t="s">
        <v>6439</v>
      </c>
    </row>
    <row r="6163" spans="1:2" x14ac:dyDescent="0.25">
      <c r="A6163" s="48">
        <v>32111511</v>
      </c>
      <c r="B6163" s="49" t="s">
        <v>6440</v>
      </c>
    </row>
    <row r="6164" spans="1:2" x14ac:dyDescent="0.25">
      <c r="A6164" s="48">
        <v>32111512</v>
      </c>
      <c r="B6164" s="49" t="s">
        <v>6441</v>
      </c>
    </row>
    <row r="6165" spans="1:2" x14ac:dyDescent="0.25">
      <c r="A6165" s="48">
        <v>32111601</v>
      </c>
      <c r="B6165" s="49" t="s">
        <v>6442</v>
      </c>
    </row>
    <row r="6166" spans="1:2" x14ac:dyDescent="0.25">
      <c r="A6166" s="48">
        <v>32111602</v>
      </c>
      <c r="B6166" s="49" t="s">
        <v>6443</v>
      </c>
    </row>
    <row r="6167" spans="1:2" x14ac:dyDescent="0.25">
      <c r="A6167" s="48">
        <v>32111603</v>
      </c>
      <c r="B6167" s="49" t="s">
        <v>6444</v>
      </c>
    </row>
    <row r="6168" spans="1:2" x14ac:dyDescent="0.25">
      <c r="A6168" s="48">
        <v>32111604</v>
      </c>
      <c r="B6168" s="49" t="s">
        <v>6445</v>
      </c>
    </row>
    <row r="6169" spans="1:2" x14ac:dyDescent="0.25">
      <c r="A6169" s="48">
        <v>32111607</v>
      </c>
      <c r="B6169" s="49" t="s">
        <v>6446</v>
      </c>
    </row>
    <row r="6170" spans="1:2" x14ac:dyDescent="0.25">
      <c r="A6170" s="48">
        <v>32111608</v>
      </c>
      <c r="B6170" s="49" t="s">
        <v>6447</v>
      </c>
    </row>
    <row r="6171" spans="1:2" x14ac:dyDescent="0.25">
      <c r="A6171" s="48">
        <v>32111609</v>
      </c>
      <c r="B6171" s="49" t="s">
        <v>6448</v>
      </c>
    </row>
    <row r="6172" spans="1:2" x14ac:dyDescent="0.25">
      <c r="A6172" s="48">
        <v>32111610</v>
      </c>
      <c r="B6172" s="49" t="s">
        <v>6449</v>
      </c>
    </row>
    <row r="6173" spans="1:2" x14ac:dyDescent="0.25">
      <c r="A6173" s="48">
        <v>32111611</v>
      </c>
      <c r="B6173" s="49" t="s">
        <v>6450</v>
      </c>
    </row>
    <row r="6174" spans="1:2" x14ac:dyDescent="0.25">
      <c r="A6174" s="48">
        <v>32111701</v>
      </c>
      <c r="B6174" s="49" t="s">
        <v>6451</v>
      </c>
    </row>
    <row r="6175" spans="1:2" x14ac:dyDescent="0.25">
      <c r="A6175" s="48">
        <v>32111702</v>
      </c>
      <c r="B6175" s="49" t="s">
        <v>6452</v>
      </c>
    </row>
    <row r="6176" spans="1:2" x14ac:dyDescent="0.25">
      <c r="A6176" s="48">
        <v>32111703</v>
      </c>
      <c r="B6176" s="49" t="s">
        <v>6453</v>
      </c>
    </row>
    <row r="6177" spans="1:2" x14ac:dyDescent="0.25">
      <c r="A6177" s="48">
        <v>32111704</v>
      </c>
      <c r="B6177" s="49" t="s">
        <v>6454</v>
      </c>
    </row>
    <row r="6178" spans="1:2" x14ac:dyDescent="0.25">
      <c r="A6178" s="48">
        <v>32111705</v>
      </c>
      <c r="B6178" s="49" t="s">
        <v>6455</v>
      </c>
    </row>
    <row r="6179" spans="1:2" x14ac:dyDescent="0.25">
      <c r="A6179" s="48">
        <v>32111706</v>
      </c>
      <c r="B6179" s="49" t="s">
        <v>6456</v>
      </c>
    </row>
    <row r="6180" spans="1:2" x14ac:dyDescent="0.25">
      <c r="A6180" s="48">
        <v>32121501</v>
      </c>
      <c r="B6180" s="49" t="s">
        <v>6457</v>
      </c>
    </row>
    <row r="6181" spans="1:2" x14ac:dyDescent="0.25">
      <c r="A6181" s="48">
        <v>32121502</v>
      </c>
      <c r="B6181" s="49" t="s">
        <v>6458</v>
      </c>
    </row>
    <row r="6182" spans="1:2" x14ac:dyDescent="0.25">
      <c r="A6182" s="48">
        <v>32121503</v>
      </c>
      <c r="B6182" s="49" t="s">
        <v>6459</v>
      </c>
    </row>
    <row r="6183" spans="1:2" x14ac:dyDescent="0.25">
      <c r="A6183" s="48">
        <v>32121504</v>
      </c>
      <c r="B6183" s="49" t="s">
        <v>6460</v>
      </c>
    </row>
    <row r="6184" spans="1:2" x14ac:dyDescent="0.25">
      <c r="A6184" s="48">
        <v>32121602</v>
      </c>
      <c r="B6184" s="49" t="s">
        <v>6461</v>
      </c>
    </row>
    <row r="6185" spans="1:2" x14ac:dyDescent="0.25">
      <c r="A6185" s="48">
        <v>32121603</v>
      </c>
      <c r="B6185" s="49" t="s">
        <v>6462</v>
      </c>
    </row>
    <row r="6186" spans="1:2" x14ac:dyDescent="0.25">
      <c r="A6186" s="48">
        <v>32121607</v>
      </c>
      <c r="B6186" s="49" t="s">
        <v>6463</v>
      </c>
    </row>
    <row r="6187" spans="1:2" x14ac:dyDescent="0.25">
      <c r="A6187" s="48">
        <v>32121609</v>
      </c>
      <c r="B6187" s="49" t="s">
        <v>6464</v>
      </c>
    </row>
    <row r="6188" spans="1:2" x14ac:dyDescent="0.25">
      <c r="A6188" s="48">
        <v>32121701</v>
      </c>
      <c r="B6188" s="49" t="s">
        <v>6465</v>
      </c>
    </row>
    <row r="6189" spans="1:2" x14ac:dyDescent="0.25">
      <c r="A6189" s="48">
        <v>32121702</v>
      </c>
      <c r="B6189" s="49" t="s">
        <v>6466</v>
      </c>
    </row>
    <row r="6190" spans="1:2" x14ac:dyDescent="0.25">
      <c r="A6190" s="48">
        <v>32121703</v>
      </c>
      <c r="B6190" s="49" t="s">
        <v>6467</v>
      </c>
    </row>
    <row r="6191" spans="1:2" x14ac:dyDescent="0.25">
      <c r="A6191" s="48">
        <v>32121704</v>
      </c>
      <c r="B6191" s="49" t="s">
        <v>6468</v>
      </c>
    </row>
    <row r="6192" spans="1:2" x14ac:dyDescent="0.25">
      <c r="A6192" s="48">
        <v>32121705</v>
      </c>
      <c r="B6192" s="49" t="s">
        <v>6469</v>
      </c>
    </row>
    <row r="6193" spans="1:2" x14ac:dyDescent="0.25">
      <c r="A6193" s="48">
        <v>32121706</v>
      </c>
      <c r="B6193" s="49" t="s">
        <v>6470</v>
      </c>
    </row>
    <row r="6194" spans="1:2" x14ac:dyDescent="0.25">
      <c r="A6194" s="48">
        <v>32131001</v>
      </c>
      <c r="B6194" s="49" t="s">
        <v>6471</v>
      </c>
    </row>
    <row r="6195" spans="1:2" x14ac:dyDescent="0.25">
      <c r="A6195" s="48">
        <v>32131002</v>
      </c>
      <c r="B6195" s="49" t="s">
        <v>6472</v>
      </c>
    </row>
    <row r="6196" spans="1:2" x14ac:dyDescent="0.25">
      <c r="A6196" s="48">
        <v>32131003</v>
      </c>
      <c r="B6196" s="49" t="s">
        <v>6473</v>
      </c>
    </row>
    <row r="6197" spans="1:2" x14ac:dyDescent="0.25">
      <c r="A6197" s="48">
        <v>32131005</v>
      </c>
      <c r="B6197" s="49" t="s">
        <v>6474</v>
      </c>
    </row>
    <row r="6198" spans="1:2" x14ac:dyDescent="0.25">
      <c r="A6198" s="48">
        <v>32131006</v>
      </c>
      <c r="B6198" s="49" t="s">
        <v>6475</v>
      </c>
    </row>
    <row r="6199" spans="1:2" x14ac:dyDescent="0.25">
      <c r="A6199" s="48">
        <v>32131007</v>
      </c>
      <c r="B6199" s="49" t="s">
        <v>6476</v>
      </c>
    </row>
    <row r="6200" spans="1:2" x14ac:dyDescent="0.25">
      <c r="A6200" s="48">
        <v>32131008</v>
      </c>
      <c r="B6200" s="49" t="s">
        <v>6477</v>
      </c>
    </row>
    <row r="6201" spans="1:2" x14ac:dyDescent="0.25">
      <c r="A6201" s="48">
        <v>32131009</v>
      </c>
      <c r="B6201" s="49" t="s">
        <v>6478</v>
      </c>
    </row>
    <row r="6202" spans="1:2" x14ac:dyDescent="0.25">
      <c r="A6202" s="48">
        <v>32131010</v>
      </c>
      <c r="B6202" s="49" t="s">
        <v>6479</v>
      </c>
    </row>
    <row r="6203" spans="1:2" x14ac:dyDescent="0.25">
      <c r="A6203" s="48">
        <v>32131011</v>
      </c>
      <c r="B6203" s="49" t="s">
        <v>6480</v>
      </c>
    </row>
    <row r="6204" spans="1:2" x14ac:dyDescent="0.25">
      <c r="A6204" s="48">
        <v>32131012</v>
      </c>
      <c r="B6204" s="49" t="s">
        <v>6481</v>
      </c>
    </row>
    <row r="6205" spans="1:2" x14ac:dyDescent="0.25">
      <c r="A6205" s="48">
        <v>32141001</v>
      </c>
      <c r="B6205" s="49" t="s">
        <v>6482</v>
      </c>
    </row>
    <row r="6206" spans="1:2" x14ac:dyDescent="0.25">
      <c r="A6206" s="48">
        <v>32141002</v>
      </c>
      <c r="B6206" s="49" t="s">
        <v>6483</v>
      </c>
    </row>
    <row r="6207" spans="1:2" x14ac:dyDescent="0.25">
      <c r="A6207" s="48">
        <v>32141003</v>
      </c>
      <c r="B6207" s="49" t="s">
        <v>6484</v>
      </c>
    </row>
    <row r="6208" spans="1:2" x14ac:dyDescent="0.25">
      <c r="A6208" s="48">
        <v>32141004</v>
      </c>
      <c r="B6208" s="49" t="s">
        <v>6485</v>
      </c>
    </row>
    <row r="6209" spans="1:2" x14ac:dyDescent="0.25">
      <c r="A6209" s="48">
        <v>32141005</v>
      </c>
      <c r="B6209" s="49" t="s">
        <v>6486</v>
      </c>
    </row>
    <row r="6210" spans="1:2" x14ac:dyDescent="0.25">
      <c r="A6210" s="48">
        <v>32141006</v>
      </c>
      <c r="B6210" s="49" t="s">
        <v>6487</v>
      </c>
    </row>
    <row r="6211" spans="1:2" x14ac:dyDescent="0.25">
      <c r="A6211" s="48">
        <v>32141007</v>
      </c>
      <c r="B6211" s="49" t="s">
        <v>6488</v>
      </c>
    </row>
    <row r="6212" spans="1:2" x14ac:dyDescent="0.25">
      <c r="A6212" s="48">
        <v>32141008</v>
      </c>
      <c r="B6212" s="49" t="s">
        <v>6489</v>
      </c>
    </row>
    <row r="6213" spans="1:2" x14ac:dyDescent="0.25">
      <c r="A6213" s="48">
        <v>32141009</v>
      </c>
      <c r="B6213" s="49" t="s">
        <v>6490</v>
      </c>
    </row>
    <row r="6214" spans="1:2" x14ac:dyDescent="0.25">
      <c r="A6214" s="48">
        <v>32141010</v>
      </c>
      <c r="B6214" s="49" t="s">
        <v>6491</v>
      </c>
    </row>
    <row r="6215" spans="1:2" x14ac:dyDescent="0.25">
      <c r="A6215" s="48">
        <v>32141011</v>
      </c>
      <c r="B6215" s="49" t="s">
        <v>6492</v>
      </c>
    </row>
    <row r="6216" spans="1:2" x14ac:dyDescent="0.25">
      <c r="A6216" s="48">
        <v>32141012</v>
      </c>
      <c r="B6216" s="49" t="s">
        <v>6493</v>
      </c>
    </row>
    <row r="6217" spans="1:2" x14ac:dyDescent="0.25">
      <c r="A6217" s="48">
        <v>32141013</v>
      </c>
      <c r="B6217" s="49" t="s">
        <v>6494</v>
      </c>
    </row>
    <row r="6218" spans="1:2" x14ac:dyDescent="0.25">
      <c r="A6218" s="48">
        <v>32141014</v>
      </c>
      <c r="B6218" s="49" t="s">
        <v>6495</v>
      </c>
    </row>
    <row r="6219" spans="1:2" x14ac:dyDescent="0.25">
      <c r="A6219" s="48">
        <v>32141015</v>
      </c>
      <c r="B6219" s="49" t="s">
        <v>6496</v>
      </c>
    </row>
    <row r="6220" spans="1:2" x14ac:dyDescent="0.25">
      <c r="A6220" s="48">
        <v>32141016</v>
      </c>
      <c r="B6220" s="49" t="s">
        <v>6497</v>
      </c>
    </row>
    <row r="6221" spans="1:2" x14ac:dyDescent="0.25">
      <c r="A6221" s="48">
        <v>32141101</v>
      </c>
      <c r="B6221" s="49" t="s">
        <v>6498</v>
      </c>
    </row>
    <row r="6222" spans="1:2" x14ac:dyDescent="0.25">
      <c r="A6222" s="48">
        <v>32141102</v>
      </c>
      <c r="B6222" s="49" t="s">
        <v>6499</v>
      </c>
    </row>
    <row r="6223" spans="1:2" x14ac:dyDescent="0.25">
      <c r="A6223" s="48">
        <v>32141103</v>
      </c>
      <c r="B6223" s="49" t="s">
        <v>6500</v>
      </c>
    </row>
    <row r="6224" spans="1:2" x14ac:dyDescent="0.25">
      <c r="A6224" s="48">
        <v>32141104</v>
      </c>
      <c r="B6224" s="49" t="s">
        <v>6501</v>
      </c>
    </row>
    <row r="6225" spans="1:2" x14ac:dyDescent="0.25">
      <c r="A6225" s="48">
        <v>32141105</v>
      </c>
      <c r="B6225" s="49" t="s">
        <v>6502</v>
      </c>
    </row>
    <row r="6226" spans="1:2" x14ac:dyDescent="0.25">
      <c r="A6226" s="48">
        <v>32141106</v>
      </c>
      <c r="B6226" s="49" t="s">
        <v>6503</v>
      </c>
    </row>
    <row r="6227" spans="1:2" x14ac:dyDescent="0.25">
      <c r="A6227" s="48">
        <v>32141107</v>
      </c>
      <c r="B6227" s="49" t="s">
        <v>6504</v>
      </c>
    </row>
    <row r="6228" spans="1:2" x14ac:dyDescent="0.25">
      <c r="A6228" s="48">
        <v>32141108</v>
      </c>
      <c r="B6228" s="49" t="s">
        <v>6505</v>
      </c>
    </row>
    <row r="6229" spans="1:2" x14ac:dyDescent="0.25">
      <c r="A6229" s="48">
        <v>32141109</v>
      </c>
      <c r="B6229" s="49" t="s">
        <v>2454</v>
      </c>
    </row>
    <row r="6230" spans="1:2" x14ac:dyDescent="0.25">
      <c r="A6230" s="48">
        <v>39101601</v>
      </c>
      <c r="B6230" s="49" t="s">
        <v>6506</v>
      </c>
    </row>
    <row r="6231" spans="1:2" x14ac:dyDescent="0.25">
      <c r="A6231" s="48">
        <v>39101602</v>
      </c>
      <c r="B6231" s="49" t="s">
        <v>6507</v>
      </c>
    </row>
    <row r="6232" spans="1:2" x14ac:dyDescent="0.25">
      <c r="A6232" s="48">
        <v>39101603</v>
      </c>
      <c r="B6232" s="49" t="s">
        <v>6508</v>
      </c>
    </row>
    <row r="6233" spans="1:2" x14ac:dyDescent="0.25">
      <c r="A6233" s="48">
        <v>39101604</v>
      </c>
      <c r="B6233" s="49" t="s">
        <v>6509</v>
      </c>
    </row>
    <row r="6234" spans="1:2" x14ac:dyDescent="0.25">
      <c r="A6234" s="48">
        <v>39101605</v>
      </c>
      <c r="B6234" s="49" t="s">
        <v>6510</v>
      </c>
    </row>
    <row r="6235" spans="1:2" x14ac:dyDescent="0.25">
      <c r="A6235" s="48">
        <v>39101606</v>
      </c>
      <c r="B6235" s="49" t="s">
        <v>6511</v>
      </c>
    </row>
    <row r="6236" spans="1:2" x14ac:dyDescent="0.25">
      <c r="A6236" s="48">
        <v>39101608</v>
      </c>
      <c r="B6236" s="49" t="s">
        <v>6512</v>
      </c>
    </row>
    <row r="6237" spans="1:2" x14ac:dyDescent="0.25">
      <c r="A6237" s="48">
        <v>39101609</v>
      </c>
      <c r="B6237" s="49" t="s">
        <v>6513</v>
      </c>
    </row>
    <row r="6238" spans="1:2" x14ac:dyDescent="0.25">
      <c r="A6238" s="48">
        <v>39101610</v>
      </c>
      <c r="B6238" s="49" t="s">
        <v>6514</v>
      </c>
    </row>
    <row r="6239" spans="1:2" x14ac:dyDescent="0.25">
      <c r="A6239" s="48">
        <v>39101612</v>
      </c>
      <c r="B6239" s="49" t="s">
        <v>6515</v>
      </c>
    </row>
    <row r="6240" spans="1:2" x14ac:dyDescent="0.25">
      <c r="A6240" s="48">
        <v>39101613</v>
      </c>
      <c r="B6240" s="49" t="s">
        <v>6516</v>
      </c>
    </row>
    <row r="6241" spans="1:2" x14ac:dyDescent="0.25">
      <c r="A6241" s="48">
        <v>39101614</v>
      </c>
      <c r="B6241" s="49" t="s">
        <v>6517</v>
      </c>
    </row>
    <row r="6242" spans="1:2" x14ac:dyDescent="0.25">
      <c r="A6242" s="48">
        <v>39101615</v>
      </c>
      <c r="B6242" s="49" t="s">
        <v>6518</v>
      </c>
    </row>
    <row r="6243" spans="1:2" x14ac:dyDescent="0.25">
      <c r="A6243" s="48">
        <v>39101616</v>
      </c>
      <c r="B6243" s="49" t="s">
        <v>6519</v>
      </c>
    </row>
    <row r="6244" spans="1:2" x14ac:dyDescent="0.25">
      <c r="A6244" s="48">
        <v>39101617</v>
      </c>
      <c r="B6244" s="49" t="s">
        <v>6520</v>
      </c>
    </row>
    <row r="6245" spans="1:2" x14ac:dyDescent="0.25">
      <c r="A6245" s="48">
        <v>39101618</v>
      </c>
      <c r="B6245" s="49" t="s">
        <v>6521</v>
      </c>
    </row>
    <row r="6246" spans="1:2" x14ac:dyDescent="0.25">
      <c r="A6246" s="48">
        <v>39101701</v>
      </c>
      <c r="B6246" s="49" t="s">
        <v>6522</v>
      </c>
    </row>
    <row r="6247" spans="1:2" x14ac:dyDescent="0.25">
      <c r="A6247" s="48">
        <v>39101801</v>
      </c>
      <c r="B6247" s="49" t="s">
        <v>6523</v>
      </c>
    </row>
    <row r="6248" spans="1:2" x14ac:dyDescent="0.25">
      <c r="A6248" s="48">
        <v>39111501</v>
      </c>
      <c r="B6248" s="49" t="s">
        <v>6524</v>
      </c>
    </row>
    <row r="6249" spans="1:2" x14ac:dyDescent="0.25">
      <c r="A6249" s="48">
        <v>39111503</v>
      </c>
      <c r="B6249" s="49" t="s">
        <v>6525</v>
      </c>
    </row>
    <row r="6250" spans="1:2" x14ac:dyDescent="0.25">
      <c r="A6250" s="48">
        <v>39111504</v>
      </c>
      <c r="B6250" s="49" t="s">
        <v>6526</v>
      </c>
    </row>
    <row r="6251" spans="1:2" x14ac:dyDescent="0.25">
      <c r="A6251" s="48">
        <v>39111505</v>
      </c>
      <c r="B6251" s="49" t="s">
        <v>6527</v>
      </c>
    </row>
    <row r="6252" spans="1:2" x14ac:dyDescent="0.25">
      <c r="A6252" s="48">
        <v>39111506</v>
      </c>
      <c r="B6252" s="49" t="s">
        <v>6528</v>
      </c>
    </row>
    <row r="6253" spans="1:2" x14ac:dyDescent="0.25">
      <c r="A6253" s="48">
        <v>39111507</v>
      </c>
      <c r="B6253" s="49" t="s">
        <v>6529</v>
      </c>
    </row>
    <row r="6254" spans="1:2" x14ac:dyDescent="0.25">
      <c r="A6254" s="48">
        <v>39111508</v>
      </c>
      <c r="B6254" s="49" t="s">
        <v>6530</v>
      </c>
    </row>
    <row r="6255" spans="1:2" x14ac:dyDescent="0.25">
      <c r="A6255" s="48">
        <v>39111509</v>
      </c>
      <c r="B6255" s="49" t="s">
        <v>6531</v>
      </c>
    </row>
    <row r="6256" spans="1:2" x14ac:dyDescent="0.25">
      <c r="A6256" s="48">
        <v>39111510</v>
      </c>
      <c r="B6256" s="49" t="s">
        <v>6532</v>
      </c>
    </row>
    <row r="6257" spans="1:2" x14ac:dyDescent="0.25">
      <c r="A6257" s="48">
        <v>39111512</v>
      </c>
      <c r="B6257" s="49" t="s">
        <v>6533</v>
      </c>
    </row>
    <row r="6258" spans="1:2" x14ac:dyDescent="0.25">
      <c r="A6258" s="48">
        <v>39111513</v>
      </c>
      <c r="B6258" s="49" t="s">
        <v>6534</v>
      </c>
    </row>
    <row r="6259" spans="1:2" x14ac:dyDescent="0.25">
      <c r="A6259" s="48">
        <v>39111514</v>
      </c>
      <c r="B6259" s="49" t="s">
        <v>6535</v>
      </c>
    </row>
    <row r="6260" spans="1:2" x14ac:dyDescent="0.25">
      <c r="A6260" s="48">
        <v>39111515</v>
      </c>
      <c r="B6260" s="49" t="s">
        <v>6536</v>
      </c>
    </row>
    <row r="6261" spans="1:2" x14ac:dyDescent="0.25">
      <c r="A6261" s="48">
        <v>39111516</v>
      </c>
      <c r="B6261" s="49" t="s">
        <v>6537</v>
      </c>
    </row>
    <row r="6262" spans="1:2" x14ac:dyDescent="0.25">
      <c r="A6262" s="48">
        <v>39111517</v>
      </c>
      <c r="B6262" s="49" t="s">
        <v>6538</v>
      </c>
    </row>
    <row r="6263" spans="1:2" x14ac:dyDescent="0.25">
      <c r="A6263" s="48">
        <v>39111518</v>
      </c>
      <c r="B6263" s="49" t="s">
        <v>6539</v>
      </c>
    </row>
    <row r="6264" spans="1:2" x14ac:dyDescent="0.25">
      <c r="A6264" s="48">
        <v>39111519</v>
      </c>
      <c r="B6264" s="49" t="s">
        <v>6540</v>
      </c>
    </row>
    <row r="6265" spans="1:2" x14ac:dyDescent="0.25">
      <c r="A6265" s="48">
        <v>39111520</v>
      </c>
      <c r="B6265" s="49" t="s">
        <v>6541</v>
      </c>
    </row>
    <row r="6266" spans="1:2" x14ac:dyDescent="0.25">
      <c r="A6266" s="48">
        <v>39111521</v>
      </c>
      <c r="B6266" s="49" t="s">
        <v>6542</v>
      </c>
    </row>
    <row r="6267" spans="1:2" x14ac:dyDescent="0.25">
      <c r="A6267" s="48">
        <v>39111603</v>
      </c>
      <c r="B6267" s="49" t="s">
        <v>6543</v>
      </c>
    </row>
    <row r="6268" spans="1:2" x14ac:dyDescent="0.25">
      <c r="A6268" s="48">
        <v>39111605</v>
      </c>
      <c r="B6268" s="49" t="s">
        <v>6544</v>
      </c>
    </row>
    <row r="6269" spans="1:2" x14ac:dyDescent="0.25">
      <c r="A6269" s="48">
        <v>39111606</v>
      </c>
      <c r="B6269" s="49" t="s">
        <v>6545</v>
      </c>
    </row>
    <row r="6270" spans="1:2" x14ac:dyDescent="0.25">
      <c r="A6270" s="48">
        <v>39111608</v>
      </c>
      <c r="B6270" s="49" t="s">
        <v>6546</v>
      </c>
    </row>
    <row r="6271" spans="1:2" x14ac:dyDescent="0.25">
      <c r="A6271" s="48">
        <v>39111609</v>
      </c>
      <c r="B6271" s="49" t="s">
        <v>6547</v>
      </c>
    </row>
    <row r="6272" spans="1:2" x14ac:dyDescent="0.25">
      <c r="A6272" s="48">
        <v>39111702</v>
      </c>
      <c r="B6272" s="49" t="s">
        <v>6548</v>
      </c>
    </row>
    <row r="6273" spans="1:2" x14ac:dyDescent="0.25">
      <c r="A6273" s="48">
        <v>39111703</v>
      </c>
      <c r="B6273" s="49" t="s">
        <v>6549</v>
      </c>
    </row>
    <row r="6274" spans="1:2" x14ac:dyDescent="0.25">
      <c r="A6274" s="48">
        <v>39111704</v>
      </c>
      <c r="B6274" s="49" t="s">
        <v>6550</v>
      </c>
    </row>
    <row r="6275" spans="1:2" x14ac:dyDescent="0.25">
      <c r="A6275" s="48">
        <v>39111705</v>
      </c>
      <c r="B6275" s="49" t="s">
        <v>6551</v>
      </c>
    </row>
    <row r="6276" spans="1:2" x14ac:dyDescent="0.25">
      <c r="A6276" s="48">
        <v>39111706</v>
      </c>
      <c r="B6276" s="49" t="s">
        <v>6552</v>
      </c>
    </row>
    <row r="6277" spans="1:2" x14ac:dyDescent="0.25">
      <c r="A6277" s="48">
        <v>39111801</v>
      </c>
      <c r="B6277" s="49" t="s">
        <v>6553</v>
      </c>
    </row>
    <row r="6278" spans="1:2" x14ac:dyDescent="0.25">
      <c r="A6278" s="48">
        <v>39111802</v>
      </c>
      <c r="B6278" s="49" t="s">
        <v>6554</v>
      </c>
    </row>
    <row r="6279" spans="1:2" x14ac:dyDescent="0.25">
      <c r="A6279" s="48">
        <v>39111803</v>
      </c>
      <c r="B6279" s="49" t="s">
        <v>6555</v>
      </c>
    </row>
    <row r="6280" spans="1:2" x14ac:dyDescent="0.25">
      <c r="A6280" s="48">
        <v>39111804</v>
      </c>
      <c r="B6280" s="49" t="s">
        <v>6556</v>
      </c>
    </row>
    <row r="6281" spans="1:2" x14ac:dyDescent="0.25">
      <c r="A6281" s="48">
        <v>39111806</v>
      </c>
      <c r="B6281" s="49" t="s">
        <v>6557</v>
      </c>
    </row>
    <row r="6282" spans="1:2" x14ac:dyDescent="0.25">
      <c r="A6282" s="48">
        <v>39111808</v>
      </c>
      <c r="B6282" s="49" t="s">
        <v>6558</v>
      </c>
    </row>
    <row r="6283" spans="1:2" x14ac:dyDescent="0.25">
      <c r="A6283" s="48">
        <v>39111809</v>
      </c>
      <c r="B6283" s="49" t="s">
        <v>6559</v>
      </c>
    </row>
    <row r="6284" spans="1:2" x14ac:dyDescent="0.25">
      <c r="A6284" s="48">
        <v>39111810</v>
      </c>
      <c r="B6284" s="49" t="s">
        <v>6560</v>
      </c>
    </row>
    <row r="6285" spans="1:2" x14ac:dyDescent="0.25">
      <c r="A6285" s="48">
        <v>39111811</v>
      </c>
      <c r="B6285" s="49" t="s">
        <v>6561</v>
      </c>
    </row>
    <row r="6286" spans="1:2" x14ac:dyDescent="0.25">
      <c r="A6286" s="48">
        <v>39111812</v>
      </c>
      <c r="B6286" s="49" t="s">
        <v>6562</v>
      </c>
    </row>
    <row r="6287" spans="1:2" x14ac:dyDescent="0.25">
      <c r="A6287" s="48">
        <v>39111813</v>
      </c>
      <c r="B6287" s="49" t="s">
        <v>6563</v>
      </c>
    </row>
    <row r="6288" spans="1:2" x14ac:dyDescent="0.25">
      <c r="A6288" s="48">
        <v>39111901</v>
      </c>
      <c r="B6288" s="49" t="s">
        <v>6564</v>
      </c>
    </row>
    <row r="6289" spans="1:2" x14ac:dyDescent="0.25">
      <c r="A6289" s="48">
        <v>39111902</v>
      </c>
      <c r="B6289" s="49" t="s">
        <v>6565</v>
      </c>
    </row>
    <row r="6290" spans="1:2" x14ac:dyDescent="0.25">
      <c r="A6290" s="48">
        <v>39112001</v>
      </c>
      <c r="B6290" s="49" t="s">
        <v>6566</v>
      </c>
    </row>
    <row r="6291" spans="1:2" x14ac:dyDescent="0.25">
      <c r="A6291" s="48">
        <v>39112002</v>
      </c>
      <c r="B6291" s="49" t="s">
        <v>6567</v>
      </c>
    </row>
    <row r="6292" spans="1:2" x14ac:dyDescent="0.25">
      <c r="A6292" s="48">
        <v>39112003</v>
      </c>
      <c r="B6292" s="49" t="s">
        <v>6568</v>
      </c>
    </row>
    <row r="6293" spans="1:2" x14ac:dyDescent="0.25">
      <c r="A6293" s="48">
        <v>39121001</v>
      </c>
      <c r="B6293" s="49" t="s">
        <v>6569</v>
      </c>
    </row>
    <row r="6294" spans="1:2" x14ac:dyDescent="0.25">
      <c r="A6294" s="48">
        <v>39121002</v>
      </c>
      <c r="B6294" s="49" t="s">
        <v>6570</v>
      </c>
    </row>
    <row r="6295" spans="1:2" x14ac:dyDescent="0.25">
      <c r="A6295" s="48">
        <v>39121003</v>
      </c>
      <c r="B6295" s="49" t="s">
        <v>6571</v>
      </c>
    </row>
    <row r="6296" spans="1:2" x14ac:dyDescent="0.25">
      <c r="A6296" s="48">
        <v>39121004</v>
      </c>
      <c r="B6296" s="49" t="s">
        <v>6572</v>
      </c>
    </row>
    <row r="6297" spans="1:2" x14ac:dyDescent="0.25">
      <c r="A6297" s="48">
        <v>39121006</v>
      </c>
      <c r="B6297" s="49" t="s">
        <v>6573</v>
      </c>
    </row>
    <row r="6298" spans="1:2" x14ac:dyDescent="0.25">
      <c r="A6298" s="48">
        <v>39121007</v>
      </c>
      <c r="B6298" s="49" t="s">
        <v>6574</v>
      </c>
    </row>
    <row r="6299" spans="1:2" x14ac:dyDescent="0.25">
      <c r="A6299" s="48">
        <v>39121008</v>
      </c>
      <c r="B6299" s="49" t="s">
        <v>6575</v>
      </c>
    </row>
    <row r="6300" spans="1:2" x14ac:dyDescent="0.25">
      <c r="A6300" s="48">
        <v>39121009</v>
      </c>
      <c r="B6300" s="49" t="s">
        <v>6576</v>
      </c>
    </row>
    <row r="6301" spans="1:2" x14ac:dyDescent="0.25">
      <c r="A6301" s="48">
        <v>39121010</v>
      </c>
      <c r="B6301" s="49" t="s">
        <v>6577</v>
      </c>
    </row>
    <row r="6302" spans="1:2" x14ac:dyDescent="0.25">
      <c r="A6302" s="48">
        <v>39121011</v>
      </c>
      <c r="B6302" s="49" t="s">
        <v>6578</v>
      </c>
    </row>
    <row r="6303" spans="1:2" x14ac:dyDescent="0.25">
      <c r="A6303" s="48">
        <v>39121012</v>
      </c>
      <c r="B6303" s="49" t="s">
        <v>6579</v>
      </c>
    </row>
    <row r="6304" spans="1:2" x14ac:dyDescent="0.25">
      <c r="A6304" s="48">
        <v>39121013</v>
      </c>
      <c r="B6304" s="49" t="s">
        <v>6580</v>
      </c>
    </row>
    <row r="6305" spans="1:2" x14ac:dyDescent="0.25">
      <c r="A6305" s="48">
        <v>39121014</v>
      </c>
      <c r="B6305" s="49" t="s">
        <v>6581</v>
      </c>
    </row>
    <row r="6306" spans="1:2" x14ac:dyDescent="0.25">
      <c r="A6306" s="48">
        <v>39121015</v>
      </c>
      <c r="B6306" s="49" t="s">
        <v>6582</v>
      </c>
    </row>
    <row r="6307" spans="1:2" x14ac:dyDescent="0.25">
      <c r="A6307" s="48">
        <v>39121016</v>
      </c>
      <c r="B6307" s="49" t="s">
        <v>6583</v>
      </c>
    </row>
    <row r="6308" spans="1:2" x14ac:dyDescent="0.25">
      <c r="A6308" s="48">
        <v>39121017</v>
      </c>
      <c r="B6308" s="49" t="s">
        <v>6584</v>
      </c>
    </row>
    <row r="6309" spans="1:2" x14ac:dyDescent="0.25">
      <c r="A6309" s="48">
        <v>39121018</v>
      </c>
      <c r="B6309" s="49" t="s">
        <v>6585</v>
      </c>
    </row>
    <row r="6310" spans="1:2" x14ac:dyDescent="0.25">
      <c r="A6310" s="48">
        <v>39121019</v>
      </c>
      <c r="B6310" s="49" t="s">
        <v>6586</v>
      </c>
    </row>
    <row r="6311" spans="1:2" x14ac:dyDescent="0.25">
      <c r="A6311" s="48">
        <v>39121020</v>
      </c>
      <c r="B6311" s="49" t="s">
        <v>6587</v>
      </c>
    </row>
    <row r="6312" spans="1:2" x14ac:dyDescent="0.25">
      <c r="A6312" s="48">
        <v>39121101</v>
      </c>
      <c r="B6312" s="49" t="s">
        <v>6588</v>
      </c>
    </row>
    <row r="6313" spans="1:2" x14ac:dyDescent="0.25">
      <c r="A6313" s="48">
        <v>39121102</v>
      </c>
      <c r="B6313" s="49" t="s">
        <v>6589</v>
      </c>
    </row>
    <row r="6314" spans="1:2" x14ac:dyDescent="0.25">
      <c r="A6314" s="48">
        <v>39121103</v>
      </c>
      <c r="B6314" s="49" t="s">
        <v>6590</v>
      </c>
    </row>
    <row r="6315" spans="1:2" x14ac:dyDescent="0.25">
      <c r="A6315" s="48">
        <v>39121104</v>
      </c>
      <c r="B6315" s="49" t="s">
        <v>6591</v>
      </c>
    </row>
    <row r="6316" spans="1:2" x14ac:dyDescent="0.25">
      <c r="A6316" s="48">
        <v>39121105</v>
      </c>
      <c r="B6316" s="49" t="s">
        <v>6592</v>
      </c>
    </row>
    <row r="6317" spans="1:2" x14ac:dyDescent="0.25">
      <c r="A6317" s="48">
        <v>39121106</v>
      </c>
      <c r="B6317" s="49" t="s">
        <v>6593</v>
      </c>
    </row>
    <row r="6318" spans="1:2" x14ac:dyDescent="0.25">
      <c r="A6318" s="48">
        <v>39121107</v>
      </c>
      <c r="B6318" s="49" t="s">
        <v>6594</v>
      </c>
    </row>
    <row r="6319" spans="1:2" x14ac:dyDescent="0.25">
      <c r="A6319" s="48">
        <v>39121108</v>
      </c>
      <c r="B6319" s="49" t="s">
        <v>6595</v>
      </c>
    </row>
    <row r="6320" spans="1:2" x14ac:dyDescent="0.25">
      <c r="A6320" s="48">
        <v>39121109</v>
      </c>
      <c r="B6320" s="49" t="s">
        <v>6596</v>
      </c>
    </row>
    <row r="6321" spans="1:2" x14ac:dyDescent="0.25">
      <c r="A6321" s="48">
        <v>39121201</v>
      </c>
      <c r="B6321" s="49" t="s">
        <v>6597</v>
      </c>
    </row>
    <row r="6322" spans="1:2" x14ac:dyDescent="0.25">
      <c r="A6322" s="48">
        <v>39121202</v>
      </c>
      <c r="B6322" s="49" t="s">
        <v>6598</v>
      </c>
    </row>
    <row r="6323" spans="1:2" x14ac:dyDescent="0.25">
      <c r="A6323" s="48">
        <v>39121203</v>
      </c>
      <c r="B6323" s="49" t="s">
        <v>6599</v>
      </c>
    </row>
    <row r="6324" spans="1:2" x14ac:dyDescent="0.25">
      <c r="A6324" s="48">
        <v>39121204</v>
      </c>
      <c r="B6324" s="49" t="s">
        <v>6600</v>
      </c>
    </row>
    <row r="6325" spans="1:2" x14ac:dyDescent="0.25">
      <c r="A6325" s="48">
        <v>39121205</v>
      </c>
      <c r="B6325" s="49" t="s">
        <v>6601</v>
      </c>
    </row>
    <row r="6326" spans="1:2" x14ac:dyDescent="0.25">
      <c r="A6326" s="48">
        <v>39121206</v>
      </c>
      <c r="B6326" s="49" t="s">
        <v>6602</v>
      </c>
    </row>
    <row r="6327" spans="1:2" x14ac:dyDescent="0.25">
      <c r="A6327" s="48">
        <v>39121207</v>
      </c>
      <c r="B6327" s="49" t="s">
        <v>6603</v>
      </c>
    </row>
    <row r="6328" spans="1:2" x14ac:dyDescent="0.25">
      <c r="A6328" s="48">
        <v>39121301</v>
      </c>
      <c r="B6328" s="49" t="s">
        <v>6604</v>
      </c>
    </row>
    <row r="6329" spans="1:2" x14ac:dyDescent="0.25">
      <c r="A6329" s="48">
        <v>39121302</v>
      </c>
      <c r="B6329" s="49" t="s">
        <v>6605</v>
      </c>
    </row>
    <row r="6330" spans="1:2" x14ac:dyDescent="0.25">
      <c r="A6330" s="48">
        <v>39121303</v>
      </c>
      <c r="B6330" s="49" t="s">
        <v>6606</v>
      </c>
    </row>
    <row r="6331" spans="1:2" x14ac:dyDescent="0.25">
      <c r="A6331" s="48">
        <v>39121304</v>
      </c>
      <c r="B6331" s="49" t="s">
        <v>6607</v>
      </c>
    </row>
    <row r="6332" spans="1:2" x14ac:dyDescent="0.25">
      <c r="A6332" s="48">
        <v>39121305</v>
      </c>
      <c r="B6332" s="49" t="s">
        <v>6608</v>
      </c>
    </row>
    <row r="6333" spans="1:2" x14ac:dyDescent="0.25">
      <c r="A6333" s="48">
        <v>39121306</v>
      </c>
      <c r="B6333" s="49" t="s">
        <v>6609</v>
      </c>
    </row>
    <row r="6334" spans="1:2" x14ac:dyDescent="0.25">
      <c r="A6334" s="48">
        <v>39121307</v>
      </c>
      <c r="B6334" s="49" t="s">
        <v>6610</v>
      </c>
    </row>
    <row r="6335" spans="1:2" x14ac:dyDescent="0.25">
      <c r="A6335" s="48">
        <v>39121308</v>
      </c>
      <c r="B6335" s="49" t="s">
        <v>6611</v>
      </c>
    </row>
    <row r="6336" spans="1:2" x14ac:dyDescent="0.25">
      <c r="A6336" s="48">
        <v>39121309</v>
      </c>
      <c r="B6336" s="49" t="s">
        <v>6612</v>
      </c>
    </row>
    <row r="6337" spans="1:2" x14ac:dyDescent="0.25">
      <c r="A6337" s="48">
        <v>39121310</v>
      </c>
      <c r="B6337" s="49" t="s">
        <v>6613</v>
      </c>
    </row>
    <row r="6338" spans="1:2" x14ac:dyDescent="0.25">
      <c r="A6338" s="48">
        <v>39121311</v>
      </c>
      <c r="B6338" s="49" t="s">
        <v>6614</v>
      </c>
    </row>
    <row r="6339" spans="1:2" x14ac:dyDescent="0.25">
      <c r="A6339" s="48">
        <v>39121312</v>
      </c>
      <c r="B6339" s="49" t="s">
        <v>6615</v>
      </c>
    </row>
    <row r="6340" spans="1:2" x14ac:dyDescent="0.25">
      <c r="A6340" s="48">
        <v>39121313</v>
      </c>
      <c r="B6340" s="49" t="s">
        <v>6616</v>
      </c>
    </row>
    <row r="6341" spans="1:2" x14ac:dyDescent="0.25">
      <c r="A6341" s="48">
        <v>39121402</v>
      </c>
      <c r="B6341" s="49" t="s">
        <v>6617</v>
      </c>
    </row>
    <row r="6342" spans="1:2" x14ac:dyDescent="0.25">
      <c r="A6342" s="48">
        <v>39121403</v>
      </c>
      <c r="B6342" s="49" t="s">
        <v>6618</v>
      </c>
    </row>
    <row r="6343" spans="1:2" x14ac:dyDescent="0.25">
      <c r="A6343" s="48">
        <v>39121404</v>
      </c>
      <c r="B6343" s="49" t="s">
        <v>6619</v>
      </c>
    </row>
    <row r="6344" spans="1:2" x14ac:dyDescent="0.25">
      <c r="A6344" s="48">
        <v>39121405</v>
      </c>
      <c r="B6344" s="49" t="s">
        <v>6620</v>
      </c>
    </row>
    <row r="6345" spans="1:2" x14ac:dyDescent="0.25">
      <c r="A6345" s="48">
        <v>39121406</v>
      </c>
      <c r="B6345" s="49" t="s">
        <v>6621</v>
      </c>
    </row>
    <row r="6346" spans="1:2" x14ac:dyDescent="0.25">
      <c r="A6346" s="48">
        <v>39121407</v>
      </c>
      <c r="B6346" s="49" t="s">
        <v>6622</v>
      </c>
    </row>
    <row r="6347" spans="1:2" x14ac:dyDescent="0.25">
      <c r="A6347" s="48">
        <v>39121408</v>
      </c>
      <c r="B6347" s="49" t="s">
        <v>6623</v>
      </c>
    </row>
    <row r="6348" spans="1:2" x14ac:dyDescent="0.25">
      <c r="A6348" s="48">
        <v>39121409</v>
      </c>
      <c r="B6348" s="49" t="s">
        <v>6624</v>
      </c>
    </row>
    <row r="6349" spans="1:2" x14ac:dyDescent="0.25">
      <c r="A6349" s="48">
        <v>39121410</v>
      </c>
      <c r="B6349" s="49" t="s">
        <v>6625</v>
      </c>
    </row>
    <row r="6350" spans="1:2" x14ac:dyDescent="0.25">
      <c r="A6350" s="48">
        <v>39121411</v>
      </c>
      <c r="B6350" s="49" t="s">
        <v>6626</v>
      </c>
    </row>
    <row r="6351" spans="1:2" x14ac:dyDescent="0.25">
      <c r="A6351" s="48">
        <v>39121412</v>
      </c>
      <c r="B6351" s="49" t="s">
        <v>6627</v>
      </c>
    </row>
    <row r="6352" spans="1:2" x14ac:dyDescent="0.25">
      <c r="A6352" s="48">
        <v>39121413</v>
      </c>
      <c r="B6352" s="49" t="s">
        <v>6628</v>
      </c>
    </row>
    <row r="6353" spans="1:2" x14ac:dyDescent="0.25">
      <c r="A6353" s="48">
        <v>39121414</v>
      </c>
      <c r="B6353" s="49" t="s">
        <v>6629</v>
      </c>
    </row>
    <row r="6354" spans="1:2" x14ac:dyDescent="0.25">
      <c r="A6354" s="48">
        <v>39121415</v>
      </c>
      <c r="B6354" s="49" t="s">
        <v>6630</v>
      </c>
    </row>
    <row r="6355" spans="1:2" x14ac:dyDescent="0.25">
      <c r="A6355" s="48">
        <v>39121416</v>
      </c>
      <c r="B6355" s="49" t="s">
        <v>6631</v>
      </c>
    </row>
    <row r="6356" spans="1:2" x14ac:dyDescent="0.25">
      <c r="A6356" s="48">
        <v>39121419</v>
      </c>
      <c r="B6356" s="49" t="s">
        <v>6632</v>
      </c>
    </row>
    <row r="6357" spans="1:2" x14ac:dyDescent="0.25">
      <c r="A6357" s="48">
        <v>39121420</v>
      </c>
      <c r="B6357" s="49" t="s">
        <v>6633</v>
      </c>
    </row>
    <row r="6358" spans="1:2" x14ac:dyDescent="0.25">
      <c r="A6358" s="48">
        <v>39121421</v>
      </c>
      <c r="B6358" s="49" t="s">
        <v>6634</v>
      </c>
    </row>
    <row r="6359" spans="1:2" x14ac:dyDescent="0.25">
      <c r="A6359" s="48">
        <v>39121422</v>
      </c>
      <c r="B6359" s="49" t="s">
        <v>6635</v>
      </c>
    </row>
    <row r="6360" spans="1:2" x14ac:dyDescent="0.25">
      <c r="A6360" s="48">
        <v>39121423</v>
      </c>
      <c r="B6360" s="49" t="s">
        <v>6636</v>
      </c>
    </row>
    <row r="6361" spans="1:2" x14ac:dyDescent="0.25">
      <c r="A6361" s="48">
        <v>39121424</v>
      </c>
      <c r="B6361" s="49" t="s">
        <v>6637</v>
      </c>
    </row>
    <row r="6362" spans="1:2" x14ac:dyDescent="0.25">
      <c r="A6362" s="48">
        <v>39121425</v>
      </c>
      <c r="B6362" s="49" t="s">
        <v>6638</v>
      </c>
    </row>
    <row r="6363" spans="1:2" x14ac:dyDescent="0.25">
      <c r="A6363" s="48">
        <v>39121426</v>
      </c>
      <c r="B6363" s="49" t="s">
        <v>6639</v>
      </c>
    </row>
    <row r="6364" spans="1:2" x14ac:dyDescent="0.25">
      <c r="A6364" s="48">
        <v>39121427</v>
      </c>
      <c r="B6364" s="49" t="s">
        <v>6640</v>
      </c>
    </row>
    <row r="6365" spans="1:2" x14ac:dyDescent="0.25">
      <c r="A6365" s="48">
        <v>39121428</v>
      </c>
      <c r="B6365" s="49" t="s">
        <v>6641</v>
      </c>
    </row>
    <row r="6366" spans="1:2" x14ac:dyDescent="0.25">
      <c r="A6366" s="48">
        <v>39121429</v>
      </c>
      <c r="B6366" s="49" t="s">
        <v>6642</v>
      </c>
    </row>
    <row r="6367" spans="1:2" x14ac:dyDescent="0.25">
      <c r="A6367" s="48">
        <v>39121430</v>
      </c>
      <c r="B6367" s="49" t="s">
        <v>6643</v>
      </c>
    </row>
    <row r="6368" spans="1:2" x14ac:dyDescent="0.25">
      <c r="A6368" s="48">
        <v>39121431</v>
      </c>
      <c r="B6368" s="49" t="s">
        <v>6644</v>
      </c>
    </row>
    <row r="6369" spans="1:2" x14ac:dyDescent="0.25">
      <c r="A6369" s="48">
        <v>39121432</v>
      </c>
      <c r="B6369" s="49" t="s">
        <v>6645</v>
      </c>
    </row>
    <row r="6370" spans="1:2" x14ac:dyDescent="0.25">
      <c r="A6370" s="48">
        <v>39121433</v>
      </c>
      <c r="B6370" s="49" t="s">
        <v>6646</v>
      </c>
    </row>
    <row r="6371" spans="1:2" x14ac:dyDescent="0.25">
      <c r="A6371" s="48">
        <v>39121434</v>
      </c>
      <c r="B6371" s="49" t="s">
        <v>6647</v>
      </c>
    </row>
    <row r="6372" spans="1:2" x14ac:dyDescent="0.25">
      <c r="A6372" s="48">
        <v>39121435</v>
      </c>
      <c r="B6372" s="49" t="s">
        <v>6648</v>
      </c>
    </row>
    <row r="6373" spans="1:2" x14ac:dyDescent="0.25">
      <c r="A6373" s="48">
        <v>39121436</v>
      </c>
      <c r="B6373" s="49" t="s">
        <v>6649</v>
      </c>
    </row>
    <row r="6374" spans="1:2" x14ac:dyDescent="0.25">
      <c r="A6374" s="48">
        <v>39121437</v>
      </c>
      <c r="B6374" s="49" t="s">
        <v>6650</v>
      </c>
    </row>
    <row r="6375" spans="1:2" x14ac:dyDescent="0.25">
      <c r="A6375" s="48">
        <v>39121501</v>
      </c>
      <c r="B6375" s="49" t="s">
        <v>6651</v>
      </c>
    </row>
    <row r="6376" spans="1:2" x14ac:dyDescent="0.25">
      <c r="A6376" s="48">
        <v>39121502</v>
      </c>
      <c r="B6376" s="49" t="s">
        <v>6652</v>
      </c>
    </row>
    <row r="6377" spans="1:2" x14ac:dyDescent="0.25">
      <c r="A6377" s="48">
        <v>39121503</v>
      </c>
      <c r="B6377" s="49" t="s">
        <v>6653</v>
      </c>
    </row>
    <row r="6378" spans="1:2" x14ac:dyDescent="0.25">
      <c r="A6378" s="48">
        <v>39121504</v>
      </c>
      <c r="B6378" s="49" t="s">
        <v>6654</v>
      </c>
    </row>
    <row r="6379" spans="1:2" x14ac:dyDescent="0.25">
      <c r="A6379" s="48">
        <v>39121505</v>
      </c>
      <c r="B6379" s="49" t="s">
        <v>6655</v>
      </c>
    </row>
    <row r="6380" spans="1:2" x14ac:dyDescent="0.25">
      <c r="A6380" s="48">
        <v>39121506</v>
      </c>
      <c r="B6380" s="49" t="s">
        <v>6656</v>
      </c>
    </row>
    <row r="6381" spans="1:2" x14ac:dyDescent="0.25">
      <c r="A6381" s="48">
        <v>39121507</v>
      </c>
      <c r="B6381" s="49" t="s">
        <v>6657</v>
      </c>
    </row>
    <row r="6382" spans="1:2" x14ac:dyDescent="0.25">
      <c r="A6382" s="48">
        <v>39121508</v>
      </c>
      <c r="B6382" s="49" t="s">
        <v>6658</v>
      </c>
    </row>
    <row r="6383" spans="1:2" x14ac:dyDescent="0.25">
      <c r="A6383" s="48">
        <v>39121509</v>
      </c>
      <c r="B6383" s="49" t="s">
        <v>6659</v>
      </c>
    </row>
    <row r="6384" spans="1:2" x14ac:dyDescent="0.25">
      <c r="A6384" s="48">
        <v>39121510</v>
      </c>
      <c r="B6384" s="49" t="s">
        <v>6660</v>
      </c>
    </row>
    <row r="6385" spans="1:2" x14ac:dyDescent="0.25">
      <c r="A6385" s="48">
        <v>39121511</v>
      </c>
      <c r="B6385" s="49" t="s">
        <v>6661</v>
      </c>
    </row>
    <row r="6386" spans="1:2" x14ac:dyDescent="0.25">
      <c r="A6386" s="48">
        <v>39121512</v>
      </c>
      <c r="B6386" s="49" t="s">
        <v>6662</v>
      </c>
    </row>
    <row r="6387" spans="1:2" x14ac:dyDescent="0.25">
      <c r="A6387" s="48">
        <v>39121513</v>
      </c>
      <c r="B6387" s="49" t="s">
        <v>6663</v>
      </c>
    </row>
    <row r="6388" spans="1:2" x14ac:dyDescent="0.25">
      <c r="A6388" s="48">
        <v>39121514</v>
      </c>
      <c r="B6388" s="49" t="s">
        <v>6664</v>
      </c>
    </row>
    <row r="6389" spans="1:2" x14ac:dyDescent="0.25">
      <c r="A6389" s="48">
        <v>39121515</v>
      </c>
      <c r="B6389" s="49" t="s">
        <v>6665</v>
      </c>
    </row>
    <row r="6390" spans="1:2" x14ac:dyDescent="0.25">
      <c r="A6390" s="48">
        <v>39121516</v>
      </c>
      <c r="B6390" s="49" t="s">
        <v>6666</v>
      </c>
    </row>
    <row r="6391" spans="1:2" x14ac:dyDescent="0.25">
      <c r="A6391" s="48">
        <v>39121517</v>
      </c>
      <c r="B6391" s="49" t="s">
        <v>6667</v>
      </c>
    </row>
    <row r="6392" spans="1:2" x14ac:dyDescent="0.25">
      <c r="A6392" s="48">
        <v>39121518</v>
      </c>
      <c r="B6392" s="49" t="s">
        <v>6668</v>
      </c>
    </row>
    <row r="6393" spans="1:2" x14ac:dyDescent="0.25">
      <c r="A6393" s="48">
        <v>39121519</v>
      </c>
      <c r="B6393" s="49" t="s">
        <v>6669</v>
      </c>
    </row>
    <row r="6394" spans="1:2" x14ac:dyDescent="0.25">
      <c r="A6394" s="48">
        <v>39121520</v>
      </c>
      <c r="B6394" s="49" t="s">
        <v>6670</v>
      </c>
    </row>
    <row r="6395" spans="1:2" x14ac:dyDescent="0.25">
      <c r="A6395" s="48">
        <v>39121521</v>
      </c>
      <c r="B6395" s="49" t="s">
        <v>6671</v>
      </c>
    </row>
    <row r="6396" spans="1:2" x14ac:dyDescent="0.25">
      <c r="A6396" s="48">
        <v>39121522</v>
      </c>
      <c r="B6396" s="49" t="s">
        <v>6672</v>
      </c>
    </row>
    <row r="6397" spans="1:2" x14ac:dyDescent="0.25">
      <c r="A6397" s="48">
        <v>39121523</v>
      </c>
      <c r="B6397" s="49" t="s">
        <v>6673</v>
      </c>
    </row>
    <row r="6398" spans="1:2" x14ac:dyDescent="0.25">
      <c r="A6398" s="48">
        <v>39121524</v>
      </c>
      <c r="B6398" s="49" t="s">
        <v>6674</v>
      </c>
    </row>
    <row r="6399" spans="1:2" x14ac:dyDescent="0.25">
      <c r="A6399" s="48">
        <v>39121525</v>
      </c>
      <c r="B6399" s="49" t="s">
        <v>6675</v>
      </c>
    </row>
    <row r="6400" spans="1:2" x14ac:dyDescent="0.25">
      <c r="A6400" s="48">
        <v>39121527</v>
      </c>
      <c r="B6400" s="49" t="s">
        <v>6676</v>
      </c>
    </row>
    <row r="6401" spans="1:2" x14ac:dyDescent="0.25">
      <c r="A6401" s="48">
        <v>39121528</v>
      </c>
      <c r="B6401" s="49" t="s">
        <v>6677</v>
      </c>
    </row>
    <row r="6402" spans="1:2" x14ac:dyDescent="0.25">
      <c r="A6402" s="48">
        <v>39121529</v>
      </c>
      <c r="B6402" s="49" t="s">
        <v>6678</v>
      </c>
    </row>
    <row r="6403" spans="1:2" x14ac:dyDescent="0.25">
      <c r="A6403" s="48">
        <v>39121531</v>
      </c>
      <c r="B6403" s="49" t="s">
        <v>6679</v>
      </c>
    </row>
    <row r="6404" spans="1:2" x14ac:dyDescent="0.25">
      <c r="A6404" s="48">
        <v>39121532</v>
      </c>
      <c r="B6404" s="49" t="s">
        <v>6680</v>
      </c>
    </row>
    <row r="6405" spans="1:2" x14ac:dyDescent="0.25">
      <c r="A6405" s="48">
        <v>39121533</v>
      </c>
      <c r="B6405" s="49" t="s">
        <v>6681</v>
      </c>
    </row>
    <row r="6406" spans="1:2" x14ac:dyDescent="0.25">
      <c r="A6406" s="48">
        <v>39121534</v>
      </c>
      <c r="B6406" s="49" t="s">
        <v>6682</v>
      </c>
    </row>
    <row r="6407" spans="1:2" x14ac:dyDescent="0.25">
      <c r="A6407" s="48">
        <v>39121535</v>
      </c>
      <c r="B6407" s="49" t="s">
        <v>6683</v>
      </c>
    </row>
    <row r="6408" spans="1:2" x14ac:dyDescent="0.25">
      <c r="A6408" s="48">
        <v>39121536</v>
      </c>
      <c r="B6408" s="49" t="s">
        <v>6684</v>
      </c>
    </row>
    <row r="6409" spans="1:2" x14ac:dyDescent="0.25">
      <c r="A6409" s="48">
        <v>39121537</v>
      </c>
      <c r="B6409" s="49" t="s">
        <v>6685</v>
      </c>
    </row>
    <row r="6410" spans="1:2" x14ac:dyDescent="0.25">
      <c r="A6410" s="48">
        <v>39121538</v>
      </c>
      <c r="B6410" s="49" t="s">
        <v>6686</v>
      </c>
    </row>
    <row r="6411" spans="1:2" x14ac:dyDescent="0.25">
      <c r="A6411" s="48">
        <v>39121539</v>
      </c>
      <c r="B6411" s="49" t="s">
        <v>6687</v>
      </c>
    </row>
    <row r="6412" spans="1:2" x14ac:dyDescent="0.25">
      <c r="A6412" s="48">
        <v>39121540</v>
      </c>
      <c r="B6412" s="49" t="s">
        <v>6688</v>
      </c>
    </row>
    <row r="6413" spans="1:2" x14ac:dyDescent="0.25">
      <c r="A6413" s="48">
        <v>39121541</v>
      </c>
      <c r="B6413" s="49" t="s">
        <v>6689</v>
      </c>
    </row>
    <row r="6414" spans="1:2" x14ac:dyDescent="0.25">
      <c r="A6414" s="48">
        <v>39121542</v>
      </c>
      <c r="B6414" s="49" t="s">
        <v>6690</v>
      </c>
    </row>
    <row r="6415" spans="1:2" x14ac:dyDescent="0.25">
      <c r="A6415" s="48">
        <v>39121543</v>
      </c>
      <c r="B6415" s="49" t="s">
        <v>6691</v>
      </c>
    </row>
    <row r="6416" spans="1:2" x14ac:dyDescent="0.25">
      <c r="A6416" s="48">
        <v>39121544</v>
      </c>
      <c r="B6416" s="49" t="s">
        <v>6692</v>
      </c>
    </row>
    <row r="6417" spans="1:2" x14ac:dyDescent="0.25">
      <c r="A6417" s="48">
        <v>39121545</v>
      </c>
      <c r="B6417" s="49" t="s">
        <v>6693</v>
      </c>
    </row>
    <row r="6418" spans="1:2" x14ac:dyDescent="0.25">
      <c r="A6418" s="48">
        <v>39121546</v>
      </c>
      <c r="B6418" s="49" t="s">
        <v>6694</v>
      </c>
    </row>
    <row r="6419" spans="1:2" x14ac:dyDescent="0.25">
      <c r="A6419" s="48">
        <v>39121547</v>
      </c>
      <c r="B6419" s="49" t="s">
        <v>6695</v>
      </c>
    </row>
    <row r="6420" spans="1:2" x14ac:dyDescent="0.25">
      <c r="A6420" s="48">
        <v>39121548</v>
      </c>
      <c r="B6420" s="49" t="s">
        <v>6696</v>
      </c>
    </row>
    <row r="6421" spans="1:2" x14ac:dyDescent="0.25">
      <c r="A6421" s="48">
        <v>39121549</v>
      </c>
      <c r="B6421" s="49" t="s">
        <v>6697</v>
      </c>
    </row>
    <row r="6422" spans="1:2" x14ac:dyDescent="0.25">
      <c r="A6422" s="48">
        <v>39121550</v>
      </c>
      <c r="B6422" s="49" t="s">
        <v>6698</v>
      </c>
    </row>
    <row r="6423" spans="1:2" x14ac:dyDescent="0.25">
      <c r="A6423" s="48">
        <v>39121551</v>
      </c>
      <c r="B6423" s="49" t="s">
        <v>6699</v>
      </c>
    </row>
    <row r="6424" spans="1:2" x14ac:dyDescent="0.25">
      <c r="A6424" s="48">
        <v>39121601</v>
      </c>
      <c r="B6424" s="49" t="s">
        <v>6700</v>
      </c>
    </row>
    <row r="6425" spans="1:2" x14ac:dyDescent="0.25">
      <c r="A6425" s="48">
        <v>39121602</v>
      </c>
      <c r="B6425" s="49" t="s">
        <v>6701</v>
      </c>
    </row>
    <row r="6426" spans="1:2" x14ac:dyDescent="0.25">
      <c r="A6426" s="48">
        <v>39121603</v>
      </c>
      <c r="B6426" s="49" t="s">
        <v>6702</v>
      </c>
    </row>
    <row r="6427" spans="1:2" x14ac:dyDescent="0.25">
      <c r="A6427" s="48">
        <v>39121604</v>
      </c>
      <c r="B6427" s="49" t="s">
        <v>6703</v>
      </c>
    </row>
    <row r="6428" spans="1:2" x14ac:dyDescent="0.25">
      <c r="A6428" s="48">
        <v>39121605</v>
      </c>
      <c r="B6428" s="49" t="s">
        <v>6704</v>
      </c>
    </row>
    <row r="6429" spans="1:2" x14ac:dyDescent="0.25">
      <c r="A6429" s="48">
        <v>39121606</v>
      </c>
      <c r="B6429" s="49" t="s">
        <v>6705</v>
      </c>
    </row>
    <row r="6430" spans="1:2" x14ac:dyDescent="0.25">
      <c r="A6430" s="48">
        <v>39121607</v>
      </c>
      <c r="B6430" s="49" t="s">
        <v>6706</v>
      </c>
    </row>
    <row r="6431" spans="1:2" x14ac:dyDescent="0.25">
      <c r="A6431" s="48">
        <v>39121608</v>
      </c>
      <c r="B6431" s="49" t="s">
        <v>6707</v>
      </c>
    </row>
    <row r="6432" spans="1:2" x14ac:dyDescent="0.25">
      <c r="A6432" s="48">
        <v>39121609</v>
      </c>
      <c r="B6432" s="49" t="s">
        <v>6708</v>
      </c>
    </row>
    <row r="6433" spans="1:2" x14ac:dyDescent="0.25">
      <c r="A6433" s="48">
        <v>39121610</v>
      </c>
      <c r="B6433" s="49" t="s">
        <v>6709</v>
      </c>
    </row>
    <row r="6434" spans="1:2" x14ac:dyDescent="0.25">
      <c r="A6434" s="48">
        <v>39121611</v>
      </c>
      <c r="B6434" s="49" t="s">
        <v>6710</v>
      </c>
    </row>
    <row r="6435" spans="1:2" x14ac:dyDescent="0.25">
      <c r="A6435" s="48">
        <v>39121612</v>
      </c>
      <c r="B6435" s="49" t="s">
        <v>6711</v>
      </c>
    </row>
    <row r="6436" spans="1:2" x14ac:dyDescent="0.25">
      <c r="A6436" s="48">
        <v>39121613</v>
      </c>
      <c r="B6436" s="49" t="s">
        <v>6712</v>
      </c>
    </row>
    <row r="6437" spans="1:2" x14ac:dyDescent="0.25">
      <c r="A6437" s="48">
        <v>39121614</v>
      </c>
      <c r="B6437" s="49" t="s">
        <v>6713</v>
      </c>
    </row>
    <row r="6438" spans="1:2" x14ac:dyDescent="0.25">
      <c r="A6438" s="48">
        <v>39121615</v>
      </c>
      <c r="B6438" s="49" t="s">
        <v>6714</v>
      </c>
    </row>
    <row r="6439" spans="1:2" x14ac:dyDescent="0.25">
      <c r="A6439" s="48">
        <v>39121616</v>
      </c>
      <c r="B6439" s="49" t="s">
        <v>6715</v>
      </c>
    </row>
    <row r="6440" spans="1:2" x14ac:dyDescent="0.25">
      <c r="A6440" s="48">
        <v>39121617</v>
      </c>
      <c r="B6440" s="49" t="s">
        <v>6716</v>
      </c>
    </row>
    <row r="6441" spans="1:2" x14ac:dyDescent="0.25">
      <c r="A6441" s="48">
        <v>39121618</v>
      </c>
      <c r="B6441" s="49" t="s">
        <v>6717</v>
      </c>
    </row>
    <row r="6442" spans="1:2" x14ac:dyDescent="0.25">
      <c r="A6442" s="48">
        <v>39121619</v>
      </c>
      <c r="B6442" s="49" t="s">
        <v>6718</v>
      </c>
    </row>
    <row r="6443" spans="1:2" x14ac:dyDescent="0.25">
      <c r="A6443" s="48">
        <v>39121701</v>
      </c>
      <c r="B6443" s="49" t="s">
        <v>6719</v>
      </c>
    </row>
    <row r="6444" spans="1:2" x14ac:dyDescent="0.25">
      <c r="A6444" s="48">
        <v>39121702</v>
      </c>
      <c r="B6444" s="49" t="s">
        <v>6720</v>
      </c>
    </row>
    <row r="6445" spans="1:2" x14ac:dyDescent="0.25">
      <c r="A6445" s="48">
        <v>39121703</v>
      </c>
      <c r="B6445" s="49" t="s">
        <v>6721</v>
      </c>
    </row>
    <row r="6446" spans="1:2" x14ac:dyDescent="0.25">
      <c r="A6446" s="48">
        <v>39121704</v>
      </c>
      <c r="B6446" s="49" t="s">
        <v>6722</v>
      </c>
    </row>
    <row r="6447" spans="1:2" x14ac:dyDescent="0.25">
      <c r="A6447" s="48">
        <v>39121705</v>
      </c>
      <c r="B6447" s="49" t="s">
        <v>6723</v>
      </c>
    </row>
    <row r="6448" spans="1:2" x14ac:dyDescent="0.25">
      <c r="A6448" s="48">
        <v>39121706</v>
      </c>
      <c r="B6448" s="49" t="s">
        <v>6724</v>
      </c>
    </row>
    <row r="6449" spans="1:2" x14ac:dyDescent="0.25">
      <c r="A6449" s="48">
        <v>39121707</v>
      </c>
      <c r="B6449" s="49" t="s">
        <v>6725</v>
      </c>
    </row>
    <row r="6450" spans="1:2" x14ac:dyDescent="0.25">
      <c r="A6450" s="48">
        <v>39121708</v>
      </c>
      <c r="B6450" s="49" t="s">
        <v>6726</v>
      </c>
    </row>
    <row r="6451" spans="1:2" x14ac:dyDescent="0.25">
      <c r="A6451" s="48">
        <v>39121709</v>
      </c>
      <c r="B6451" s="49" t="s">
        <v>6727</v>
      </c>
    </row>
    <row r="6452" spans="1:2" x14ac:dyDescent="0.25">
      <c r="A6452" s="48">
        <v>39121710</v>
      </c>
      <c r="B6452" s="49" t="s">
        <v>6728</v>
      </c>
    </row>
    <row r="6453" spans="1:2" x14ac:dyDescent="0.25">
      <c r="A6453" s="48">
        <v>39121711</v>
      </c>
      <c r="B6453" s="49" t="s">
        <v>6729</v>
      </c>
    </row>
    <row r="6454" spans="1:2" x14ac:dyDescent="0.25">
      <c r="A6454" s="48">
        <v>39121712</v>
      </c>
      <c r="B6454" s="49" t="s">
        <v>6730</v>
      </c>
    </row>
    <row r="6455" spans="1:2" x14ac:dyDescent="0.25">
      <c r="A6455" s="48">
        <v>39121713</v>
      </c>
      <c r="B6455" s="49" t="s">
        <v>6731</v>
      </c>
    </row>
    <row r="6456" spans="1:2" x14ac:dyDescent="0.25">
      <c r="A6456" s="48">
        <v>39121714</v>
      </c>
      <c r="B6456" s="49" t="s">
        <v>6732</v>
      </c>
    </row>
    <row r="6457" spans="1:2" x14ac:dyDescent="0.25">
      <c r="A6457" s="48">
        <v>39121715</v>
      </c>
      <c r="B6457" s="49" t="s">
        <v>6733</v>
      </c>
    </row>
    <row r="6458" spans="1:2" x14ac:dyDescent="0.25">
      <c r="A6458" s="48">
        <v>39121716</v>
      </c>
      <c r="B6458" s="49" t="s">
        <v>6734</v>
      </c>
    </row>
    <row r="6459" spans="1:2" x14ac:dyDescent="0.25">
      <c r="A6459" s="48">
        <v>39121717</v>
      </c>
      <c r="B6459" s="49" t="s">
        <v>6735</v>
      </c>
    </row>
    <row r="6460" spans="1:2" x14ac:dyDescent="0.25">
      <c r="A6460" s="48">
        <v>39121718</v>
      </c>
      <c r="B6460" s="49" t="s">
        <v>6736</v>
      </c>
    </row>
    <row r="6461" spans="1:2" x14ac:dyDescent="0.25">
      <c r="A6461" s="48">
        <v>39121719</v>
      </c>
      <c r="B6461" s="49" t="s">
        <v>6737</v>
      </c>
    </row>
    <row r="6462" spans="1:2" x14ac:dyDescent="0.25">
      <c r="A6462" s="48">
        <v>39121720</v>
      </c>
      <c r="B6462" s="49" t="s">
        <v>6738</v>
      </c>
    </row>
    <row r="6463" spans="1:2" x14ac:dyDescent="0.25">
      <c r="A6463" s="48">
        <v>39121721</v>
      </c>
      <c r="B6463" s="49" t="s">
        <v>6739</v>
      </c>
    </row>
    <row r="6464" spans="1:2" x14ac:dyDescent="0.25">
      <c r="A6464" s="48">
        <v>40101501</v>
      </c>
      <c r="B6464" s="49" t="s">
        <v>6740</v>
      </c>
    </row>
    <row r="6465" spans="1:2" x14ac:dyDescent="0.25">
      <c r="A6465" s="48">
        <v>40101502</v>
      </c>
      <c r="B6465" s="49" t="s">
        <v>6741</v>
      </c>
    </row>
    <row r="6466" spans="1:2" x14ac:dyDescent="0.25">
      <c r="A6466" s="48">
        <v>40101503</v>
      </c>
      <c r="B6466" s="49" t="s">
        <v>6742</v>
      </c>
    </row>
    <row r="6467" spans="1:2" x14ac:dyDescent="0.25">
      <c r="A6467" s="48">
        <v>40101504</v>
      </c>
      <c r="B6467" s="49" t="s">
        <v>6743</v>
      </c>
    </row>
    <row r="6468" spans="1:2" x14ac:dyDescent="0.25">
      <c r="A6468" s="48">
        <v>40101505</v>
      </c>
      <c r="B6468" s="49" t="s">
        <v>6744</v>
      </c>
    </row>
    <row r="6469" spans="1:2" x14ac:dyDescent="0.25">
      <c r="A6469" s="48">
        <v>40101506</v>
      </c>
      <c r="B6469" s="49" t="s">
        <v>6745</v>
      </c>
    </row>
    <row r="6470" spans="1:2" x14ac:dyDescent="0.25">
      <c r="A6470" s="48">
        <v>40101601</v>
      </c>
      <c r="B6470" s="49" t="s">
        <v>6746</v>
      </c>
    </row>
    <row r="6471" spans="1:2" x14ac:dyDescent="0.25">
      <c r="A6471" s="48">
        <v>40101602</v>
      </c>
      <c r="B6471" s="49" t="s">
        <v>6747</v>
      </c>
    </row>
    <row r="6472" spans="1:2" x14ac:dyDescent="0.25">
      <c r="A6472" s="48">
        <v>40101603</v>
      </c>
      <c r="B6472" s="49" t="s">
        <v>6748</v>
      </c>
    </row>
    <row r="6473" spans="1:2" x14ac:dyDescent="0.25">
      <c r="A6473" s="48">
        <v>40101604</v>
      </c>
      <c r="B6473" s="49" t="s">
        <v>6749</v>
      </c>
    </row>
    <row r="6474" spans="1:2" x14ac:dyDescent="0.25">
      <c r="A6474" s="48">
        <v>40101605</v>
      </c>
      <c r="B6474" s="49" t="s">
        <v>6750</v>
      </c>
    </row>
    <row r="6475" spans="1:2" x14ac:dyDescent="0.25">
      <c r="A6475" s="48">
        <v>40101701</v>
      </c>
      <c r="B6475" s="49" t="s">
        <v>6751</v>
      </c>
    </row>
    <row r="6476" spans="1:2" x14ac:dyDescent="0.25">
      <c r="A6476" s="48">
        <v>40101702</v>
      </c>
      <c r="B6476" s="49" t="s">
        <v>6752</v>
      </c>
    </row>
    <row r="6477" spans="1:2" x14ac:dyDescent="0.25">
      <c r="A6477" s="48">
        <v>40101703</v>
      </c>
      <c r="B6477" s="49" t="s">
        <v>6753</v>
      </c>
    </row>
    <row r="6478" spans="1:2" x14ac:dyDescent="0.25">
      <c r="A6478" s="48">
        <v>40101704</v>
      </c>
      <c r="B6478" s="49" t="s">
        <v>6754</v>
      </c>
    </row>
    <row r="6479" spans="1:2" x14ac:dyDescent="0.25">
      <c r="A6479" s="48">
        <v>40101705</v>
      </c>
      <c r="B6479" s="49" t="s">
        <v>6755</v>
      </c>
    </row>
    <row r="6480" spans="1:2" x14ac:dyDescent="0.25">
      <c r="A6480" s="48">
        <v>40101706</v>
      </c>
      <c r="B6480" s="49" t="s">
        <v>6756</v>
      </c>
    </row>
    <row r="6481" spans="1:2" x14ac:dyDescent="0.25">
      <c r="A6481" s="48">
        <v>40101707</v>
      </c>
      <c r="B6481" s="49" t="s">
        <v>6757</v>
      </c>
    </row>
    <row r="6482" spans="1:2" x14ac:dyDescent="0.25">
      <c r="A6482" s="48">
        <v>40101801</v>
      </c>
      <c r="B6482" s="49" t="s">
        <v>6758</v>
      </c>
    </row>
    <row r="6483" spans="1:2" x14ac:dyDescent="0.25">
      <c r="A6483" s="48">
        <v>40101802</v>
      </c>
      <c r="B6483" s="49" t="s">
        <v>6759</v>
      </c>
    </row>
    <row r="6484" spans="1:2" x14ac:dyDescent="0.25">
      <c r="A6484" s="48">
        <v>40101803</v>
      </c>
      <c r="B6484" s="49" t="s">
        <v>6760</v>
      </c>
    </row>
    <row r="6485" spans="1:2" x14ac:dyDescent="0.25">
      <c r="A6485" s="48">
        <v>40101805</v>
      </c>
      <c r="B6485" s="49" t="s">
        <v>6761</v>
      </c>
    </row>
    <row r="6486" spans="1:2" x14ac:dyDescent="0.25">
      <c r="A6486" s="48">
        <v>40101806</v>
      </c>
      <c r="B6486" s="49" t="s">
        <v>6762</v>
      </c>
    </row>
    <row r="6487" spans="1:2" x14ac:dyDescent="0.25">
      <c r="A6487" s="48">
        <v>40101807</v>
      </c>
      <c r="B6487" s="49" t="s">
        <v>6763</v>
      </c>
    </row>
    <row r="6488" spans="1:2" x14ac:dyDescent="0.25">
      <c r="A6488" s="48">
        <v>40101808</v>
      </c>
      <c r="B6488" s="49" t="s">
        <v>6764</v>
      </c>
    </row>
    <row r="6489" spans="1:2" x14ac:dyDescent="0.25">
      <c r="A6489" s="48">
        <v>40101809</v>
      </c>
      <c r="B6489" s="49" t="s">
        <v>6765</v>
      </c>
    </row>
    <row r="6490" spans="1:2" x14ac:dyDescent="0.25">
      <c r="A6490" s="48">
        <v>40101810</v>
      </c>
      <c r="B6490" s="49" t="s">
        <v>6766</v>
      </c>
    </row>
    <row r="6491" spans="1:2" x14ac:dyDescent="0.25">
      <c r="A6491" s="48">
        <v>40101811</v>
      </c>
      <c r="B6491" s="49" t="s">
        <v>6767</v>
      </c>
    </row>
    <row r="6492" spans="1:2" x14ac:dyDescent="0.25">
      <c r="A6492" s="48">
        <v>40101812</v>
      </c>
      <c r="B6492" s="49" t="s">
        <v>6768</v>
      </c>
    </row>
    <row r="6493" spans="1:2" x14ac:dyDescent="0.25">
      <c r="A6493" s="48">
        <v>40101813</v>
      </c>
      <c r="B6493" s="49" t="s">
        <v>6769</v>
      </c>
    </row>
    <row r="6494" spans="1:2" x14ac:dyDescent="0.25">
      <c r="A6494" s="48">
        <v>40101814</v>
      </c>
      <c r="B6494" s="49" t="s">
        <v>6770</v>
      </c>
    </row>
    <row r="6495" spans="1:2" x14ac:dyDescent="0.25">
      <c r="A6495" s="48">
        <v>40101815</v>
      </c>
      <c r="B6495" s="49" t="s">
        <v>6771</v>
      </c>
    </row>
    <row r="6496" spans="1:2" x14ac:dyDescent="0.25">
      <c r="A6496" s="48">
        <v>40101816</v>
      </c>
      <c r="B6496" s="49" t="s">
        <v>6772</v>
      </c>
    </row>
    <row r="6497" spans="1:2" x14ac:dyDescent="0.25">
      <c r="A6497" s="48">
        <v>40101817</v>
      </c>
      <c r="B6497" s="49" t="s">
        <v>6773</v>
      </c>
    </row>
    <row r="6498" spans="1:2" x14ac:dyDescent="0.25">
      <c r="A6498" s="48">
        <v>40101818</v>
      </c>
      <c r="B6498" s="49" t="s">
        <v>6774</v>
      </c>
    </row>
    <row r="6499" spans="1:2" x14ac:dyDescent="0.25">
      <c r="A6499" s="48">
        <v>40101819</v>
      </c>
      <c r="B6499" s="49" t="s">
        <v>6775</v>
      </c>
    </row>
    <row r="6500" spans="1:2" x14ac:dyDescent="0.25">
      <c r="A6500" s="48">
        <v>40101820</v>
      </c>
      <c r="B6500" s="49" t="s">
        <v>6768</v>
      </c>
    </row>
    <row r="6501" spans="1:2" x14ac:dyDescent="0.25">
      <c r="A6501" s="48">
        <v>40101821</v>
      </c>
      <c r="B6501" s="49" t="s">
        <v>6776</v>
      </c>
    </row>
    <row r="6502" spans="1:2" x14ac:dyDescent="0.25">
      <c r="A6502" s="48">
        <v>40101822</v>
      </c>
      <c r="B6502" s="49" t="s">
        <v>6777</v>
      </c>
    </row>
    <row r="6503" spans="1:2" x14ac:dyDescent="0.25">
      <c r="A6503" s="48">
        <v>40101823</v>
      </c>
      <c r="B6503" s="49" t="s">
        <v>6778</v>
      </c>
    </row>
    <row r="6504" spans="1:2" x14ac:dyDescent="0.25">
      <c r="A6504" s="48">
        <v>40101824</v>
      </c>
      <c r="B6504" s="49" t="s">
        <v>6779</v>
      </c>
    </row>
    <row r="6505" spans="1:2" x14ac:dyDescent="0.25">
      <c r="A6505" s="48">
        <v>40101825</v>
      </c>
      <c r="B6505" s="49" t="s">
        <v>6780</v>
      </c>
    </row>
    <row r="6506" spans="1:2" x14ac:dyDescent="0.25">
      <c r="A6506" s="48">
        <v>40101826</v>
      </c>
      <c r="B6506" s="49" t="s">
        <v>6781</v>
      </c>
    </row>
    <row r="6507" spans="1:2" x14ac:dyDescent="0.25">
      <c r="A6507" s="48">
        <v>40101827</v>
      </c>
      <c r="B6507" s="49" t="s">
        <v>6782</v>
      </c>
    </row>
    <row r="6508" spans="1:2" x14ac:dyDescent="0.25">
      <c r="A6508" s="48">
        <v>40101828</v>
      </c>
      <c r="B6508" s="49" t="s">
        <v>6783</v>
      </c>
    </row>
    <row r="6509" spans="1:2" x14ac:dyDescent="0.25">
      <c r="A6509" s="48">
        <v>40101829</v>
      </c>
      <c r="B6509" s="49" t="s">
        <v>6784</v>
      </c>
    </row>
    <row r="6510" spans="1:2" x14ac:dyDescent="0.25">
      <c r="A6510" s="48">
        <v>40101830</v>
      </c>
      <c r="B6510" s="49" t="s">
        <v>6785</v>
      </c>
    </row>
    <row r="6511" spans="1:2" x14ac:dyDescent="0.25">
      <c r="A6511" s="48">
        <v>40101831</v>
      </c>
      <c r="B6511" s="49" t="s">
        <v>6786</v>
      </c>
    </row>
    <row r="6512" spans="1:2" x14ac:dyDescent="0.25">
      <c r="A6512" s="48">
        <v>40101832</v>
      </c>
      <c r="B6512" s="49" t="s">
        <v>6787</v>
      </c>
    </row>
    <row r="6513" spans="1:2" x14ac:dyDescent="0.25">
      <c r="A6513" s="48">
        <v>40101833</v>
      </c>
      <c r="B6513" s="49" t="s">
        <v>6788</v>
      </c>
    </row>
    <row r="6514" spans="1:2" x14ac:dyDescent="0.25">
      <c r="A6514" s="48">
        <v>40101834</v>
      </c>
      <c r="B6514" s="49" t="s">
        <v>6789</v>
      </c>
    </row>
    <row r="6515" spans="1:2" x14ac:dyDescent="0.25">
      <c r="A6515" s="48">
        <v>40101901</v>
      </c>
      <c r="B6515" s="49" t="s">
        <v>6790</v>
      </c>
    </row>
    <row r="6516" spans="1:2" x14ac:dyDescent="0.25">
      <c r="A6516" s="48">
        <v>40101902</v>
      </c>
      <c r="B6516" s="49" t="s">
        <v>6791</v>
      </c>
    </row>
    <row r="6517" spans="1:2" x14ac:dyDescent="0.25">
      <c r="A6517" s="48">
        <v>40101903</v>
      </c>
      <c r="B6517" s="49" t="s">
        <v>6792</v>
      </c>
    </row>
    <row r="6518" spans="1:2" x14ac:dyDescent="0.25">
      <c r="A6518" s="48">
        <v>40102001</v>
      </c>
      <c r="B6518" s="49" t="s">
        <v>6793</v>
      </c>
    </row>
    <row r="6519" spans="1:2" x14ac:dyDescent="0.25">
      <c r="A6519" s="48">
        <v>40102002</v>
      </c>
      <c r="B6519" s="49" t="s">
        <v>6794</v>
      </c>
    </row>
    <row r="6520" spans="1:2" x14ac:dyDescent="0.25">
      <c r="A6520" s="48">
        <v>40102003</v>
      </c>
      <c r="B6520" s="49" t="s">
        <v>6795</v>
      </c>
    </row>
    <row r="6521" spans="1:2" x14ac:dyDescent="0.25">
      <c r="A6521" s="48">
        <v>40102004</v>
      </c>
      <c r="B6521" s="49" t="s">
        <v>6796</v>
      </c>
    </row>
    <row r="6522" spans="1:2" x14ac:dyDescent="0.25">
      <c r="A6522" s="48">
        <v>40102005</v>
      </c>
      <c r="B6522" s="49" t="s">
        <v>6797</v>
      </c>
    </row>
    <row r="6523" spans="1:2" x14ac:dyDescent="0.25">
      <c r="A6523" s="48">
        <v>40141602</v>
      </c>
      <c r="B6523" s="49" t="s">
        <v>6798</v>
      </c>
    </row>
    <row r="6524" spans="1:2" x14ac:dyDescent="0.25">
      <c r="A6524" s="48">
        <v>40141603</v>
      </c>
      <c r="B6524" s="49" t="s">
        <v>6799</v>
      </c>
    </row>
    <row r="6525" spans="1:2" x14ac:dyDescent="0.25">
      <c r="A6525" s="48">
        <v>40141604</v>
      </c>
      <c r="B6525" s="49" t="s">
        <v>6800</v>
      </c>
    </row>
    <row r="6526" spans="1:2" x14ac:dyDescent="0.25">
      <c r="A6526" s="48">
        <v>40141605</v>
      </c>
      <c r="B6526" s="49" t="s">
        <v>6801</v>
      </c>
    </row>
    <row r="6527" spans="1:2" x14ac:dyDescent="0.25">
      <c r="A6527" s="48">
        <v>40141606</v>
      </c>
      <c r="B6527" s="49" t="s">
        <v>6802</v>
      </c>
    </row>
    <row r="6528" spans="1:2" x14ac:dyDescent="0.25">
      <c r="A6528" s="48">
        <v>40141607</v>
      </c>
      <c r="B6528" s="49" t="s">
        <v>6803</v>
      </c>
    </row>
    <row r="6529" spans="1:2" x14ac:dyDescent="0.25">
      <c r="A6529" s="48">
        <v>40141608</v>
      </c>
      <c r="B6529" s="49" t="s">
        <v>6804</v>
      </c>
    </row>
    <row r="6530" spans="1:2" x14ac:dyDescent="0.25">
      <c r="A6530" s="48">
        <v>40141609</v>
      </c>
      <c r="B6530" s="49" t="s">
        <v>6805</v>
      </c>
    </row>
    <row r="6531" spans="1:2" x14ac:dyDescent="0.25">
      <c r="A6531" s="48">
        <v>40141610</v>
      </c>
      <c r="B6531" s="49" t="s">
        <v>6806</v>
      </c>
    </row>
    <row r="6532" spans="1:2" x14ac:dyDescent="0.25">
      <c r="A6532" s="48">
        <v>40141611</v>
      </c>
      <c r="B6532" s="49" t="s">
        <v>6807</v>
      </c>
    </row>
    <row r="6533" spans="1:2" x14ac:dyDescent="0.25">
      <c r="A6533" s="48">
        <v>40141612</v>
      </c>
      <c r="B6533" s="49" t="s">
        <v>6808</v>
      </c>
    </row>
    <row r="6534" spans="1:2" x14ac:dyDescent="0.25">
      <c r="A6534" s="48">
        <v>40141613</v>
      </c>
      <c r="B6534" s="49" t="s">
        <v>6809</v>
      </c>
    </row>
    <row r="6535" spans="1:2" x14ac:dyDescent="0.25">
      <c r="A6535" s="48">
        <v>40141615</v>
      </c>
      <c r="B6535" s="49" t="s">
        <v>6810</v>
      </c>
    </row>
    <row r="6536" spans="1:2" x14ac:dyDescent="0.25">
      <c r="A6536" s="48">
        <v>40141616</v>
      </c>
      <c r="B6536" s="49" t="s">
        <v>6811</v>
      </c>
    </row>
    <row r="6537" spans="1:2" x14ac:dyDescent="0.25">
      <c r="A6537" s="48">
        <v>40141617</v>
      </c>
      <c r="B6537" s="49" t="s">
        <v>6812</v>
      </c>
    </row>
    <row r="6538" spans="1:2" x14ac:dyDescent="0.25">
      <c r="A6538" s="48">
        <v>40141618</v>
      </c>
      <c r="B6538" s="49" t="s">
        <v>6813</v>
      </c>
    </row>
    <row r="6539" spans="1:2" x14ac:dyDescent="0.25">
      <c r="A6539" s="48">
        <v>40141619</v>
      </c>
      <c r="B6539" s="49" t="s">
        <v>6814</v>
      </c>
    </row>
    <row r="6540" spans="1:2" x14ac:dyDescent="0.25">
      <c r="A6540" s="48">
        <v>40141620</v>
      </c>
      <c r="B6540" s="49" t="s">
        <v>6815</v>
      </c>
    </row>
    <row r="6541" spans="1:2" x14ac:dyDescent="0.25">
      <c r="A6541" s="48">
        <v>40141621</v>
      </c>
      <c r="B6541" s="49" t="s">
        <v>6816</v>
      </c>
    </row>
    <row r="6542" spans="1:2" x14ac:dyDescent="0.25">
      <c r="A6542" s="48">
        <v>40141622</v>
      </c>
      <c r="B6542" s="49" t="s">
        <v>6817</v>
      </c>
    </row>
    <row r="6543" spans="1:2" x14ac:dyDescent="0.25">
      <c r="A6543" s="48">
        <v>40141623</v>
      </c>
      <c r="B6543" s="49" t="s">
        <v>6818</v>
      </c>
    </row>
    <row r="6544" spans="1:2" x14ac:dyDescent="0.25">
      <c r="A6544" s="48">
        <v>40141624</v>
      </c>
      <c r="B6544" s="49" t="s">
        <v>6819</v>
      </c>
    </row>
    <row r="6545" spans="1:2" x14ac:dyDescent="0.25">
      <c r="A6545" s="48">
        <v>40141625</v>
      </c>
      <c r="B6545" s="49" t="s">
        <v>6820</v>
      </c>
    </row>
    <row r="6546" spans="1:2" x14ac:dyDescent="0.25">
      <c r="A6546" s="48">
        <v>40141626</v>
      </c>
      <c r="B6546" s="49" t="s">
        <v>6821</v>
      </c>
    </row>
    <row r="6547" spans="1:2" x14ac:dyDescent="0.25">
      <c r="A6547" s="48">
        <v>40141627</v>
      </c>
      <c r="B6547" s="49" t="s">
        <v>6822</v>
      </c>
    </row>
    <row r="6548" spans="1:2" x14ac:dyDescent="0.25">
      <c r="A6548" s="48">
        <v>40141628</v>
      </c>
      <c r="B6548" s="49" t="s">
        <v>6823</v>
      </c>
    </row>
    <row r="6549" spans="1:2" x14ac:dyDescent="0.25">
      <c r="A6549" s="48">
        <v>40141629</v>
      </c>
      <c r="B6549" s="49" t="s">
        <v>6824</v>
      </c>
    </row>
    <row r="6550" spans="1:2" x14ac:dyDescent="0.25">
      <c r="A6550" s="48">
        <v>40141630</v>
      </c>
      <c r="B6550" s="49" t="s">
        <v>6825</v>
      </c>
    </row>
    <row r="6551" spans="1:2" x14ac:dyDescent="0.25">
      <c r="A6551" s="48">
        <v>40141631</v>
      </c>
      <c r="B6551" s="49" t="s">
        <v>6826</v>
      </c>
    </row>
    <row r="6552" spans="1:2" x14ac:dyDescent="0.25">
      <c r="A6552" s="48">
        <v>40141632</v>
      </c>
      <c r="B6552" s="49" t="s">
        <v>6827</v>
      </c>
    </row>
    <row r="6553" spans="1:2" x14ac:dyDescent="0.25">
      <c r="A6553" s="48">
        <v>40141633</v>
      </c>
      <c r="B6553" s="49" t="s">
        <v>6828</v>
      </c>
    </row>
    <row r="6554" spans="1:2" x14ac:dyDescent="0.25">
      <c r="A6554" s="48">
        <v>40141634</v>
      </c>
      <c r="B6554" s="49" t="s">
        <v>6829</v>
      </c>
    </row>
    <row r="6555" spans="1:2" x14ac:dyDescent="0.25">
      <c r="A6555" s="48">
        <v>40141635</v>
      </c>
      <c r="B6555" s="49" t="s">
        <v>6830</v>
      </c>
    </row>
    <row r="6556" spans="1:2" x14ac:dyDescent="0.25">
      <c r="A6556" s="48">
        <v>40141636</v>
      </c>
      <c r="B6556" s="49" t="s">
        <v>6831</v>
      </c>
    </row>
    <row r="6557" spans="1:2" x14ac:dyDescent="0.25">
      <c r="A6557" s="48">
        <v>40141637</v>
      </c>
      <c r="B6557" s="49" t="s">
        <v>6832</v>
      </c>
    </row>
    <row r="6558" spans="1:2" x14ac:dyDescent="0.25">
      <c r="A6558" s="48">
        <v>40141638</v>
      </c>
      <c r="B6558" s="49" t="s">
        <v>6833</v>
      </c>
    </row>
    <row r="6559" spans="1:2" x14ac:dyDescent="0.25">
      <c r="A6559" s="48">
        <v>40141701</v>
      </c>
      <c r="B6559" s="49" t="s">
        <v>6834</v>
      </c>
    </row>
    <row r="6560" spans="1:2" x14ac:dyDescent="0.25">
      <c r="A6560" s="48">
        <v>40141702</v>
      </c>
      <c r="B6560" s="49" t="s">
        <v>6835</v>
      </c>
    </row>
    <row r="6561" spans="1:2" x14ac:dyDescent="0.25">
      <c r="A6561" s="48">
        <v>40141703</v>
      </c>
      <c r="B6561" s="49" t="s">
        <v>6836</v>
      </c>
    </row>
    <row r="6562" spans="1:2" x14ac:dyDescent="0.25">
      <c r="A6562" s="48">
        <v>40141704</v>
      </c>
      <c r="B6562" s="49" t="s">
        <v>6837</v>
      </c>
    </row>
    <row r="6563" spans="1:2" x14ac:dyDescent="0.25">
      <c r="A6563" s="48">
        <v>40141705</v>
      </c>
      <c r="B6563" s="49" t="s">
        <v>6838</v>
      </c>
    </row>
    <row r="6564" spans="1:2" x14ac:dyDescent="0.25">
      <c r="A6564" s="48">
        <v>40141716</v>
      </c>
      <c r="B6564" s="49" t="s">
        <v>6839</v>
      </c>
    </row>
    <row r="6565" spans="1:2" x14ac:dyDescent="0.25">
      <c r="A6565" s="48">
        <v>40141719</v>
      </c>
      <c r="B6565" s="49" t="s">
        <v>6840</v>
      </c>
    </row>
    <row r="6566" spans="1:2" x14ac:dyDescent="0.25">
      <c r="A6566" s="48">
        <v>40141720</v>
      </c>
      <c r="B6566" s="49" t="s">
        <v>6841</v>
      </c>
    </row>
    <row r="6567" spans="1:2" x14ac:dyDescent="0.25">
      <c r="A6567" s="48">
        <v>40141725</v>
      </c>
      <c r="B6567" s="49" t="s">
        <v>6842</v>
      </c>
    </row>
    <row r="6568" spans="1:2" x14ac:dyDescent="0.25">
      <c r="A6568" s="48">
        <v>40141726</v>
      </c>
      <c r="B6568" s="49" t="s">
        <v>6843</v>
      </c>
    </row>
    <row r="6569" spans="1:2" x14ac:dyDescent="0.25">
      <c r="A6569" s="48">
        <v>40141727</v>
      </c>
      <c r="B6569" s="49" t="s">
        <v>6844</v>
      </c>
    </row>
    <row r="6570" spans="1:2" x14ac:dyDescent="0.25">
      <c r="A6570" s="48">
        <v>40141731</v>
      </c>
      <c r="B6570" s="49" t="s">
        <v>6845</v>
      </c>
    </row>
    <row r="6571" spans="1:2" x14ac:dyDescent="0.25">
      <c r="A6571" s="48">
        <v>40141732</v>
      </c>
      <c r="B6571" s="49" t="s">
        <v>6846</v>
      </c>
    </row>
    <row r="6572" spans="1:2" x14ac:dyDescent="0.25">
      <c r="A6572" s="48">
        <v>40141734</v>
      </c>
      <c r="B6572" s="49" t="s">
        <v>6847</v>
      </c>
    </row>
    <row r="6573" spans="1:2" x14ac:dyDescent="0.25">
      <c r="A6573" s="48">
        <v>40141735</v>
      </c>
      <c r="B6573" s="49" t="s">
        <v>6848</v>
      </c>
    </row>
    <row r="6574" spans="1:2" x14ac:dyDescent="0.25">
      <c r="A6574" s="48">
        <v>40141736</v>
      </c>
      <c r="B6574" s="49" t="s">
        <v>6849</v>
      </c>
    </row>
    <row r="6575" spans="1:2" x14ac:dyDescent="0.25">
      <c r="A6575" s="48">
        <v>40141737</v>
      </c>
      <c r="B6575" s="49" t="s">
        <v>6850</v>
      </c>
    </row>
    <row r="6576" spans="1:2" x14ac:dyDescent="0.25">
      <c r="A6576" s="48">
        <v>40141738</v>
      </c>
      <c r="B6576" s="49" t="s">
        <v>6851</v>
      </c>
    </row>
    <row r="6577" spans="1:2" x14ac:dyDescent="0.25">
      <c r="A6577" s="48">
        <v>40141739</v>
      </c>
      <c r="B6577" s="49" t="s">
        <v>6852</v>
      </c>
    </row>
    <row r="6578" spans="1:2" x14ac:dyDescent="0.25">
      <c r="A6578" s="48">
        <v>40141740</v>
      </c>
      <c r="B6578" s="49" t="s">
        <v>6853</v>
      </c>
    </row>
    <row r="6579" spans="1:2" x14ac:dyDescent="0.25">
      <c r="A6579" s="48">
        <v>40141741</v>
      </c>
      <c r="B6579" s="49" t="s">
        <v>6854</v>
      </c>
    </row>
    <row r="6580" spans="1:2" x14ac:dyDescent="0.25">
      <c r="A6580" s="48">
        <v>40141742</v>
      </c>
      <c r="B6580" s="49" t="s">
        <v>6855</v>
      </c>
    </row>
    <row r="6581" spans="1:2" x14ac:dyDescent="0.25">
      <c r="A6581" s="48">
        <v>40141743</v>
      </c>
      <c r="B6581" s="49" t="s">
        <v>6856</v>
      </c>
    </row>
    <row r="6582" spans="1:2" x14ac:dyDescent="0.25">
      <c r="A6582" s="48">
        <v>40141744</v>
      </c>
      <c r="B6582" s="49" t="s">
        <v>6857</v>
      </c>
    </row>
    <row r="6583" spans="1:2" x14ac:dyDescent="0.25">
      <c r="A6583" s="48">
        <v>40141745</v>
      </c>
      <c r="B6583" s="49" t="s">
        <v>6858</v>
      </c>
    </row>
    <row r="6584" spans="1:2" x14ac:dyDescent="0.25">
      <c r="A6584" s="48">
        <v>40141746</v>
      </c>
      <c r="B6584" s="49" t="s">
        <v>6859</v>
      </c>
    </row>
    <row r="6585" spans="1:2" x14ac:dyDescent="0.25">
      <c r="A6585" s="48">
        <v>40141901</v>
      </c>
      <c r="B6585" s="49" t="s">
        <v>6860</v>
      </c>
    </row>
    <row r="6586" spans="1:2" x14ac:dyDescent="0.25">
      <c r="A6586" s="48">
        <v>40141902</v>
      </c>
      <c r="B6586" s="49" t="s">
        <v>6861</v>
      </c>
    </row>
    <row r="6587" spans="1:2" x14ac:dyDescent="0.25">
      <c r="A6587" s="48">
        <v>40141903</v>
      </c>
      <c r="B6587" s="49" t="s">
        <v>6862</v>
      </c>
    </row>
    <row r="6588" spans="1:2" x14ac:dyDescent="0.25">
      <c r="A6588" s="48">
        <v>40141904</v>
      </c>
      <c r="B6588" s="49" t="s">
        <v>6863</v>
      </c>
    </row>
    <row r="6589" spans="1:2" x14ac:dyDescent="0.25">
      <c r="A6589" s="48">
        <v>40141905</v>
      </c>
      <c r="B6589" s="49" t="s">
        <v>6864</v>
      </c>
    </row>
    <row r="6590" spans="1:2" x14ac:dyDescent="0.25">
      <c r="A6590" s="48">
        <v>40141906</v>
      </c>
      <c r="B6590" s="49" t="s">
        <v>6865</v>
      </c>
    </row>
    <row r="6591" spans="1:2" x14ac:dyDescent="0.25">
      <c r="A6591" s="48">
        <v>40141907</v>
      </c>
      <c r="B6591" s="49" t="s">
        <v>6865</v>
      </c>
    </row>
    <row r="6592" spans="1:2" x14ac:dyDescent="0.25">
      <c r="A6592" s="48">
        <v>40141908</v>
      </c>
      <c r="B6592" s="49" t="s">
        <v>6866</v>
      </c>
    </row>
    <row r="6593" spans="1:2" x14ac:dyDescent="0.25">
      <c r="A6593" s="48">
        <v>40141909</v>
      </c>
      <c r="B6593" s="49" t="s">
        <v>6867</v>
      </c>
    </row>
    <row r="6594" spans="1:2" x14ac:dyDescent="0.25">
      <c r="A6594" s="48">
        <v>40141910</v>
      </c>
      <c r="B6594" s="49" t="s">
        <v>6868</v>
      </c>
    </row>
    <row r="6595" spans="1:2" x14ac:dyDescent="0.25">
      <c r="A6595" s="48">
        <v>40141911</v>
      </c>
      <c r="B6595" s="49" t="s">
        <v>6869</v>
      </c>
    </row>
    <row r="6596" spans="1:2" x14ac:dyDescent="0.25">
      <c r="A6596" s="48">
        <v>40141912</v>
      </c>
      <c r="B6596" s="49" t="s">
        <v>6870</v>
      </c>
    </row>
    <row r="6597" spans="1:2" x14ac:dyDescent="0.25">
      <c r="A6597" s="48">
        <v>40141913</v>
      </c>
      <c r="B6597" s="49" t="s">
        <v>6871</v>
      </c>
    </row>
    <row r="6598" spans="1:2" x14ac:dyDescent="0.25">
      <c r="A6598" s="48">
        <v>40141914</v>
      </c>
      <c r="B6598" s="49" t="s">
        <v>6872</v>
      </c>
    </row>
    <row r="6599" spans="1:2" x14ac:dyDescent="0.25">
      <c r="A6599" s="48">
        <v>40141915</v>
      </c>
      <c r="B6599" s="49" t="s">
        <v>6873</v>
      </c>
    </row>
    <row r="6600" spans="1:2" x14ac:dyDescent="0.25">
      <c r="A6600" s="48">
        <v>40141916</v>
      </c>
      <c r="B6600" s="49" t="s">
        <v>6874</v>
      </c>
    </row>
    <row r="6601" spans="1:2" x14ac:dyDescent="0.25">
      <c r="A6601" s="48">
        <v>40141917</v>
      </c>
      <c r="B6601" s="49" t="s">
        <v>6875</v>
      </c>
    </row>
    <row r="6602" spans="1:2" x14ac:dyDescent="0.25">
      <c r="A6602" s="48">
        <v>40141918</v>
      </c>
      <c r="B6602" s="49" t="s">
        <v>6876</v>
      </c>
    </row>
    <row r="6603" spans="1:2" x14ac:dyDescent="0.25">
      <c r="A6603" s="48">
        <v>40141919</v>
      </c>
      <c r="B6603" s="49" t="s">
        <v>6877</v>
      </c>
    </row>
    <row r="6604" spans="1:2" x14ac:dyDescent="0.25">
      <c r="A6604" s="48">
        <v>40141920</v>
      </c>
      <c r="B6604" s="49" t="s">
        <v>6878</v>
      </c>
    </row>
    <row r="6605" spans="1:2" x14ac:dyDescent="0.25">
      <c r="A6605" s="48">
        <v>40141921</v>
      </c>
      <c r="B6605" s="49" t="s">
        <v>6879</v>
      </c>
    </row>
    <row r="6606" spans="1:2" x14ac:dyDescent="0.25">
      <c r="A6606" s="48">
        <v>40141922</v>
      </c>
      <c r="B6606" s="49" t="s">
        <v>6880</v>
      </c>
    </row>
    <row r="6607" spans="1:2" x14ac:dyDescent="0.25">
      <c r="A6607" s="48">
        <v>40142001</v>
      </c>
      <c r="B6607" s="49" t="s">
        <v>6881</v>
      </c>
    </row>
    <row r="6608" spans="1:2" x14ac:dyDescent="0.25">
      <c r="A6608" s="48">
        <v>40142002</v>
      </c>
      <c r="B6608" s="49" t="s">
        <v>6882</v>
      </c>
    </row>
    <row r="6609" spans="1:2" x14ac:dyDescent="0.25">
      <c r="A6609" s="48">
        <v>40142003</v>
      </c>
      <c r="B6609" s="49" t="s">
        <v>6883</v>
      </c>
    </row>
    <row r="6610" spans="1:2" x14ac:dyDescent="0.25">
      <c r="A6610" s="48">
        <v>40142004</v>
      </c>
      <c r="B6610" s="49" t="s">
        <v>6884</v>
      </c>
    </row>
    <row r="6611" spans="1:2" x14ac:dyDescent="0.25">
      <c r="A6611" s="48">
        <v>40142005</v>
      </c>
      <c r="B6611" s="49" t="s">
        <v>6885</v>
      </c>
    </row>
    <row r="6612" spans="1:2" x14ac:dyDescent="0.25">
      <c r="A6612" s="48">
        <v>40142006</v>
      </c>
      <c r="B6612" s="49" t="s">
        <v>6886</v>
      </c>
    </row>
    <row r="6613" spans="1:2" x14ac:dyDescent="0.25">
      <c r="A6613" s="48">
        <v>40142007</v>
      </c>
      <c r="B6613" s="49" t="s">
        <v>6887</v>
      </c>
    </row>
    <row r="6614" spans="1:2" x14ac:dyDescent="0.25">
      <c r="A6614" s="48">
        <v>40142008</v>
      </c>
      <c r="B6614" s="49" t="s">
        <v>6888</v>
      </c>
    </row>
    <row r="6615" spans="1:2" x14ac:dyDescent="0.25">
      <c r="A6615" s="48">
        <v>40142009</v>
      </c>
      <c r="B6615" s="49" t="s">
        <v>6889</v>
      </c>
    </row>
    <row r="6616" spans="1:2" x14ac:dyDescent="0.25">
      <c r="A6616" s="48">
        <v>40142010</v>
      </c>
      <c r="B6616" s="49" t="s">
        <v>6890</v>
      </c>
    </row>
    <row r="6617" spans="1:2" x14ac:dyDescent="0.25">
      <c r="A6617" s="48">
        <v>40142101</v>
      </c>
      <c r="B6617" s="49" t="s">
        <v>6891</v>
      </c>
    </row>
    <row r="6618" spans="1:2" x14ac:dyDescent="0.25">
      <c r="A6618" s="48">
        <v>40142102</v>
      </c>
      <c r="B6618" s="49" t="s">
        <v>6892</v>
      </c>
    </row>
    <row r="6619" spans="1:2" x14ac:dyDescent="0.25">
      <c r="A6619" s="48">
        <v>40142103</v>
      </c>
      <c r="B6619" s="49" t="s">
        <v>6893</v>
      </c>
    </row>
    <row r="6620" spans="1:2" x14ac:dyDescent="0.25">
      <c r="A6620" s="48">
        <v>40142104</v>
      </c>
      <c r="B6620" s="49" t="s">
        <v>6894</v>
      </c>
    </row>
    <row r="6621" spans="1:2" x14ac:dyDescent="0.25">
      <c r="A6621" s="48">
        <v>40142105</v>
      </c>
      <c r="B6621" s="49" t="s">
        <v>5450</v>
      </c>
    </row>
    <row r="6622" spans="1:2" x14ac:dyDescent="0.25">
      <c r="A6622" s="48">
        <v>40142106</v>
      </c>
      <c r="B6622" s="49" t="s">
        <v>5467</v>
      </c>
    </row>
    <row r="6623" spans="1:2" x14ac:dyDescent="0.25">
      <c r="A6623" s="48">
        <v>40142107</v>
      </c>
      <c r="B6623" s="49" t="s">
        <v>5455</v>
      </c>
    </row>
    <row r="6624" spans="1:2" x14ac:dyDescent="0.25">
      <c r="A6624" s="48">
        <v>40142108</v>
      </c>
      <c r="B6624" s="49" t="s">
        <v>5457</v>
      </c>
    </row>
    <row r="6625" spans="1:2" x14ac:dyDescent="0.25">
      <c r="A6625" s="48">
        <v>40142109</v>
      </c>
      <c r="B6625" s="49" t="s">
        <v>6895</v>
      </c>
    </row>
    <row r="6626" spans="1:2" x14ac:dyDescent="0.25">
      <c r="A6626" s="48">
        <v>40142110</v>
      </c>
      <c r="B6626" s="49" t="s">
        <v>5451</v>
      </c>
    </row>
    <row r="6627" spans="1:2" x14ac:dyDescent="0.25">
      <c r="A6627" s="48">
        <v>40142111</v>
      </c>
      <c r="B6627" s="49" t="s">
        <v>6896</v>
      </c>
    </row>
    <row r="6628" spans="1:2" x14ac:dyDescent="0.25">
      <c r="A6628" s="48">
        <v>40142112</v>
      </c>
      <c r="B6628" s="49" t="s">
        <v>5456</v>
      </c>
    </row>
    <row r="6629" spans="1:2" x14ac:dyDescent="0.25">
      <c r="A6629" s="48">
        <v>40142113</v>
      </c>
      <c r="B6629" s="49" t="s">
        <v>5453</v>
      </c>
    </row>
    <row r="6630" spans="1:2" x14ac:dyDescent="0.25">
      <c r="A6630" s="48">
        <v>40142114</v>
      </c>
      <c r="B6630" s="49" t="s">
        <v>6897</v>
      </c>
    </row>
    <row r="6631" spans="1:2" x14ac:dyDescent="0.25">
      <c r="A6631" s="48">
        <v>40142115</v>
      </c>
      <c r="B6631" s="49" t="s">
        <v>5462</v>
      </c>
    </row>
    <row r="6632" spans="1:2" x14ac:dyDescent="0.25">
      <c r="A6632" s="48">
        <v>40142116</v>
      </c>
      <c r="B6632" s="49" t="s">
        <v>5463</v>
      </c>
    </row>
    <row r="6633" spans="1:2" x14ac:dyDescent="0.25">
      <c r="A6633" s="48">
        <v>40142117</v>
      </c>
      <c r="B6633" s="49" t="s">
        <v>5468</v>
      </c>
    </row>
    <row r="6634" spans="1:2" x14ac:dyDescent="0.25">
      <c r="A6634" s="48">
        <v>40142118</v>
      </c>
      <c r="B6634" s="49" t="s">
        <v>6898</v>
      </c>
    </row>
    <row r="6635" spans="1:2" x14ac:dyDescent="0.25">
      <c r="A6635" s="48">
        <v>40142119</v>
      </c>
      <c r="B6635" s="49" t="s">
        <v>5452</v>
      </c>
    </row>
    <row r="6636" spans="1:2" x14ac:dyDescent="0.25">
      <c r="A6636" s="48">
        <v>40142120</v>
      </c>
      <c r="B6636" s="49" t="s">
        <v>6899</v>
      </c>
    </row>
    <row r="6637" spans="1:2" x14ac:dyDescent="0.25">
      <c r="A6637" s="48">
        <v>40142121</v>
      </c>
      <c r="B6637" s="49" t="s">
        <v>6900</v>
      </c>
    </row>
    <row r="6638" spans="1:2" x14ac:dyDescent="0.25">
      <c r="A6638" s="48">
        <v>40142122</v>
      </c>
      <c r="B6638" s="49" t="s">
        <v>6901</v>
      </c>
    </row>
    <row r="6639" spans="1:2" x14ac:dyDescent="0.25">
      <c r="A6639" s="48">
        <v>40142201</v>
      </c>
      <c r="B6639" s="49" t="s">
        <v>6902</v>
      </c>
    </row>
    <row r="6640" spans="1:2" x14ac:dyDescent="0.25">
      <c r="A6640" s="48">
        <v>40142202</v>
      </c>
      <c r="B6640" s="49" t="s">
        <v>6903</v>
      </c>
    </row>
    <row r="6641" spans="1:2" x14ac:dyDescent="0.25">
      <c r="A6641" s="48">
        <v>40142203</v>
      </c>
      <c r="B6641" s="49" t="s">
        <v>6904</v>
      </c>
    </row>
    <row r="6642" spans="1:2" x14ac:dyDescent="0.25">
      <c r="A6642" s="48">
        <v>40142301</v>
      </c>
      <c r="B6642" s="49" t="s">
        <v>6905</v>
      </c>
    </row>
    <row r="6643" spans="1:2" x14ac:dyDescent="0.25">
      <c r="A6643" s="48">
        <v>40142302</v>
      </c>
      <c r="B6643" s="49" t="s">
        <v>6906</v>
      </c>
    </row>
    <row r="6644" spans="1:2" x14ac:dyDescent="0.25">
      <c r="A6644" s="48">
        <v>40142303</v>
      </c>
      <c r="B6644" s="49" t="s">
        <v>6907</v>
      </c>
    </row>
    <row r="6645" spans="1:2" x14ac:dyDescent="0.25">
      <c r="A6645" s="48">
        <v>40142304</v>
      </c>
      <c r="B6645" s="49" t="s">
        <v>6908</v>
      </c>
    </row>
    <row r="6646" spans="1:2" x14ac:dyDescent="0.25">
      <c r="A6646" s="48">
        <v>40142305</v>
      </c>
      <c r="B6646" s="49" t="s">
        <v>6909</v>
      </c>
    </row>
    <row r="6647" spans="1:2" x14ac:dyDescent="0.25">
      <c r="A6647" s="48">
        <v>40142306</v>
      </c>
      <c r="B6647" s="49" t="s">
        <v>6910</v>
      </c>
    </row>
    <row r="6648" spans="1:2" x14ac:dyDescent="0.25">
      <c r="A6648" s="48">
        <v>40142307</v>
      </c>
      <c r="B6648" s="49" t="s">
        <v>6911</v>
      </c>
    </row>
    <row r="6649" spans="1:2" x14ac:dyDescent="0.25">
      <c r="A6649" s="48">
        <v>40142308</v>
      </c>
      <c r="B6649" s="49" t="s">
        <v>6912</v>
      </c>
    </row>
    <row r="6650" spans="1:2" x14ac:dyDescent="0.25">
      <c r="A6650" s="48">
        <v>40142309</v>
      </c>
      <c r="B6650" s="49" t="s">
        <v>6913</v>
      </c>
    </row>
    <row r="6651" spans="1:2" x14ac:dyDescent="0.25">
      <c r="A6651" s="48">
        <v>40142310</v>
      </c>
      <c r="B6651" s="49" t="s">
        <v>6914</v>
      </c>
    </row>
    <row r="6652" spans="1:2" x14ac:dyDescent="0.25">
      <c r="A6652" s="48">
        <v>40142311</v>
      </c>
      <c r="B6652" s="49" t="s">
        <v>6915</v>
      </c>
    </row>
    <row r="6653" spans="1:2" x14ac:dyDescent="0.25">
      <c r="A6653" s="48">
        <v>40142312</v>
      </c>
      <c r="B6653" s="49" t="s">
        <v>6916</v>
      </c>
    </row>
    <row r="6654" spans="1:2" x14ac:dyDescent="0.25">
      <c r="A6654" s="48">
        <v>40142313</v>
      </c>
      <c r="B6654" s="49" t="s">
        <v>6917</v>
      </c>
    </row>
    <row r="6655" spans="1:2" x14ac:dyDescent="0.25">
      <c r="A6655" s="48">
        <v>40142314</v>
      </c>
      <c r="B6655" s="49" t="s">
        <v>6918</v>
      </c>
    </row>
    <row r="6656" spans="1:2" x14ac:dyDescent="0.25">
      <c r="A6656" s="48">
        <v>40142315</v>
      </c>
      <c r="B6656" s="49" t="s">
        <v>6919</v>
      </c>
    </row>
    <row r="6657" spans="1:2" x14ac:dyDescent="0.25">
      <c r="A6657" s="48">
        <v>40142316</v>
      </c>
      <c r="B6657" s="49" t="s">
        <v>6920</v>
      </c>
    </row>
    <row r="6658" spans="1:2" x14ac:dyDescent="0.25">
      <c r="A6658" s="48">
        <v>40142317</v>
      </c>
      <c r="B6658" s="49" t="s">
        <v>6921</v>
      </c>
    </row>
    <row r="6659" spans="1:2" x14ac:dyDescent="0.25">
      <c r="A6659" s="48">
        <v>40142318</v>
      </c>
      <c r="B6659" s="49" t="s">
        <v>6922</v>
      </c>
    </row>
    <row r="6660" spans="1:2" x14ac:dyDescent="0.25">
      <c r="A6660" s="48">
        <v>40142319</v>
      </c>
      <c r="B6660" s="49" t="s">
        <v>6908</v>
      </c>
    </row>
    <row r="6661" spans="1:2" x14ac:dyDescent="0.25">
      <c r="A6661" s="48">
        <v>40142320</v>
      </c>
      <c r="B6661" s="49" t="s">
        <v>6923</v>
      </c>
    </row>
    <row r="6662" spans="1:2" x14ac:dyDescent="0.25">
      <c r="A6662" s="48">
        <v>40142321</v>
      </c>
      <c r="B6662" s="49" t="s">
        <v>6924</v>
      </c>
    </row>
    <row r="6663" spans="1:2" x14ac:dyDescent="0.25">
      <c r="A6663" s="48">
        <v>40142322</v>
      </c>
      <c r="B6663" s="49" t="s">
        <v>6925</v>
      </c>
    </row>
    <row r="6664" spans="1:2" x14ac:dyDescent="0.25">
      <c r="A6664" s="48">
        <v>40142323</v>
      </c>
      <c r="B6664" s="49" t="s">
        <v>6926</v>
      </c>
    </row>
    <row r="6665" spans="1:2" x14ac:dyDescent="0.25">
      <c r="A6665" s="48">
        <v>40142324</v>
      </c>
      <c r="B6665" s="49" t="s">
        <v>6927</v>
      </c>
    </row>
    <row r="6666" spans="1:2" x14ac:dyDescent="0.25">
      <c r="A6666" s="48">
        <v>40142325</v>
      </c>
      <c r="B6666" s="49" t="s">
        <v>6928</v>
      </c>
    </row>
    <row r="6667" spans="1:2" x14ac:dyDescent="0.25">
      <c r="A6667" s="48">
        <v>40142326</v>
      </c>
      <c r="B6667" s="49" t="s">
        <v>6929</v>
      </c>
    </row>
    <row r="6668" spans="1:2" x14ac:dyDescent="0.25">
      <c r="A6668" s="48">
        <v>40142327</v>
      </c>
      <c r="B6668" s="49" t="s">
        <v>6930</v>
      </c>
    </row>
    <row r="6669" spans="1:2" x14ac:dyDescent="0.25">
      <c r="A6669" s="48">
        <v>40142401</v>
      </c>
      <c r="B6669" s="49" t="s">
        <v>6931</v>
      </c>
    </row>
    <row r="6670" spans="1:2" x14ac:dyDescent="0.25">
      <c r="A6670" s="48">
        <v>40142402</v>
      </c>
      <c r="B6670" s="49" t="s">
        <v>6932</v>
      </c>
    </row>
    <row r="6671" spans="1:2" x14ac:dyDescent="0.25">
      <c r="A6671" s="48">
        <v>40142403</v>
      </c>
      <c r="B6671" s="49" t="s">
        <v>6933</v>
      </c>
    </row>
    <row r="6672" spans="1:2" x14ac:dyDescent="0.25">
      <c r="A6672" s="48">
        <v>40142404</v>
      </c>
      <c r="B6672" s="49" t="s">
        <v>6934</v>
      </c>
    </row>
    <row r="6673" spans="1:2" x14ac:dyDescent="0.25">
      <c r="A6673" s="48">
        <v>40142405</v>
      </c>
      <c r="B6673" s="49" t="s">
        <v>6935</v>
      </c>
    </row>
    <row r="6674" spans="1:2" x14ac:dyDescent="0.25">
      <c r="A6674" s="48">
        <v>40142406</v>
      </c>
      <c r="B6674" s="49" t="s">
        <v>6936</v>
      </c>
    </row>
    <row r="6675" spans="1:2" x14ac:dyDescent="0.25">
      <c r="A6675" s="48">
        <v>40142407</v>
      </c>
      <c r="B6675" s="49" t="s">
        <v>6937</v>
      </c>
    </row>
    <row r="6676" spans="1:2" x14ac:dyDescent="0.25">
      <c r="A6676" s="48">
        <v>40142408</v>
      </c>
      <c r="B6676" s="49" t="s">
        <v>6938</v>
      </c>
    </row>
    <row r="6677" spans="1:2" x14ac:dyDescent="0.25">
      <c r="A6677" s="48">
        <v>40142409</v>
      </c>
      <c r="B6677" s="49" t="s">
        <v>6939</v>
      </c>
    </row>
    <row r="6678" spans="1:2" x14ac:dyDescent="0.25">
      <c r="A6678" s="48">
        <v>40142410</v>
      </c>
      <c r="B6678" s="49" t="s">
        <v>6940</v>
      </c>
    </row>
    <row r="6679" spans="1:2" x14ac:dyDescent="0.25">
      <c r="A6679" s="48">
        <v>40142411</v>
      </c>
      <c r="B6679" s="49" t="s">
        <v>6941</v>
      </c>
    </row>
    <row r="6680" spans="1:2" x14ac:dyDescent="0.25">
      <c r="A6680" s="48">
        <v>40142412</v>
      </c>
      <c r="B6680" s="49" t="s">
        <v>6942</v>
      </c>
    </row>
    <row r="6681" spans="1:2" x14ac:dyDescent="0.25">
      <c r="A6681" s="48">
        <v>40142413</v>
      </c>
      <c r="B6681" s="49" t="s">
        <v>6943</v>
      </c>
    </row>
    <row r="6682" spans="1:2" x14ac:dyDescent="0.25">
      <c r="A6682" s="48">
        <v>40142414</v>
      </c>
      <c r="B6682" s="49" t="s">
        <v>6944</v>
      </c>
    </row>
    <row r="6683" spans="1:2" x14ac:dyDescent="0.25">
      <c r="A6683" s="48">
        <v>40142501</v>
      </c>
      <c r="B6683" s="49" t="s">
        <v>6945</v>
      </c>
    </row>
    <row r="6684" spans="1:2" x14ac:dyDescent="0.25">
      <c r="A6684" s="48">
        <v>40142502</v>
      </c>
      <c r="B6684" s="49" t="s">
        <v>6946</v>
      </c>
    </row>
    <row r="6685" spans="1:2" x14ac:dyDescent="0.25">
      <c r="A6685" s="48">
        <v>40142503</v>
      </c>
      <c r="B6685" s="49" t="s">
        <v>6947</v>
      </c>
    </row>
    <row r="6686" spans="1:2" x14ac:dyDescent="0.25">
      <c r="A6686" s="48">
        <v>40142504</v>
      </c>
      <c r="B6686" s="49" t="s">
        <v>6948</v>
      </c>
    </row>
    <row r="6687" spans="1:2" x14ac:dyDescent="0.25">
      <c r="A6687" s="48">
        <v>40142604</v>
      </c>
      <c r="B6687" s="49" t="s">
        <v>6949</v>
      </c>
    </row>
    <row r="6688" spans="1:2" x14ac:dyDescent="0.25">
      <c r="A6688" s="48">
        <v>40142605</v>
      </c>
      <c r="B6688" s="49" t="s">
        <v>6950</v>
      </c>
    </row>
    <row r="6689" spans="1:2" x14ac:dyDescent="0.25">
      <c r="A6689" s="48">
        <v>40142606</v>
      </c>
      <c r="B6689" s="49" t="s">
        <v>6951</v>
      </c>
    </row>
    <row r="6690" spans="1:2" x14ac:dyDescent="0.25">
      <c r="A6690" s="48">
        <v>40142607</v>
      </c>
      <c r="B6690" s="49" t="s">
        <v>6952</v>
      </c>
    </row>
    <row r="6691" spans="1:2" x14ac:dyDescent="0.25">
      <c r="A6691" s="48">
        <v>40142608</v>
      </c>
      <c r="B6691" s="49" t="s">
        <v>6953</v>
      </c>
    </row>
    <row r="6692" spans="1:2" x14ac:dyDescent="0.25">
      <c r="A6692" s="48">
        <v>40142609</v>
      </c>
      <c r="B6692" s="49" t="s">
        <v>6954</v>
      </c>
    </row>
    <row r="6693" spans="1:2" x14ac:dyDescent="0.25">
      <c r="A6693" s="48">
        <v>40142610</v>
      </c>
      <c r="B6693" s="49" t="s">
        <v>6955</v>
      </c>
    </row>
    <row r="6694" spans="1:2" x14ac:dyDescent="0.25">
      <c r="A6694" s="48">
        <v>40142611</v>
      </c>
      <c r="B6694" s="49" t="s">
        <v>6956</v>
      </c>
    </row>
    <row r="6695" spans="1:2" x14ac:dyDescent="0.25">
      <c r="A6695" s="48">
        <v>40142612</v>
      </c>
      <c r="B6695" s="49" t="s">
        <v>6957</v>
      </c>
    </row>
    <row r="6696" spans="1:2" x14ac:dyDescent="0.25">
      <c r="A6696" s="48">
        <v>40142613</v>
      </c>
      <c r="B6696" s="49" t="s">
        <v>6958</v>
      </c>
    </row>
    <row r="6697" spans="1:2" x14ac:dyDescent="0.25">
      <c r="A6697" s="48">
        <v>40142614</v>
      </c>
      <c r="B6697" s="49" t="s">
        <v>6959</v>
      </c>
    </row>
    <row r="6698" spans="1:2" x14ac:dyDescent="0.25">
      <c r="A6698" s="48">
        <v>40142615</v>
      </c>
      <c r="B6698" s="49" t="s">
        <v>6960</v>
      </c>
    </row>
    <row r="6699" spans="1:2" x14ac:dyDescent="0.25">
      <c r="A6699" s="48">
        <v>40151501</v>
      </c>
      <c r="B6699" s="49" t="s">
        <v>6961</v>
      </c>
    </row>
    <row r="6700" spans="1:2" x14ac:dyDescent="0.25">
      <c r="A6700" s="48">
        <v>40151502</v>
      </c>
      <c r="B6700" s="49" t="s">
        <v>6962</v>
      </c>
    </row>
    <row r="6701" spans="1:2" x14ac:dyDescent="0.25">
      <c r="A6701" s="48">
        <v>40151503</v>
      </c>
      <c r="B6701" s="49" t="s">
        <v>6963</v>
      </c>
    </row>
    <row r="6702" spans="1:2" x14ac:dyDescent="0.25">
      <c r="A6702" s="48">
        <v>40151504</v>
      </c>
      <c r="B6702" s="49" t="s">
        <v>6964</v>
      </c>
    </row>
    <row r="6703" spans="1:2" x14ac:dyDescent="0.25">
      <c r="A6703" s="48">
        <v>40151505</v>
      </c>
      <c r="B6703" s="49" t="s">
        <v>6965</v>
      </c>
    </row>
    <row r="6704" spans="1:2" x14ac:dyDescent="0.25">
      <c r="A6704" s="48">
        <v>40151506</v>
      </c>
      <c r="B6704" s="49" t="s">
        <v>6966</v>
      </c>
    </row>
    <row r="6705" spans="1:2" x14ac:dyDescent="0.25">
      <c r="A6705" s="48">
        <v>40151507</v>
      </c>
      <c r="B6705" s="49" t="s">
        <v>6967</v>
      </c>
    </row>
    <row r="6706" spans="1:2" x14ac:dyDescent="0.25">
      <c r="A6706" s="48">
        <v>40151508</v>
      </c>
      <c r="B6706" s="49" t="s">
        <v>6968</v>
      </c>
    </row>
    <row r="6707" spans="1:2" x14ac:dyDescent="0.25">
      <c r="A6707" s="48">
        <v>40151509</v>
      </c>
      <c r="B6707" s="49" t="s">
        <v>6969</v>
      </c>
    </row>
    <row r="6708" spans="1:2" x14ac:dyDescent="0.25">
      <c r="A6708" s="48">
        <v>40151510</v>
      </c>
      <c r="B6708" s="49" t="s">
        <v>6970</v>
      </c>
    </row>
    <row r="6709" spans="1:2" x14ac:dyDescent="0.25">
      <c r="A6709" s="48">
        <v>40151511</v>
      </c>
      <c r="B6709" s="49" t="s">
        <v>6971</v>
      </c>
    </row>
    <row r="6710" spans="1:2" x14ac:dyDescent="0.25">
      <c r="A6710" s="48">
        <v>40151512</v>
      </c>
      <c r="B6710" s="49" t="s">
        <v>6972</v>
      </c>
    </row>
    <row r="6711" spans="1:2" x14ac:dyDescent="0.25">
      <c r="A6711" s="48">
        <v>40151513</v>
      </c>
      <c r="B6711" s="49" t="s">
        <v>6973</v>
      </c>
    </row>
    <row r="6712" spans="1:2" x14ac:dyDescent="0.25">
      <c r="A6712" s="48">
        <v>40151514</v>
      </c>
      <c r="B6712" s="49" t="s">
        <v>6974</v>
      </c>
    </row>
    <row r="6713" spans="1:2" x14ac:dyDescent="0.25">
      <c r="A6713" s="48">
        <v>40151515</v>
      </c>
      <c r="B6713" s="49" t="s">
        <v>6975</v>
      </c>
    </row>
    <row r="6714" spans="1:2" x14ac:dyDescent="0.25">
      <c r="A6714" s="48">
        <v>40151516</v>
      </c>
      <c r="B6714" s="49" t="s">
        <v>6976</v>
      </c>
    </row>
    <row r="6715" spans="1:2" x14ac:dyDescent="0.25">
      <c r="A6715" s="48">
        <v>40151517</v>
      </c>
      <c r="B6715" s="49" t="s">
        <v>6977</v>
      </c>
    </row>
    <row r="6716" spans="1:2" x14ac:dyDescent="0.25">
      <c r="A6716" s="48">
        <v>40151518</v>
      </c>
      <c r="B6716" s="49" t="s">
        <v>6978</v>
      </c>
    </row>
    <row r="6717" spans="1:2" x14ac:dyDescent="0.25">
      <c r="A6717" s="48">
        <v>40151519</v>
      </c>
      <c r="B6717" s="49" t="s">
        <v>6979</v>
      </c>
    </row>
    <row r="6718" spans="1:2" x14ac:dyDescent="0.25">
      <c r="A6718" s="48">
        <v>40151520</v>
      </c>
      <c r="B6718" s="49" t="s">
        <v>6980</v>
      </c>
    </row>
    <row r="6719" spans="1:2" x14ac:dyDescent="0.25">
      <c r="A6719" s="48">
        <v>40151521</v>
      </c>
      <c r="B6719" s="49" t="s">
        <v>6981</v>
      </c>
    </row>
    <row r="6720" spans="1:2" x14ac:dyDescent="0.25">
      <c r="A6720" s="48">
        <v>40151522</v>
      </c>
      <c r="B6720" s="49" t="s">
        <v>6982</v>
      </c>
    </row>
    <row r="6721" spans="1:2" x14ac:dyDescent="0.25">
      <c r="A6721" s="48">
        <v>40151523</v>
      </c>
      <c r="B6721" s="49" t="s">
        <v>6983</v>
      </c>
    </row>
    <row r="6722" spans="1:2" x14ac:dyDescent="0.25">
      <c r="A6722" s="48">
        <v>40151524</v>
      </c>
      <c r="B6722" s="49" t="s">
        <v>6984</v>
      </c>
    </row>
    <row r="6723" spans="1:2" x14ac:dyDescent="0.25">
      <c r="A6723" s="48">
        <v>40151525</v>
      </c>
      <c r="B6723" s="49" t="s">
        <v>6985</v>
      </c>
    </row>
    <row r="6724" spans="1:2" x14ac:dyDescent="0.25">
      <c r="A6724" s="48">
        <v>40151526</v>
      </c>
      <c r="B6724" s="49" t="s">
        <v>6986</v>
      </c>
    </row>
    <row r="6725" spans="1:2" x14ac:dyDescent="0.25">
      <c r="A6725" s="48">
        <v>40151527</v>
      </c>
      <c r="B6725" s="49" t="s">
        <v>6987</v>
      </c>
    </row>
    <row r="6726" spans="1:2" x14ac:dyDescent="0.25">
      <c r="A6726" s="48">
        <v>40151528</v>
      </c>
      <c r="B6726" s="49" t="s">
        <v>6988</v>
      </c>
    </row>
    <row r="6727" spans="1:2" x14ac:dyDescent="0.25">
      <c r="A6727" s="48">
        <v>40151529</v>
      </c>
      <c r="B6727" s="49" t="s">
        <v>6989</v>
      </c>
    </row>
    <row r="6728" spans="1:2" x14ac:dyDescent="0.25">
      <c r="A6728" s="48">
        <v>40151530</v>
      </c>
      <c r="B6728" s="49" t="s">
        <v>6990</v>
      </c>
    </row>
    <row r="6729" spans="1:2" x14ac:dyDescent="0.25">
      <c r="A6729" s="48">
        <v>40151531</v>
      </c>
      <c r="B6729" s="49" t="s">
        <v>6991</v>
      </c>
    </row>
    <row r="6730" spans="1:2" x14ac:dyDescent="0.25">
      <c r="A6730" s="48">
        <v>40151532</v>
      </c>
      <c r="B6730" s="49" t="s">
        <v>6992</v>
      </c>
    </row>
    <row r="6731" spans="1:2" x14ac:dyDescent="0.25">
      <c r="A6731" s="48">
        <v>40151533</v>
      </c>
      <c r="B6731" s="49" t="s">
        <v>6993</v>
      </c>
    </row>
    <row r="6732" spans="1:2" x14ac:dyDescent="0.25">
      <c r="A6732" s="48">
        <v>40151534</v>
      </c>
      <c r="B6732" s="49" t="s">
        <v>6994</v>
      </c>
    </row>
    <row r="6733" spans="1:2" x14ac:dyDescent="0.25">
      <c r="A6733" s="48">
        <v>40151546</v>
      </c>
      <c r="B6733" s="49" t="s">
        <v>6995</v>
      </c>
    </row>
    <row r="6734" spans="1:2" x14ac:dyDescent="0.25">
      <c r="A6734" s="48">
        <v>40151547</v>
      </c>
      <c r="B6734" s="49" t="s">
        <v>6996</v>
      </c>
    </row>
    <row r="6735" spans="1:2" x14ac:dyDescent="0.25">
      <c r="A6735" s="48">
        <v>40151548</v>
      </c>
      <c r="B6735" s="49" t="s">
        <v>6997</v>
      </c>
    </row>
    <row r="6736" spans="1:2" x14ac:dyDescent="0.25">
      <c r="A6736" s="48">
        <v>40151549</v>
      </c>
      <c r="B6736" s="49" t="s">
        <v>6998</v>
      </c>
    </row>
    <row r="6737" spans="1:2" x14ac:dyDescent="0.25">
      <c r="A6737" s="48">
        <v>40151550</v>
      </c>
      <c r="B6737" s="49" t="s">
        <v>6999</v>
      </c>
    </row>
    <row r="6738" spans="1:2" x14ac:dyDescent="0.25">
      <c r="A6738" s="48">
        <v>40151551</v>
      </c>
      <c r="B6738" s="49" t="s">
        <v>7000</v>
      </c>
    </row>
    <row r="6739" spans="1:2" x14ac:dyDescent="0.25">
      <c r="A6739" s="48">
        <v>40151552</v>
      </c>
      <c r="B6739" s="49" t="s">
        <v>7001</v>
      </c>
    </row>
    <row r="6740" spans="1:2" x14ac:dyDescent="0.25">
      <c r="A6740" s="48">
        <v>40151553</v>
      </c>
      <c r="B6740" s="49" t="s">
        <v>7002</v>
      </c>
    </row>
    <row r="6741" spans="1:2" x14ac:dyDescent="0.25">
      <c r="A6741" s="48">
        <v>40151554</v>
      </c>
      <c r="B6741" s="49" t="s">
        <v>7003</v>
      </c>
    </row>
    <row r="6742" spans="1:2" x14ac:dyDescent="0.25">
      <c r="A6742" s="48">
        <v>40151555</v>
      </c>
      <c r="B6742" s="49" t="s">
        <v>7004</v>
      </c>
    </row>
    <row r="6743" spans="1:2" x14ac:dyDescent="0.25">
      <c r="A6743" s="48">
        <v>40151556</v>
      </c>
      <c r="B6743" s="49" t="s">
        <v>7005</v>
      </c>
    </row>
    <row r="6744" spans="1:2" x14ac:dyDescent="0.25">
      <c r="A6744" s="48">
        <v>40151557</v>
      </c>
      <c r="B6744" s="49" t="s">
        <v>7006</v>
      </c>
    </row>
    <row r="6745" spans="1:2" x14ac:dyDescent="0.25">
      <c r="A6745" s="48">
        <v>40151558</v>
      </c>
      <c r="B6745" s="49" t="s">
        <v>7007</v>
      </c>
    </row>
    <row r="6746" spans="1:2" x14ac:dyDescent="0.25">
      <c r="A6746" s="48">
        <v>40151559</v>
      </c>
      <c r="B6746" s="49" t="s">
        <v>7008</v>
      </c>
    </row>
    <row r="6747" spans="1:2" x14ac:dyDescent="0.25">
      <c r="A6747" s="48">
        <v>40151560</v>
      </c>
      <c r="B6747" s="49" t="s">
        <v>7009</v>
      </c>
    </row>
    <row r="6748" spans="1:2" x14ac:dyDescent="0.25">
      <c r="A6748" s="48">
        <v>40151561</v>
      </c>
      <c r="B6748" s="49" t="s">
        <v>7010</v>
      </c>
    </row>
    <row r="6749" spans="1:2" x14ac:dyDescent="0.25">
      <c r="A6749" s="48">
        <v>40151562</v>
      </c>
      <c r="B6749" s="49" t="s">
        <v>7011</v>
      </c>
    </row>
    <row r="6750" spans="1:2" x14ac:dyDescent="0.25">
      <c r="A6750" s="48">
        <v>40151563</v>
      </c>
      <c r="B6750" s="49" t="s">
        <v>7012</v>
      </c>
    </row>
    <row r="6751" spans="1:2" x14ac:dyDescent="0.25">
      <c r="A6751" s="48">
        <v>40151564</v>
      </c>
      <c r="B6751" s="49" t="s">
        <v>7013</v>
      </c>
    </row>
    <row r="6752" spans="1:2" x14ac:dyDescent="0.25">
      <c r="A6752" s="48">
        <v>40151601</v>
      </c>
      <c r="B6752" s="49" t="s">
        <v>7014</v>
      </c>
    </row>
    <row r="6753" spans="1:2" x14ac:dyDescent="0.25">
      <c r="A6753" s="48">
        <v>40151602</v>
      </c>
      <c r="B6753" s="49" t="s">
        <v>7015</v>
      </c>
    </row>
    <row r="6754" spans="1:2" x14ac:dyDescent="0.25">
      <c r="A6754" s="48">
        <v>40151603</v>
      </c>
      <c r="B6754" s="49" t="s">
        <v>7016</v>
      </c>
    </row>
    <row r="6755" spans="1:2" x14ac:dyDescent="0.25">
      <c r="A6755" s="48">
        <v>40151604</v>
      </c>
      <c r="B6755" s="49" t="s">
        <v>7017</v>
      </c>
    </row>
    <row r="6756" spans="1:2" x14ac:dyDescent="0.25">
      <c r="A6756" s="48">
        <v>40151605</v>
      </c>
      <c r="B6756" s="49" t="s">
        <v>7018</v>
      </c>
    </row>
    <row r="6757" spans="1:2" x14ac:dyDescent="0.25">
      <c r="A6757" s="48">
        <v>40151606</v>
      </c>
      <c r="B6757" s="49" t="s">
        <v>7019</v>
      </c>
    </row>
    <row r="6758" spans="1:2" x14ac:dyDescent="0.25">
      <c r="A6758" s="48">
        <v>40151607</v>
      </c>
      <c r="B6758" s="49" t="s">
        <v>7020</v>
      </c>
    </row>
    <row r="6759" spans="1:2" x14ac:dyDescent="0.25">
      <c r="A6759" s="48">
        <v>40151608</v>
      </c>
      <c r="B6759" s="49" t="s">
        <v>7021</v>
      </c>
    </row>
    <row r="6760" spans="1:2" x14ac:dyDescent="0.25">
      <c r="A6760" s="48">
        <v>40151609</v>
      </c>
      <c r="B6760" s="49" t="s">
        <v>7022</v>
      </c>
    </row>
    <row r="6761" spans="1:2" x14ac:dyDescent="0.25">
      <c r="A6761" s="48">
        <v>40151610</v>
      </c>
      <c r="B6761" s="49" t="s">
        <v>7023</v>
      </c>
    </row>
    <row r="6762" spans="1:2" x14ac:dyDescent="0.25">
      <c r="A6762" s="48">
        <v>40151611</v>
      </c>
      <c r="B6762" s="49" t="s">
        <v>7024</v>
      </c>
    </row>
    <row r="6763" spans="1:2" x14ac:dyDescent="0.25">
      <c r="A6763" s="48">
        <v>40151612</v>
      </c>
      <c r="B6763" s="49" t="s">
        <v>7025</v>
      </c>
    </row>
    <row r="6764" spans="1:2" x14ac:dyDescent="0.25">
      <c r="A6764" s="48">
        <v>40151613</v>
      </c>
      <c r="B6764" s="49" t="s">
        <v>7026</v>
      </c>
    </row>
    <row r="6765" spans="1:2" x14ac:dyDescent="0.25">
      <c r="A6765" s="48">
        <v>40151614</v>
      </c>
      <c r="B6765" s="49" t="s">
        <v>7027</v>
      </c>
    </row>
    <row r="6766" spans="1:2" x14ac:dyDescent="0.25">
      <c r="A6766" s="48">
        <v>40151615</v>
      </c>
      <c r="B6766" s="49" t="s">
        <v>7028</v>
      </c>
    </row>
    <row r="6767" spans="1:2" x14ac:dyDescent="0.25">
      <c r="A6767" s="48">
        <v>40151616</v>
      </c>
      <c r="B6767" s="49" t="s">
        <v>7029</v>
      </c>
    </row>
    <row r="6768" spans="1:2" x14ac:dyDescent="0.25">
      <c r="A6768" s="48">
        <v>40151701</v>
      </c>
      <c r="B6768" s="49" t="s">
        <v>7030</v>
      </c>
    </row>
    <row r="6769" spans="1:2" x14ac:dyDescent="0.25">
      <c r="A6769" s="48">
        <v>40151712</v>
      </c>
      <c r="B6769" s="49" t="s">
        <v>7031</v>
      </c>
    </row>
    <row r="6770" spans="1:2" x14ac:dyDescent="0.25">
      <c r="A6770" s="48">
        <v>40151713</v>
      </c>
      <c r="B6770" s="49" t="s">
        <v>7032</v>
      </c>
    </row>
    <row r="6771" spans="1:2" x14ac:dyDescent="0.25">
      <c r="A6771" s="48">
        <v>40151714</v>
      </c>
      <c r="B6771" s="49" t="s">
        <v>7033</v>
      </c>
    </row>
    <row r="6772" spans="1:2" x14ac:dyDescent="0.25">
      <c r="A6772" s="48">
        <v>40151715</v>
      </c>
      <c r="B6772" s="49" t="s">
        <v>7034</v>
      </c>
    </row>
    <row r="6773" spans="1:2" x14ac:dyDescent="0.25">
      <c r="A6773" s="48">
        <v>40151716</v>
      </c>
      <c r="B6773" s="49" t="s">
        <v>7035</v>
      </c>
    </row>
    <row r="6774" spans="1:2" x14ac:dyDescent="0.25">
      <c r="A6774" s="48">
        <v>40151717</v>
      </c>
      <c r="B6774" s="49" t="s">
        <v>7036</v>
      </c>
    </row>
    <row r="6775" spans="1:2" x14ac:dyDescent="0.25">
      <c r="A6775" s="48">
        <v>40151718</v>
      </c>
      <c r="B6775" s="49" t="s">
        <v>7037</v>
      </c>
    </row>
    <row r="6776" spans="1:2" x14ac:dyDescent="0.25">
      <c r="A6776" s="48">
        <v>40151719</v>
      </c>
      <c r="B6776" s="49" t="s">
        <v>7038</v>
      </c>
    </row>
    <row r="6777" spans="1:2" x14ac:dyDescent="0.25">
      <c r="A6777" s="48">
        <v>40151720</v>
      </c>
      <c r="B6777" s="49" t="s">
        <v>7039</v>
      </c>
    </row>
    <row r="6778" spans="1:2" x14ac:dyDescent="0.25">
      <c r="A6778" s="48">
        <v>40151721</v>
      </c>
      <c r="B6778" s="49" t="s">
        <v>7040</v>
      </c>
    </row>
    <row r="6779" spans="1:2" x14ac:dyDescent="0.25">
      <c r="A6779" s="48">
        <v>40151722</v>
      </c>
      <c r="B6779" s="49" t="s">
        <v>7041</v>
      </c>
    </row>
    <row r="6780" spans="1:2" x14ac:dyDescent="0.25">
      <c r="A6780" s="48">
        <v>40151723</v>
      </c>
      <c r="B6780" s="49" t="s">
        <v>7042</v>
      </c>
    </row>
    <row r="6781" spans="1:2" x14ac:dyDescent="0.25">
      <c r="A6781" s="48">
        <v>40151724</v>
      </c>
      <c r="B6781" s="49" t="s">
        <v>7043</v>
      </c>
    </row>
    <row r="6782" spans="1:2" x14ac:dyDescent="0.25">
      <c r="A6782" s="48">
        <v>40151725</v>
      </c>
      <c r="B6782" s="49" t="s">
        <v>7044</v>
      </c>
    </row>
    <row r="6783" spans="1:2" x14ac:dyDescent="0.25">
      <c r="A6783" s="48">
        <v>40151726</v>
      </c>
      <c r="B6783" s="49" t="s">
        <v>7045</v>
      </c>
    </row>
    <row r="6784" spans="1:2" x14ac:dyDescent="0.25">
      <c r="A6784" s="48">
        <v>40151727</v>
      </c>
      <c r="B6784" s="49" t="s">
        <v>7046</v>
      </c>
    </row>
    <row r="6785" spans="1:2" x14ac:dyDescent="0.25">
      <c r="A6785" s="48">
        <v>40151728</v>
      </c>
      <c r="B6785" s="49" t="s">
        <v>7047</v>
      </c>
    </row>
    <row r="6786" spans="1:2" x14ac:dyDescent="0.25">
      <c r="A6786" s="48">
        <v>40161501</v>
      </c>
      <c r="B6786" s="49" t="s">
        <v>7048</v>
      </c>
    </row>
    <row r="6787" spans="1:2" x14ac:dyDescent="0.25">
      <c r="A6787" s="48">
        <v>40161502</v>
      </c>
      <c r="B6787" s="49" t="s">
        <v>7049</v>
      </c>
    </row>
    <row r="6788" spans="1:2" x14ac:dyDescent="0.25">
      <c r="A6788" s="48">
        <v>40161503</v>
      </c>
      <c r="B6788" s="49" t="s">
        <v>7050</v>
      </c>
    </row>
    <row r="6789" spans="1:2" x14ac:dyDescent="0.25">
      <c r="A6789" s="48">
        <v>40161504</v>
      </c>
      <c r="B6789" s="49" t="s">
        <v>7051</v>
      </c>
    </row>
    <row r="6790" spans="1:2" x14ac:dyDescent="0.25">
      <c r="A6790" s="48">
        <v>40161505</v>
      </c>
      <c r="B6790" s="49" t="s">
        <v>7052</v>
      </c>
    </row>
    <row r="6791" spans="1:2" x14ac:dyDescent="0.25">
      <c r="A6791" s="48">
        <v>40161506</v>
      </c>
      <c r="B6791" s="49" t="s">
        <v>7053</v>
      </c>
    </row>
    <row r="6792" spans="1:2" x14ac:dyDescent="0.25">
      <c r="A6792" s="48">
        <v>40161507</v>
      </c>
      <c r="B6792" s="49" t="s">
        <v>7054</v>
      </c>
    </row>
    <row r="6793" spans="1:2" x14ac:dyDescent="0.25">
      <c r="A6793" s="48">
        <v>40161508</v>
      </c>
      <c r="B6793" s="49" t="s">
        <v>7055</v>
      </c>
    </row>
    <row r="6794" spans="1:2" x14ac:dyDescent="0.25">
      <c r="A6794" s="48">
        <v>40161509</v>
      </c>
      <c r="B6794" s="49" t="s">
        <v>7056</v>
      </c>
    </row>
    <row r="6795" spans="1:2" x14ac:dyDescent="0.25">
      <c r="A6795" s="48">
        <v>40161511</v>
      </c>
      <c r="B6795" s="49" t="s">
        <v>7057</v>
      </c>
    </row>
    <row r="6796" spans="1:2" x14ac:dyDescent="0.25">
      <c r="A6796" s="48">
        <v>40161512</v>
      </c>
      <c r="B6796" s="49" t="s">
        <v>7058</v>
      </c>
    </row>
    <row r="6797" spans="1:2" x14ac:dyDescent="0.25">
      <c r="A6797" s="48">
        <v>40161513</v>
      </c>
      <c r="B6797" s="49" t="s">
        <v>7059</v>
      </c>
    </row>
    <row r="6798" spans="1:2" x14ac:dyDescent="0.25">
      <c r="A6798" s="48">
        <v>40161514</v>
      </c>
      <c r="B6798" s="49" t="s">
        <v>7060</v>
      </c>
    </row>
    <row r="6799" spans="1:2" x14ac:dyDescent="0.25">
      <c r="A6799" s="48">
        <v>40161515</v>
      </c>
      <c r="B6799" s="49" t="s">
        <v>7061</v>
      </c>
    </row>
    <row r="6800" spans="1:2" x14ac:dyDescent="0.25">
      <c r="A6800" s="48">
        <v>40161516</v>
      </c>
      <c r="B6800" s="49" t="s">
        <v>7062</v>
      </c>
    </row>
    <row r="6801" spans="1:2" x14ac:dyDescent="0.25">
      <c r="A6801" s="48">
        <v>40161517</v>
      </c>
      <c r="B6801" s="49" t="s">
        <v>7063</v>
      </c>
    </row>
    <row r="6802" spans="1:2" x14ac:dyDescent="0.25">
      <c r="A6802" s="48">
        <v>40161518</v>
      </c>
      <c r="B6802" s="49" t="s">
        <v>7064</v>
      </c>
    </row>
    <row r="6803" spans="1:2" x14ac:dyDescent="0.25">
      <c r="A6803" s="48">
        <v>40161519</v>
      </c>
      <c r="B6803" s="49" t="s">
        <v>7065</v>
      </c>
    </row>
    <row r="6804" spans="1:2" x14ac:dyDescent="0.25">
      <c r="A6804" s="48">
        <v>40161520</v>
      </c>
      <c r="B6804" s="49" t="s">
        <v>7066</v>
      </c>
    </row>
    <row r="6805" spans="1:2" x14ac:dyDescent="0.25">
      <c r="A6805" s="48">
        <v>40161521</v>
      </c>
      <c r="B6805" s="49" t="s">
        <v>7067</v>
      </c>
    </row>
    <row r="6806" spans="1:2" x14ac:dyDescent="0.25">
      <c r="A6806" s="48">
        <v>40161522</v>
      </c>
      <c r="B6806" s="49" t="s">
        <v>7068</v>
      </c>
    </row>
    <row r="6807" spans="1:2" x14ac:dyDescent="0.25">
      <c r="A6807" s="48">
        <v>40161524</v>
      </c>
      <c r="B6807" s="49" t="s">
        <v>7069</v>
      </c>
    </row>
    <row r="6808" spans="1:2" x14ac:dyDescent="0.25">
      <c r="A6808" s="48">
        <v>40161525</v>
      </c>
      <c r="B6808" s="49" t="s">
        <v>7070</v>
      </c>
    </row>
    <row r="6809" spans="1:2" x14ac:dyDescent="0.25">
      <c r="A6809" s="48">
        <v>40161526</v>
      </c>
      <c r="B6809" s="49" t="s">
        <v>7071</v>
      </c>
    </row>
    <row r="6810" spans="1:2" x14ac:dyDescent="0.25">
      <c r="A6810" s="48">
        <v>40161527</v>
      </c>
      <c r="B6810" s="49" t="s">
        <v>7072</v>
      </c>
    </row>
    <row r="6811" spans="1:2" x14ac:dyDescent="0.25">
      <c r="A6811" s="48">
        <v>40161601</v>
      </c>
      <c r="B6811" s="49" t="s">
        <v>7073</v>
      </c>
    </row>
    <row r="6812" spans="1:2" x14ac:dyDescent="0.25">
      <c r="A6812" s="48">
        <v>40161602</v>
      </c>
      <c r="B6812" s="49" t="s">
        <v>7074</v>
      </c>
    </row>
    <row r="6813" spans="1:2" x14ac:dyDescent="0.25">
      <c r="A6813" s="48">
        <v>40161701</v>
      </c>
      <c r="B6813" s="49" t="s">
        <v>7075</v>
      </c>
    </row>
    <row r="6814" spans="1:2" x14ac:dyDescent="0.25">
      <c r="A6814" s="48">
        <v>40161702</v>
      </c>
      <c r="B6814" s="49" t="s">
        <v>7076</v>
      </c>
    </row>
    <row r="6815" spans="1:2" x14ac:dyDescent="0.25">
      <c r="A6815" s="48">
        <v>40161703</v>
      </c>
      <c r="B6815" s="49" t="s">
        <v>7077</v>
      </c>
    </row>
    <row r="6816" spans="1:2" x14ac:dyDescent="0.25">
      <c r="A6816" s="48">
        <v>40161704</v>
      </c>
      <c r="B6816" s="49" t="s">
        <v>7078</v>
      </c>
    </row>
    <row r="6817" spans="1:2" x14ac:dyDescent="0.25">
      <c r="A6817" s="48">
        <v>40161801</v>
      </c>
      <c r="B6817" s="49" t="s">
        <v>7079</v>
      </c>
    </row>
    <row r="6818" spans="1:2" x14ac:dyDescent="0.25">
      <c r="A6818" s="48">
        <v>40161802</v>
      </c>
      <c r="B6818" s="49" t="s">
        <v>7080</v>
      </c>
    </row>
    <row r="6819" spans="1:2" x14ac:dyDescent="0.25">
      <c r="A6819" s="48">
        <v>40161803</v>
      </c>
      <c r="B6819" s="49" t="s">
        <v>7081</v>
      </c>
    </row>
    <row r="6820" spans="1:2" x14ac:dyDescent="0.25">
      <c r="A6820" s="48">
        <v>40161804</v>
      </c>
      <c r="B6820" s="49" t="s">
        <v>7082</v>
      </c>
    </row>
    <row r="6821" spans="1:2" x14ac:dyDescent="0.25">
      <c r="A6821" s="48">
        <v>40161805</v>
      </c>
      <c r="B6821" s="49" t="s">
        <v>7083</v>
      </c>
    </row>
    <row r="6822" spans="1:2" x14ac:dyDescent="0.25">
      <c r="A6822" s="48">
        <v>40161806</v>
      </c>
      <c r="B6822" s="49" t="s">
        <v>7084</v>
      </c>
    </row>
    <row r="6823" spans="1:2" x14ac:dyDescent="0.25">
      <c r="A6823" s="48">
        <v>41101502</v>
      </c>
      <c r="B6823" s="49" t="s">
        <v>7085</v>
      </c>
    </row>
    <row r="6824" spans="1:2" x14ac:dyDescent="0.25">
      <c r="A6824" s="48">
        <v>41101503</v>
      </c>
      <c r="B6824" s="49" t="s">
        <v>7086</v>
      </c>
    </row>
    <row r="6825" spans="1:2" x14ac:dyDescent="0.25">
      <c r="A6825" s="48">
        <v>41101504</v>
      </c>
      <c r="B6825" s="49" t="s">
        <v>7087</v>
      </c>
    </row>
    <row r="6826" spans="1:2" x14ac:dyDescent="0.25">
      <c r="A6826" s="48">
        <v>41101505</v>
      </c>
      <c r="B6826" s="49" t="s">
        <v>7088</v>
      </c>
    </row>
    <row r="6827" spans="1:2" x14ac:dyDescent="0.25">
      <c r="A6827" s="48">
        <v>41101515</v>
      </c>
      <c r="B6827" s="49" t="s">
        <v>7089</v>
      </c>
    </row>
    <row r="6828" spans="1:2" x14ac:dyDescent="0.25">
      <c r="A6828" s="48">
        <v>41101516</v>
      </c>
      <c r="B6828" s="49" t="s">
        <v>7090</v>
      </c>
    </row>
    <row r="6829" spans="1:2" x14ac:dyDescent="0.25">
      <c r="A6829" s="48">
        <v>41101518</v>
      </c>
      <c r="B6829" s="49" t="s">
        <v>7091</v>
      </c>
    </row>
    <row r="6830" spans="1:2" x14ac:dyDescent="0.25">
      <c r="A6830" s="48">
        <v>41101701</v>
      </c>
      <c r="B6830" s="49" t="s">
        <v>7092</v>
      </c>
    </row>
    <row r="6831" spans="1:2" x14ac:dyDescent="0.25">
      <c r="A6831" s="48">
        <v>41101702</v>
      </c>
      <c r="B6831" s="49" t="s">
        <v>7093</v>
      </c>
    </row>
    <row r="6832" spans="1:2" x14ac:dyDescent="0.25">
      <c r="A6832" s="48">
        <v>41101703</v>
      </c>
      <c r="B6832" s="49" t="s">
        <v>7094</v>
      </c>
    </row>
    <row r="6833" spans="1:2" x14ac:dyDescent="0.25">
      <c r="A6833" s="48">
        <v>41101705</v>
      </c>
      <c r="B6833" s="49" t="s">
        <v>7095</v>
      </c>
    </row>
    <row r="6834" spans="1:2" x14ac:dyDescent="0.25">
      <c r="A6834" s="48">
        <v>41101706</v>
      </c>
      <c r="B6834" s="49" t="s">
        <v>7096</v>
      </c>
    </row>
    <row r="6835" spans="1:2" x14ac:dyDescent="0.25">
      <c r="A6835" s="48">
        <v>41101707</v>
      </c>
      <c r="B6835" s="49" t="s">
        <v>7097</v>
      </c>
    </row>
    <row r="6836" spans="1:2" x14ac:dyDescent="0.25">
      <c r="A6836" s="48">
        <v>41101801</v>
      </c>
      <c r="B6836" s="49" t="s">
        <v>7098</v>
      </c>
    </row>
    <row r="6837" spans="1:2" x14ac:dyDescent="0.25">
      <c r="A6837" s="48">
        <v>41101802</v>
      </c>
      <c r="B6837" s="49" t="s">
        <v>7099</v>
      </c>
    </row>
    <row r="6838" spans="1:2" x14ac:dyDescent="0.25">
      <c r="A6838" s="48">
        <v>41101803</v>
      </c>
      <c r="B6838" s="49" t="s">
        <v>7100</v>
      </c>
    </row>
    <row r="6839" spans="1:2" x14ac:dyDescent="0.25">
      <c r="A6839" s="48">
        <v>41101804</v>
      </c>
      <c r="B6839" s="49" t="s">
        <v>7101</v>
      </c>
    </row>
    <row r="6840" spans="1:2" x14ac:dyDescent="0.25">
      <c r="A6840" s="48">
        <v>41101805</v>
      </c>
      <c r="B6840" s="49" t="s">
        <v>7102</v>
      </c>
    </row>
    <row r="6841" spans="1:2" x14ac:dyDescent="0.25">
      <c r="A6841" s="48">
        <v>41101806</v>
      </c>
      <c r="B6841" s="49" t="s">
        <v>7103</v>
      </c>
    </row>
    <row r="6842" spans="1:2" x14ac:dyDescent="0.25">
      <c r="A6842" s="48">
        <v>41101807</v>
      </c>
      <c r="B6842" s="49" t="s">
        <v>7104</v>
      </c>
    </row>
    <row r="6843" spans="1:2" x14ac:dyDescent="0.25">
      <c r="A6843" s="48">
        <v>41101808</v>
      </c>
      <c r="B6843" s="49" t="s">
        <v>7105</v>
      </c>
    </row>
    <row r="6844" spans="1:2" x14ac:dyDescent="0.25">
      <c r="A6844" s="48">
        <v>41101809</v>
      </c>
      <c r="B6844" s="49" t="s">
        <v>7106</v>
      </c>
    </row>
    <row r="6845" spans="1:2" x14ac:dyDescent="0.25">
      <c r="A6845" s="48">
        <v>41101810</v>
      </c>
      <c r="B6845" s="49" t="s">
        <v>7107</v>
      </c>
    </row>
    <row r="6846" spans="1:2" x14ac:dyDescent="0.25">
      <c r="A6846" s="48">
        <v>41101901</v>
      </c>
      <c r="B6846" s="49" t="s">
        <v>7108</v>
      </c>
    </row>
    <row r="6847" spans="1:2" x14ac:dyDescent="0.25">
      <c r="A6847" s="48">
        <v>41101902</v>
      </c>
      <c r="B6847" s="49" t="s">
        <v>7109</v>
      </c>
    </row>
    <row r="6848" spans="1:2" x14ac:dyDescent="0.25">
      <c r="A6848" s="48">
        <v>41101903</v>
      </c>
      <c r="B6848" s="49" t="s">
        <v>7110</v>
      </c>
    </row>
    <row r="6849" spans="1:2" x14ac:dyDescent="0.25">
      <c r="A6849" s="48">
        <v>41102401</v>
      </c>
      <c r="B6849" s="49" t="s">
        <v>7111</v>
      </c>
    </row>
    <row r="6850" spans="1:2" x14ac:dyDescent="0.25">
      <c r="A6850" s="48">
        <v>41102402</v>
      </c>
      <c r="B6850" s="49" t="s">
        <v>7112</v>
      </c>
    </row>
    <row r="6851" spans="1:2" x14ac:dyDescent="0.25">
      <c r="A6851" s="48">
        <v>41102403</v>
      </c>
      <c r="B6851" s="49" t="s">
        <v>7113</v>
      </c>
    </row>
    <row r="6852" spans="1:2" x14ac:dyDescent="0.25">
      <c r="A6852" s="48">
        <v>41102404</v>
      </c>
      <c r="B6852" s="49" t="s">
        <v>7114</v>
      </c>
    </row>
    <row r="6853" spans="1:2" x14ac:dyDescent="0.25">
      <c r="A6853" s="48">
        <v>41102405</v>
      </c>
      <c r="B6853" s="49" t="s">
        <v>7115</v>
      </c>
    </row>
    <row r="6854" spans="1:2" x14ac:dyDescent="0.25">
      <c r="A6854" s="48">
        <v>41102406</v>
      </c>
      <c r="B6854" s="49" t="s">
        <v>7116</v>
      </c>
    </row>
    <row r="6855" spans="1:2" x14ac:dyDescent="0.25">
      <c r="A6855" s="48">
        <v>41102407</v>
      </c>
      <c r="B6855" s="49" t="s">
        <v>7117</v>
      </c>
    </row>
    <row r="6856" spans="1:2" x14ac:dyDescent="0.25">
      <c r="A6856" s="48">
        <v>41102410</v>
      </c>
      <c r="B6856" s="49" t="s">
        <v>7118</v>
      </c>
    </row>
    <row r="6857" spans="1:2" x14ac:dyDescent="0.25">
      <c r="A6857" s="48">
        <v>41102412</v>
      </c>
      <c r="B6857" s="49" t="s">
        <v>7119</v>
      </c>
    </row>
    <row r="6858" spans="1:2" x14ac:dyDescent="0.25">
      <c r="A6858" s="48">
        <v>41102421</v>
      </c>
      <c r="B6858" s="49" t="s">
        <v>7120</v>
      </c>
    </row>
    <row r="6859" spans="1:2" x14ac:dyDescent="0.25">
      <c r="A6859" s="48">
        <v>41102422</v>
      </c>
      <c r="B6859" s="49" t="s">
        <v>7121</v>
      </c>
    </row>
    <row r="6860" spans="1:2" x14ac:dyDescent="0.25">
      <c r="A6860" s="48">
        <v>41102423</v>
      </c>
      <c r="B6860" s="49" t="s">
        <v>7122</v>
      </c>
    </row>
    <row r="6861" spans="1:2" x14ac:dyDescent="0.25">
      <c r="A6861" s="48">
        <v>41102424</v>
      </c>
      <c r="B6861" s="49" t="s">
        <v>7123</v>
      </c>
    </row>
    <row r="6862" spans="1:2" x14ac:dyDescent="0.25">
      <c r="A6862" s="48">
        <v>41102425</v>
      </c>
      <c r="B6862" s="49" t="s">
        <v>7124</v>
      </c>
    </row>
    <row r="6863" spans="1:2" x14ac:dyDescent="0.25">
      <c r="A6863" s="48">
        <v>41102426</v>
      </c>
      <c r="B6863" s="49" t="s">
        <v>7125</v>
      </c>
    </row>
    <row r="6864" spans="1:2" x14ac:dyDescent="0.25">
      <c r="A6864" s="48">
        <v>41102501</v>
      </c>
      <c r="B6864" s="49" t="s">
        <v>7126</v>
      </c>
    </row>
    <row r="6865" spans="1:2" x14ac:dyDescent="0.25">
      <c r="A6865" s="48">
        <v>41102502</v>
      </c>
      <c r="B6865" s="49" t="s">
        <v>7127</v>
      </c>
    </row>
    <row r="6866" spans="1:2" x14ac:dyDescent="0.25">
      <c r="A6866" s="48">
        <v>41102503</v>
      </c>
      <c r="B6866" s="49" t="s">
        <v>7128</v>
      </c>
    </row>
    <row r="6867" spans="1:2" x14ac:dyDescent="0.25">
      <c r="A6867" s="48">
        <v>41102504</v>
      </c>
      <c r="B6867" s="49" t="s">
        <v>7129</v>
      </c>
    </row>
    <row r="6868" spans="1:2" x14ac:dyDescent="0.25">
      <c r="A6868" s="48">
        <v>41102505</v>
      </c>
      <c r="B6868" s="49" t="s">
        <v>7130</v>
      </c>
    </row>
    <row r="6869" spans="1:2" x14ac:dyDescent="0.25">
      <c r="A6869" s="48">
        <v>41102506</v>
      </c>
      <c r="B6869" s="49" t="s">
        <v>7131</v>
      </c>
    </row>
    <row r="6870" spans="1:2" x14ac:dyDescent="0.25">
      <c r="A6870" s="48">
        <v>41102507</v>
      </c>
      <c r="B6870" s="49" t="s">
        <v>7132</v>
      </c>
    </row>
    <row r="6871" spans="1:2" x14ac:dyDescent="0.25">
      <c r="A6871" s="48">
        <v>41102508</v>
      </c>
      <c r="B6871" s="49" t="s">
        <v>7133</v>
      </c>
    </row>
    <row r="6872" spans="1:2" x14ac:dyDescent="0.25">
      <c r="A6872" s="48">
        <v>41102509</v>
      </c>
      <c r="B6872" s="49" t="s">
        <v>7134</v>
      </c>
    </row>
    <row r="6873" spans="1:2" x14ac:dyDescent="0.25">
      <c r="A6873" s="48">
        <v>41102510</v>
      </c>
      <c r="B6873" s="49" t="s">
        <v>7135</v>
      </c>
    </row>
    <row r="6874" spans="1:2" x14ac:dyDescent="0.25">
      <c r="A6874" s="48">
        <v>41102511</v>
      </c>
      <c r="B6874" s="49" t="s">
        <v>7136</v>
      </c>
    </row>
    <row r="6875" spans="1:2" x14ac:dyDescent="0.25">
      <c r="A6875" s="48">
        <v>41102512</v>
      </c>
      <c r="B6875" s="49" t="s">
        <v>7137</v>
      </c>
    </row>
    <row r="6876" spans="1:2" x14ac:dyDescent="0.25">
      <c r="A6876" s="48">
        <v>41102513</v>
      </c>
      <c r="B6876" s="49" t="s">
        <v>7138</v>
      </c>
    </row>
    <row r="6877" spans="1:2" x14ac:dyDescent="0.25">
      <c r="A6877" s="48">
        <v>41102601</v>
      </c>
      <c r="B6877" s="49" t="s">
        <v>7139</v>
      </c>
    </row>
    <row r="6878" spans="1:2" x14ac:dyDescent="0.25">
      <c r="A6878" s="48">
        <v>41102602</v>
      </c>
      <c r="B6878" s="49" t="s">
        <v>7140</v>
      </c>
    </row>
    <row r="6879" spans="1:2" x14ac:dyDescent="0.25">
      <c r="A6879" s="48">
        <v>41102603</v>
      </c>
      <c r="B6879" s="49" t="s">
        <v>7141</v>
      </c>
    </row>
    <row r="6880" spans="1:2" x14ac:dyDescent="0.25">
      <c r="A6880" s="48">
        <v>41102604</v>
      </c>
      <c r="B6880" s="49" t="s">
        <v>7142</v>
      </c>
    </row>
    <row r="6881" spans="1:2" x14ac:dyDescent="0.25">
      <c r="A6881" s="48">
        <v>41102605</v>
      </c>
      <c r="B6881" s="49" t="s">
        <v>7143</v>
      </c>
    </row>
    <row r="6882" spans="1:2" x14ac:dyDescent="0.25">
      <c r="A6882" s="48">
        <v>41102606</v>
      </c>
      <c r="B6882" s="49" t="s">
        <v>7144</v>
      </c>
    </row>
    <row r="6883" spans="1:2" x14ac:dyDescent="0.25">
      <c r="A6883" s="48">
        <v>41102607</v>
      </c>
      <c r="B6883" s="49" t="s">
        <v>7145</v>
      </c>
    </row>
    <row r="6884" spans="1:2" x14ac:dyDescent="0.25">
      <c r="A6884" s="48">
        <v>41102608</v>
      </c>
      <c r="B6884" s="49" t="s">
        <v>7146</v>
      </c>
    </row>
    <row r="6885" spans="1:2" x14ac:dyDescent="0.25">
      <c r="A6885" s="48">
        <v>41102701</v>
      </c>
      <c r="B6885" s="49" t="s">
        <v>7147</v>
      </c>
    </row>
    <row r="6886" spans="1:2" x14ac:dyDescent="0.25">
      <c r="A6886" s="48">
        <v>41102702</v>
      </c>
      <c r="B6886" s="49" t="s">
        <v>7148</v>
      </c>
    </row>
    <row r="6887" spans="1:2" x14ac:dyDescent="0.25">
      <c r="A6887" s="48">
        <v>41102703</v>
      </c>
      <c r="B6887" s="49" t="s">
        <v>7149</v>
      </c>
    </row>
    <row r="6888" spans="1:2" x14ac:dyDescent="0.25">
      <c r="A6888" s="48">
        <v>41102704</v>
      </c>
      <c r="B6888" s="49" t="s">
        <v>7150</v>
      </c>
    </row>
    <row r="6889" spans="1:2" x14ac:dyDescent="0.25">
      <c r="A6889" s="48">
        <v>41102705</v>
      </c>
      <c r="B6889" s="49" t="s">
        <v>7151</v>
      </c>
    </row>
    <row r="6890" spans="1:2" x14ac:dyDescent="0.25">
      <c r="A6890" s="48">
        <v>41102706</v>
      </c>
      <c r="B6890" s="49" t="s">
        <v>7152</v>
      </c>
    </row>
    <row r="6891" spans="1:2" x14ac:dyDescent="0.25">
      <c r="A6891" s="48">
        <v>41102901</v>
      </c>
      <c r="B6891" s="49" t="s">
        <v>7153</v>
      </c>
    </row>
    <row r="6892" spans="1:2" x14ac:dyDescent="0.25">
      <c r="A6892" s="48">
        <v>41102902</v>
      </c>
      <c r="B6892" s="49" t="s">
        <v>7154</v>
      </c>
    </row>
    <row r="6893" spans="1:2" x14ac:dyDescent="0.25">
      <c r="A6893" s="48">
        <v>41102903</v>
      </c>
      <c r="B6893" s="49" t="s">
        <v>7155</v>
      </c>
    </row>
    <row r="6894" spans="1:2" x14ac:dyDescent="0.25">
      <c r="A6894" s="48">
        <v>41102904</v>
      </c>
      <c r="B6894" s="49" t="s">
        <v>7156</v>
      </c>
    </row>
    <row r="6895" spans="1:2" x14ac:dyDescent="0.25">
      <c r="A6895" s="48">
        <v>41102905</v>
      </c>
      <c r="B6895" s="49" t="s">
        <v>7157</v>
      </c>
    </row>
    <row r="6896" spans="1:2" x14ac:dyDescent="0.25">
      <c r="A6896" s="48">
        <v>41102909</v>
      </c>
      <c r="B6896" s="49" t="s">
        <v>7158</v>
      </c>
    </row>
    <row r="6897" spans="1:2" x14ac:dyDescent="0.25">
      <c r="A6897" s="48">
        <v>41102910</v>
      </c>
      <c r="B6897" s="49" t="s">
        <v>7159</v>
      </c>
    </row>
    <row r="6898" spans="1:2" x14ac:dyDescent="0.25">
      <c r="A6898" s="48">
        <v>41102911</v>
      </c>
      <c r="B6898" s="49" t="s">
        <v>7160</v>
      </c>
    </row>
    <row r="6899" spans="1:2" x14ac:dyDescent="0.25">
      <c r="A6899" s="48">
        <v>41102912</v>
      </c>
      <c r="B6899" s="49" t="s">
        <v>7161</v>
      </c>
    </row>
    <row r="6900" spans="1:2" x14ac:dyDescent="0.25">
      <c r="A6900" s="48">
        <v>41102913</v>
      </c>
      <c r="B6900" s="49" t="s">
        <v>7162</v>
      </c>
    </row>
    <row r="6901" spans="1:2" x14ac:dyDescent="0.25">
      <c r="A6901" s="48">
        <v>41102914</v>
      </c>
      <c r="B6901" s="49" t="s">
        <v>7163</v>
      </c>
    </row>
    <row r="6902" spans="1:2" x14ac:dyDescent="0.25">
      <c r="A6902" s="48">
        <v>41102915</v>
      </c>
      <c r="B6902" s="49" t="s">
        <v>7164</v>
      </c>
    </row>
    <row r="6903" spans="1:2" x14ac:dyDescent="0.25">
      <c r="A6903" s="48">
        <v>41102916</v>
      </c>
      <c r="B6903" s="49" t="s">
        <v>7165</v>
      </c>
    </row>
    <row r="6904" spans="1:2" x14ac:dyDescent="0.25">
      <c r="A6904" s="48">
        <v>41102917</v>
      </c>
      <c r="B6904" s="49" t="s">
        <v>7166</v>
      </c>
    </row>
    <row r="6905" spans="1:2" x14ac:dyDescent="0.25">
      <c r="A6905" s="48">
        <v>41102918</v>
      </c>
      <c r="B6905" s="49" t="s">
        <v>7167</v>
      </c>
    </row>
    <row r="6906" spans="1:2" x14ac:dyDescent="0.25">
      <c r="A6906" s="48">
        <v>41102919</v>
      </c>
      <c r="B6906" s="49" t="s">
        <v>7168</v>
      </c>
    </row>
    <row r="6907" spans="1:2" x14ac:dyDescent="0.25">
      <c r="A6907" s="48">
        <v>41102920</v>
      </c>
      <c r="B6907" s="49" t="s">
        <v>7169</v>
      </c>
    </row>
    <row r="6908" spans="1:2" x14ac:dyDescent="0.25">
      <c r="A6908" s="48">
        <v>41102921</v>
      </c>
      <c r="B6908" s="49" t="s">
        <v>7170</v>
      </c>
    </row>
    <row r="6909" spans="1:2" x14ac:dyDescent="0.25">
      <c r="A6909" s="48">
        <v>41102922</v>
      </c>
      <c r="B6909" s="49" t="s">
        <v>7171</v>
      </c>
    </row>
    <row r="6910" spans="1:2" x14ac:dyDescent="0.25">
      <c r="A6910" s="48">
        <v>41103001</v>
      </c>
      <c r="B6910" s="49" t="s">
        <v>7172</v>
      </c>
    </row>
    <row r="6911" spans="1:2" x14ac:dyDescent="0.25">
      <c r="A6911" s="48">
        <v>41103003</v>
      </c>
      <c r="B6911" s="49" t="s">
        <v>7173</v>
      </c>
    </row>
    <row r="6912" spans="1:2" x14ac:dyDescent="0.25">
      <c r="A6912" s="48">
        <v>41103004</v>
      </c>
      <c r="B6912" s="49" t="s">
        <v>7174</v>
      </c>
    </row>
    <row r="6913" spans="1:2" x14ac:dyDescent="0.25">
      <c r="A6913" s="48">
        <v>41103005</v>
      </c>
      <c r="B6913" s="49" t="s">
        <v>7175</v>
      </c>
    </row>
    <row r="6914" spans="1:2" x14ac:dyDescent="0.25">
      <c r="A6914" s="48">
        <v>41103006</v>
      </c>
      <c r="B6914" s="49" t="s">
        <v>7176</v>
      </c>
    </row>
    <row r="6915" spans="1:2" x14ac:dyDescent="0.25">
      <c r="A6915" s="48">
        <v>41103007</v>
      </c>
      <c r="B6915" s="49" t="s">
        <v>7177</v>
      </c>
    </row>
    <row r="6916" spans="1:2" x14ac:dyDescent="0.25">
      <c r="A6916" s="48">
        <v>41103008</v>
      </c>
      <c r="B6916" s="49" t="s">
        <v>7178</v>
      </c>
    </row>
    <row r="6917" spans="1:2" x14ac:dyDescent="0.25">
      <c r="A6917" s="48">
        <v>41103010</v>
      </c>
      <c r="B6917" s="49" t="s">
        <v>7179</v>
      </c>
    </row>
    <row r="6918" spans="1:2" x14ac:dyDescent="0.25">
      <c r="A6918" s="48">
        <v>41103011</v>
      </c>
      <c r="B6918" s="49" t="s">
        <v>7180</v>
      </c>
    </row>
    <row r="6919" spans="1:2" x14ac:dyDescent="0.25">
      <c r="A6919" s="48">
        <v>41103012</v>
      </c>
      <c r="B6919" s="49" t="s">
        <v>7181</v>
      </c>
    </row>
    <row r="6920" spans="1:2" x14ac:dyDescent="0.25">
      <c r="A6920" s="48">
        <v>41103013</v>
      </c>
      <c r="B6920" s="49" t="s">
        <v>7182</v>
      </c>
    </row>
    <row r="6921" spans="1:2" x14ac:dyDescent="0.25">
      <c r="A6921" s="48">
        <v>41103014</v>
      </c>
      <c r="B6921" s="49" t="s">
        <v>7183</v>
      </c>
    </row>
    <row r="6922" spans="1:2" x14ac:dyDescent="0.25">
      <c r="A6922" s="48">
        <v>41103015</v>
      </c>
      <c r="B6922" s="49" t="s">
        <v>7184</v>
      </c>
    </row>
    <row r="6923" spans="1:2" x14ac:dyDescent="0.25">
      <c r="A6923" s="48">
        <v>41103017</v>
      </c>
      <c r="B6923" s="49" t="s">
        <v>7185</v>
      </c>
    </row>
    <row r="6924" spans="1:2" x14ac:dyDescent="0.25">
      <c r="A6924" s="48">
        <v>41103019</v>
      </c>
      <c r="B6924" s="49" t="s">
        <v>7186</v>
      </c>
    </row>
    <row r="6925" spans="1:2" x14ac:dyDescent="0.25">
      <c r="A6925" s="48">
        <v>41103020</v>
      </c>
      <c r="B6925" s="49" t="s">
        <v>7187</v>
      </c>
    </row>
    <row r="6926" spans="1:2" x14ac:dyDescent="0.25">
      <c r="A6926" s="48">
        <v>41103021</v>
      </c>
      <c r="B6926" s="49" t="s">
        <v>7188</v>
      </c>
    </row>
    <row r="6927" spans="1:2" x14ac:dyDescent="0.25">
      <c r="A6927" s="48">
        <v>41103022</v>
      </c>
      <c r="B6927" s="49" t="s">
        <v>7189</v>
      </c>
    </row>
    <row r="6928" spans="1:2" x14ac:dyDescent="0.25">
      <c r="A6928" s="48">
        <v>41103023</v>
      </c>
      <c r="B6928" s="49" t="s">
        <v>7190</v>
      </c>
    </row>
    <row r="6929" spans="1:2" x14ac:dyDescent="0.25">
      <c r="A6929" s="48">
        <v>41103024</v>
      </c>
      <c r="B6929" s="49" t="s">
        <v>7191</v>
      </c>
    </row>
    <row r="6930" spans="1:2" x14ac:dyDescent="0.25">
      <c r="A6930" s="48">
        <v>41103025</v>
      </c>
      <c r="B6930" s="49" t="s">
        <v>7192</v>
      </c>
    </row>
    <row r="6931" spans="1:2" x14ac:dyDescent="0.25">
      <c r="A6931" s="48">
        <v>41103201</v>
      </c>
      <c r="B6931" s="49" t="s">
        <v>7193</v>
      </c>
    </row>
    <row r="6932" spans="1:2" x14ac:dyDescent="0.25">
      <c r="A6932" s="48">
        <v>41103202</v>
      </c>
      <c r="B6932" s="49" t="s">
        <v>7194</v>
      </c>
    </row>
    <row r="6933" spans="1:2" x14ac:dyDescent="0.25">
      <c r="A6933" s="48">
        <v>41103203</v>
      </c>
      <c r="B6933" s="49" t="s">
        <v>7195</v>
      </c>
    </row>
    <row r="6934" spans="1:2" x14ac:dyDescent="0.25">
      <c r="A6934" s="48">
        <v>41103205</v>
      </c>
      <c r="B6934" s="49" t="s">
        <v>7196</v>
      </c>
    </row>
    <row r="6935" spans="1:2" x14ac:dyDescent="0.25">
      <c r="A6935" s="48">
        <v>41103206</v>
      </c>
      <c r="B6935" s="49" t="s">
        <v>7197</v>
      </c>
    </row>
    <row r="6936" spans="1:2" x14ac:dyDescent="0.25">
      <c r="A6936" s="48">
        <v>41103207</v>
      </c>
      <c r="B6936" s="49" t="s">
        <v>7198</v>
      </c>
    </row>
    <row r="6937" spans="1:2" x14ac:dyDescent="0.25">
      <c r="A6937" s="48">
        <v>41103208</v>
      </c>
      <c r="B6937" s="49" t="s">
        <v>7199</v>
      </c>
    </row>
    <row r="6938" spans="1:2" x14ac:dyDescent="0.25">
      <c r="A6938" s="48">
        <v>41103209</v>
      </c>
      <c r="B6938" s="49" t="s">
        <v>7200</v>
      </c>
    </row>
    <row r="6939" spans="1:2" x14ac:dyDescent="0.25">
      <c r="A6939" s="48">
        <v>41103210</v>
      </c>
      <c r="B6939" s="49" t="s">
        <v>7201</v>
      </c>
    </row>
    <row r="6940" spans="1:2" x14ac:dyDescent="0.25">
      <c r="A6940" s="48">
        <v>41103301</v>
      </c>
      <c r="B6940" s="49" t="s">
        <v>7202</v>
      </c>
    </row>
    <row r="6941" spans="1:2" x14ac:dyDescent="0.25">
      <c r="A6941" s="48">
        <v>41103302</v>
      </c>
      <c r="B6941" s="49" t="s">
        <v>7203</v>
      </c>
    </row>
    <row r="6942" spans="1:2" x14ac:dyDescent="0.25">
      <c r="A6942" s="48">
        <v>41103303</v>
      </c>
      <c r="B6942" s="49" t="s">
        <v>7204</v>
      </c>
    </row>
    <row r="6943" spans="1:2" x14ac:dyDescent="0.25">
      <c r="A6943" s="48">
        <v>41103305</v>
      </c>
      <c r="B6943" s="49" t="s">
        <v>7205</v>
      </c>
    </row>
    <row r="6944" spans="1:2" x14ac:dyDescent="0.25">
      <c r="A6944" s="48">
        <v>41103306</v>
      </c>
      <c r="B6944" s="49" t="s">
        <v>7206</v>
      </c>
    </row>
    <row r="6945" spans="1:2" x14ac:dyDescent="0.25">
      <c r="A6945" s="48">
        <v>41103307</v>
      </c>
      <c r="B6945" s="49" t="s">
        <v>7207</v>
      </c>
    </row>
    <row r="6946" spans="1:2" x14ac:dyDescent="0.25">
      <c r="A6946" s="48">
        <v>41103308</v>
      </c>
      <c r="B6946" s="49" t="s">
        <v>7208</v>
      </c>
    </row>
    <row r="6947" spans="1:2" x14ac:dyDescent="0.25">
      <c r="A6947" s="48">
        <v>41103309</v>
      </c>
      <c r="B6947" s="49" t="s">
        <v>7209</v>
      </c>
    </row>
    <row r="6948" spans="1:2" x14ac:dyDescent="0.25">
      <c r="A6948" s="48">
        <v>41103310</v>
      </c>
      <c r="B6948" s="49" t="s">
        <v>7210</v>
      </c>
    </row>
    <row r="6949" spans="1:2" x14ac:dyDescent="0.25">
      <c r="A6949" s="48">
        <v>41103311</v>
      </c>
      <c r="B6949" s="49" t="s">
        <v>7211</v>
      </c>
    </row>
    <row r="6950" spans="1:2" x14ac:dyDescent="0.25">
      <c r="A6950" s="48">
        <v>41103312</v>
      </c>
      <c r="B6950" s="49" t="s">
        <v>7212</v>
      </c>
    </row>
    <row r="6951" spans="1:2" x14ac:dyDescent="0.25">
      <c r="A6951" s="48">
        <v>41103313</v>
      </c>
      <c r="B6951" s="49" t="s">
        <v>7213</v>
      </c>
    </row>
    <row r="6952" spans="1:2" x14ac:dyDescent="0.25">
      <c r="A6952" s="48">
        <v>41103314</v>
      </c>
      <c r="B6952" s="49" t="s">
        <v>7214</v>
      </c>
    </row>
    <row r="6953" spans="1:2" x14ac:dyDescent="0.25">
      <c r="A6953" s="48">
        <v>41103315</v>
      </c>
      <c r="B6953" s="49" t="s">
        <v>7215</v>
      </c>
    </row>
    <row r="6954" spans="1:2" x14ac:dyDescent="0.25">
      <c r="A6954" s="48">
        <v>41103316</v>
      </c>
      <c r="B6954" s="49" t="s">
        <v>7216</v>
      </c>
    </row>
    <row r="6955" spans="1:2" x14ac:dyDescent="0.25">
      <c r="A6955" s="48">
        <v>41103317</v>
      </c>
      <c r="B6955" s="49" t="s">
        <v>7217</v>
      </c>
    </row>
    <row r="6956" spans="1:2" x14ac:dyDescent="0.25">
      <c r="A6956" s="48">
        <v>41103318</v>
      </c>
      <c r="B6956" s="49" t="s">
        <v>7218</v>
      </c>
    </row>
    <row r="6957" spans="1:2" x14ac:dyDescent="0.25">
      <c r="A6957" s="48">
        <v>41103401</v>
      </c>
      <c r="B6957" s="49" t="s">
        <v>7219</v>
      </c>
    </row>
    <row r="6958" spans="1:2" x14ac:dyDescent="0.25">
      <c r="A6958" s="48">
        <v>41103403</v>
      </c>
      <c r="B6958" s="49" t="s">
        <v>7220</v>
      </c>
    </row>
    <row r="6959" spans="1:2" x14ac:dyDescent="0.25">
      <c r="A6959" s="48">
        <v>41103406</v>
      </c>
      <c r="B6959" s="49" t="s">
        <v>7221</v>
      </c>
    </row>
    <row r="6960" spans="1:2" x14ac:dyDescent="0.25">
      <c r="A6960" s="48">
        <v>41103407</v>
      </c>
      <c r="B6960" s="49" t="s">
        <v>7222</v>
      </c>
    </row>
    <row r="6961" spans="1:2" x14ac:dyDescent="0.25">
      <c r="A6961" s="48">
        <v>41103408</v>
      </c>
      <c r="B6961" s="49" t="s">
        <v>7223</v>
      </c>
    </row>
    <row r="6962" spans="1:2" x14ac:dyDescent="0.25">
      <c r="A6962" s="48">
        <v>41103409</v>
      </c>
      <c r="B6962" s="49" t="s">
        <v>7224</v>
      </c>
    </row>
    <row r="6963" spans="1:2" x14ac:dyDescent="0.25">
      <c r="A6963" s="48">
        <v>41103410</v>
      </c>
      <c r="B6963" s="49" t="s">
        <v>7225</v>
      </c>
    </row>
    <row r="6964" spans="1:2" x14ac:dyDescent="0.25">
      <c r="A6964" s="48">
        <v>41103411</v>
      </c>
      <c r="B6964" s="49" t="s">
        <v>7226</v>
      </c>
    </row>
    <row r="6965" spans="1:2" x14ac:dyDescent="0.25">
      <c r="A6965" s="48">
        <v>41103412</v>
      </c>
      <c r="B6965" s="49" t="s">
        <v>7227</v>
      </c>
    </row>
    <row r="6966" spans="1:2" x14ac:dyDescent="0.25">
      <c r="A6966" s="48">
        <v>41103413</v>
      </c>
      <c r="B6966" s="49" t="s">
        <v>7228</v>
      </c>
    </row>
    <row r="6967" spans="1:2" x14ac:dyDescent="0.25">
      <c r="A6967" s="48">
        <v>41103414</v>
      </c>
      <c r="B6967" s="49" t="s">
        <v>7229</v>
      </c>
    </row>
    <row r="6968" spans="1:2" x14ac:dyDescent="0.25">
      <c r="A6968" s="48">
        <v>41103415</v>
      </c>
      <c r="B6968" s="49" t="s">
        <v>7230</v>
      </c>
    </row>
    <row r="6969" spans="1:2" x14ac:dyDescent="0.25">
      <c r="A6969" s="48">
        <v>41103501</v>
      </c>
      <c r="B6969" s="49" t="s">
        <v>7231</v>
      </c>
    </row>
    <row r="6970" spans="1:2" x14ac:dyDescent="0.25">
      <c r="A6970" s="48">
        <v>41103502</v>
      </c>
      <c r="B6970" s="49" t="s">
        <v>7232</v>
      </c>
    </row>
    <row r="6971" spans="1:2" x14ac:dyDescent="0.25">
      <c r="A6971" s="48">
        <v>41103504</v>
      </c>
      <c r="B6971" s="49" t="s">
        <v>7233</v>
      </c>
    </row>
    <row r="6972" spans="1:2" x14ac:dyDescent="0.25">
      <c r="A6972" s="48">
        <v>41103506</v>
      </c>
      <c r="B6972" s="49" t="s">
        <v>7234</v>
      </c>
    </row>
    <row r="6973" spans="1:2" x14ac:dyDescent="0.25">
      <c r="A6973" s="48">
        <v>41103507</v>
      </c>
      <c r="B6973" s="49" t="s">
        <v>7235</v>
      </c>
    </row>
    <row r="6974" spans="1:2" x14ac:dyDescent="0.25">
      <c r="A6974" s="48">
        <v>41103508</v>
      </c>
      <c r="B6974" s="49" t="s">
        <v>7236</v>
      </c>
    </row>
    <row r="6975" spans="1:2" x14ac:dyDescent="0.25">
      <c r="A6975" s="48">
        <v>41103509</v>
      </c>
      <c r="B6975" s="49" t="s">
        <v>7237</v>
      </c>
    </row>
    <row r="6976" spans="1:2" x14ac:dyDescent="0.25">
      <c r="A6976" s="48">
        <v>41103510</v>
      </c>
      <c r="B6976" s="49" t="s">
        <v>7238</v>
      </c>
    </row>
    <row r="6977" spans="1:2" x14ac:dyDescent="0.25">
      <c r="A6977" s="48">
        <v>41103511</v>
      </c>
      <c r="B6977" s="49" t="s">
        <v>7239</v>
      </c>
    </row>
    <row r="6978" spans="1:2" x14ac:dyDescent="0.25">
      <c r="A6978" s="48">
        <v>41103512</v>
      </c>
      <c r="B6978" s="49" t="s">
        <v>7240</v>
      </c>
    </row>
    <row r="6979" spans="1:2" x14ac:dyDescent="0.25">
      <c r="A6979" s="48">
        <v>41103513</v>
      </c>
      <c r="B6979" s="49" t="s">
        <v>7241</v>
      </c>
    </row>
    <row r="6980" spans="1:2" x14ac:dyDescent="0.25">
      <c r="A6980" s="48">
        <v>41103701</v>
      </c>
      <c r="B6980" s="49" t="s">
        <v>7242</v>
      </c>
    </row>
    <row r="6981" spans="1:2" x14ac:dyDescent="0.25">
      <c r="A6981" s="48">
        <v>41103702</v>
      </c>
      <c r="B6981" s="49" t="s">
        <v>7243</v>
      </c>
    </row>
    <row r="6982" spans="1:2" x14ac:dyDescent="0.25">
      <c r="A6982" s="48">
        <v>41103703</v>
      </c>
      <c r="B6982" s="49" t="s">
        <v>7244</v>
      </c>
    </row>
    <row r="6983" spans="1:2" x14ac:dyDescent="0.25">
      <c r="A6983" s="48">
        <v>41103704</v>
      </c>
      <c r="B6983" s="49" t="s">
        <v>7245</v>
      </c>
    </row>
    <row r="6984" spans="1:2" x14ac:dyDescent="0.25">
      <c r="A6984" s="48">
        <v>41103705</v>
      </c>
      <c r="B6984" s="49" t="s">
        <v>7246</v>
      </c>
    </row>
    <row r="6985" spans="1:2" x14ac:dyDescent="0.25">
      <c r="A6985" s="48">
        <v>41103706</v>
      </c>
      <c r="B6985" s="49" t="s">
        <v>7247</v>
      </c>
    </row>
    <row r="6986" spans="1:2" x14ac:dyDescent="0.25">
      <c r="A6986" s="48">
        <v>41103707</v>
      </c>
      <c r="B6986" s="49" t="s">
        <v>7248</v>
      </c>
    </row>
    <row r="6987" spans="1:2" x14ac:dyDescent="0.25">
      <c r="A6987" s="48">
        <v>41103708</v>
      </c>
      <c r="B6987" s="49" t="s">
        <v>7249</v>
      </c>
    </row>
    <row r="6988" spans="1:2" x14ac:dyDescent="0.25">
      <c r="A6988" s="48">
        <v>41103709</v>
      </c>
      <c r="B6988" s="49" t="s">
        <v>7250</v>
      </c>
    </row>
    <row r="6989" spans="1:2" x14ac:dyDescent="0.25">
      <c r="A6989" s="48">
        <v>41103710</v>
      </c>
      <c r="B6989" s="49" t="s">
        <v>7251</v>
      </c>
    </row>
    <row r="6990" spans="1:2" x14ac:dyDescent="0.25">
      <c r="A6990" s="48">
        <v>41103711</v>
      </c>
      <c r="B6990" s="49" t="s">
        <v>7252</v>
      </c>
    </row>
    <row r="6991" spans="1:2" x14ac:dyDescent="0.25">
      <c r="A6991" s="48">
        <v>41103712</v>
      </c>
      <c r="B6991" s="49" t="s">
        <v>7253</v>
      </c>
    </row>
    <row r="6992" spans="1:2" x14ac:dyDescent="0.25">
      <c r="A6992" s="48">
        <v>41103713</v>
      </c>
      <c r="B6992" s="49" t="s">
        <v>7254</v>
      </c>
    </row>
    <row r="6993" spans="1:2" x14ac:dyDescent="0.25">
      <c r="A6993" s="48">
        <v>41103714</v>
      </c>
      <c r="B6993" s="49" t="s">
        <v>7255</v>
      </c>
    </row>
    <row r="6994" spans="1:2" x14ac:dyDescent="0.25">
      <c r="A6994" s="48">
        <v>41103715</v>
      </c>
      <c r="B6994" s="49" t="s">
        <v>7256</v>
      </c>
    </row>
    <row r="6995" spans="1:2" x14ac:dyDescent="0.25">
      <c r="A6995" s="48">
        <v>41103801</v>
      </c>
      <c r="B6995" s="49" t="s">
        <v>7257</v>
      </c>
    </row>
    <row r="6996" spans="1:2" x14ac:dyDescent="0.25">
      <c r="A6996" s="48">
        <v>41103802</v>
      </c>
      <c r="B6996" s="49" t="s">
        <v>7258</v>
      </c>
    </row>
    <row r="6997" spans="1:2" x14ac:dyDescent="0.25">
      <c r="A6997" s="48">
        <v>41103803</v>
      </c>
      <c r="B6997" s="49" t="s">
        <v>7259</v>
      </c>
    </row>
    <row r="6998" spans="1:2" x14ac:dyDescent="0.25">
      <c r="A6998" s="48">
        <v>41103804</v>
      </c>
      <c r="B6998" s="49" t="s">
        <v>7260</v>
      </c>
    </row>
    <row r="6999" spans="1:2" x14ac:dyDescent="0.25">
      <c r="A6999" s="48">
        <v>41103805</v>
      </c>
      <c r="B6999" s="49" t="s">
        <v>7261</v>
      </c>
    </row>
    <row r="7000" spans="1:2" x14ac:dyDescent="0.25">
      <c r="A7000" s="48">
        <v>41103806</v>
      </c>
      <c r="B7000" s="49" t="s">
        <v>7262</v>
      </c>
    </row>
    <row r="7001" spans="1:2" x14ac:dyDescent="0.25">
      <c r="A7001" s="48">
        <v>41103807</v>
      </c>
      <c r="B7001" s="49" t="s">
        <v>7263</v>
      </c>
    </row>
    <row r="7002" spans="1:2" x14ac:dyDescent="0.25">
      <c r="A7002" s="48">
        <v>41103808</v>
      </c>
      <c r="B7002" s="49" t="s">
        <v>7264</v>
      </c>
    </row>
    <row r="7003" spans="1:2" x14ac:dyDescent="0.25">
      <c r="A7003" s="48">
        <v>41103809</v>
      </c>
      <c r="B7003" s="49" t="s">
        <v>7265</v>
      </c>
    </row>
    <row r="7004" spans="1:2" x14ac:dyDescent="0.25">
      <c r="A7004" s="48">
        <v>41103810</v>
      </c>
      <c r="B7004" s="49" t="s">
        <v>7266</v>
      </c>
    </row>
    <row r="7005" spans="1:2" x14ac:dyDescent="0.25">
      <c r="A7005" s="48">
        <v>41103811</v>
      </c>
      <c r="B7005" s="49" t="s">
        <v>7267</v>
      </c>
    </row>
    <row r="7006" spans="1:2" x14ac:dyDescent="0.25">
      <c r="A7006" s="48">
        <v>41103812</v>
      </c>
      <c r="B7006" s="49" t="s">
        <v>7268</v>
      </c>
    </row>
    <row r="7007" spans="1:2" x14ac:dyDescent="0.25">
      <c r="A7007" s="48">
        <v>41103813</v>
      </c>
      <c r="B7007" s="49" t="s">
        <v>7269</v>
      </c>
    </row>
    <row r="7008" spans="1:2" x14ac:dyDescent="0.25">
      <c r="A7008" s="48">
        <v>41103814</v>
      </c>
      <c r="B7008" s="49" t="s">
        <v>7270</v>
      </c>
    </row>
    <row r="7009" spans="1:2" x14ac:dyDescent="0.25">
      <c r="A7009" s="48">
        <v>41103815</v>
      </c>
      <c r="B7009" s="49" t="s">
        <v>7271</v>
      </c>
    </row>
    <row r="7010" spans="1:2" x14ac:dyDescent="0.25">
      <c r="A7010" s="48">
        <v>41103816</v>
      </c>
      <c r="B7010" s="49" t="s">
        <v>7272</v>
      </c>
    </row>
    <row r="7011" spans="1:2" x14ac:dyDescent="0.25">
      <c r="A7011" s="48">
        <v>41103901</v>
      </c>
      <c r="B7011" s="49" t="s">
        <v>7273</v>
      </c>
    </row>
    <row r="7012" spans="1:2" x14ac:dyDescent="0.25">
      <c r="A7012" s="48">
        <v>41103902</v>
      </c>
      <c r="B7012" s="49" t="s">
        <v>7274</v>
      </c>
    </row>
    <row r="7013" spans="1:2" x14ac:dyDescent="0.25">
      <c r="A7013" s="48">
        <v>41103903</v>
      </c>
      <c r="B7013" s="49" t="s">
        <v>7275</v>
      </c>
    </row>
    <row r="7014" spans="1:2" x14ac:dyDescent="0.25">
      <c r="A7014" s="48">
        <v>41103904</v>
      </c>
      <c r="B7014" s="49" t="s">
        <v>7276</v>
      </c>
    </row>
    <row r="7015" spans="1:2" x14ac:dyDescent="0.25">
      <c r="A7015" s="48">
        <v>41103905</v>
      </c>
      <c r="B7015" s="49" t="s">
        <v>7277</v>
      </c>
    </row>
    <row r="7016" spans="1:2" x14ac:dyDescent="0.25">
      <c r="A7016" s="48">
        <v>41103906</v>
      </c>
      <c r="B7016" s="49" t="s">
        <v>7278</v>
      </c>
    </row>
    <row r="7017" spans="1:2" x14ac:dyDescent="0.25">
      <c r="A7017" s="48">
        <v>41103907</v>
      </c>
      <c r="B7017" s="49" t="s">
        <v>7279</v>
      </c>
    </row>
    <row r="7018" spans="1:2" x14ac:dyDescent="0.25">
      <c r="A7018" s="48">
        <v>41103908</v>
      </c>
      <c r="B7018" s="49" t="s">
        <v>7280</v>
      </c>
    </row>
    <row r="7019" spans="1:2" x14ac:dyDescent="0.25">
      <c r="A7019" s="48">
        <v>41103909</v>
      </c>
      <c r="B7019" s="49" t="s">
        <v>7281</v>
      </c>
    </row>
    <row r="7020" spans="1:2" x14ac:dyDescent="0.25">
      <c r="A7020" s="48">
        <v>41103910</v>
      </c>
      <c r="B7020" s="49" t="s">
        <v>7282</v>
      </c>
    </row>
    <row r="7021" spans="1:2" x14ac:dyDescent="0.25">
      <c r="A7021" s="48">
        <v>41103911</v>
      </c>
      <c r="B7021" s="49" t="s">
        <v>7283</v>
      </c>
    </row>
    <row r="7022" spans="1:2" x14ac:dyDescent="0.25">
      <c r="A7022" s="48">
        <v>41103912</v>
      </c>
      <c r="B7022" s="49" t="s">
        <v>7284</v>
      </c>
    </row>
    <row r="7023" spans="1:2" x14ac:dyDescent="0.25">
      <c r="A7023" s="48">
        <v>41103913</v>
      </c>
      <c r="B7023" s="49" t="s">
        <v>7285</v>
      </c>
    </row>
    <row r="7024" spans="1:2" x14ac:dyDescent="0.25">
      <c r="A7024" s="48">
        <v>41104001</v>
      </c>
      <c r="B7024" s="49" t="s">
        <v>7286</v>
      </c>
    </row>
    <row r="7025" spans="1:2" x14ac:dyDescent="0.25">
      <c r="A7025" s="48">
        <v>41104002</v>
      </c>
      <c r="B7025" s="49" t="s">
        <v>7287</v>
      </c>
    </row>
    <row r="7026" spans="1:2" x14ac:dyDescent="0.25">
      <c r="A7026" s="48">
        <v>41104003</v>
      </c>
      <c r="B7026" s="49" t="s">
        <v>7288</v>
      </c>
    </row>
    <row r="7027" spans="1:2" x14ac:dyDescent="0.25">
      <c r="A7027" s="48">
        <v>41104004</v>
      </c>
      <c r="B7027" s="49" t="s">
        <v>7289</v>
      </c>
    </row>
    <row r="7028" spans="1:2" x14ac:dyDescent="0.25">
      <c r="A7028" s="48">
        <v>41104005</v>
      </c>
      <c r="B7028" s="49" t="s">
        <v>7290</v>
      </c>
    </row>
    <row r="7029" spans="1:2" x14ac:dyDescent="0.25">
      <c r="A7029" s="48">
        <v>41104006</v>
      </c>
      <c r="B7029" s="49" t="s">
        <v>7291</v>
      </c>
    </row>
    <row r="7030" spans="1:2" x14ac:dyDescent="0.25">
      <c r="A7030" s="48">
        <v>41104007</v>
      </c>
      <c r="B7030" s="49" t="s">
        <v>7292</v>
      </c>
    </row>
    <row r="7031" spans="1:2" x14ac:dyDescent="0.25">
      <c r="A7031" s="48">
        <v>41104008</v>
      </c>
      <c r="B7031" s="49" t="s">
        <v>7293</v>
      </c>
    </row>
    <row r="7032" spans="1:2" x14ac:dyDescent="0.25">
      <c r="A7032" s="48">
        <v>41104009</v>
      </c>
      <c r="B7032" s="49" t="s">
        <v>7294</v>
      </c>
    </row>
    <row r="7033" spans="1:2" x14ac:dyDescent="0.25">
      <c r="A7033" s="48">
        <v>41104010</v>
      </c>
      <c r="B7033" s="49" t="s">
        <v>7295</v>
      </c>
    </row>
    <row r="7034" spans="1:2" x14ac:dyDescent="0.25">
      <c r="A7034" s="48">
        <v>41104011</v>
      </c>
      <c r="B7034" s="49" t="s">
        <v>7296</v>
      </c>
    </row>
    <row r="7035" spans="1:2" x14ac:dyDescent="0.25">
      <c r="A7035" s="48">
        <v>41104012</v>
      </c>
      <c r="B7035" s="49" t="s">
        <v>7297</v>
      </c>
    </row>
    <row r="7036" spans="1:2" x14ac:dyDescent="0.25">
      <c r="A7036" s="48">
        <v>41104013</v>
      </c>
      <c r="B7036" s="49" t="s">
        <v>7298</v>
      </c>
    </row>
    <row r="7037" spans="1:2" x14ac:dyDescent="0.25">
      <c r="A7037" s="48">
        <v>41104014</v>
      </c>
      <c r="B7037" s="49" t="s">
        <v>7299</v>
      </c>
    </row>
    <row r="7038" spans="1:2" x14ac:dyDescent="0.25">
      <c r="A7038" s="48">
        <v>41104015</v>
      </c>
      <c r="B7038" s="49" t="s">
        <v>7300</v>
      </c>
    </row>
    <row r="7039" spans="1:2" x14ac:dyDescent="0.25">
      <c r="A7039" s="48">
        <v>41104016</v>
      </c>
      <c r="B7039" s="49" t="s">
        <v>7301</v>
      </c>
    </row>
    <row r="7040" spans="1:2" x14ac:dyDescent="0.25">
      <c r="A7040" s="48">
        <v>41104017</v>
      </c>
      <c r="B7040" s="49" t="s">
        <v>7302</v>
      </c>
    </row>
    <row r="7041" spans="1:2" x14ac:dyDescent="0.25">
      <c r="A7041" s="48">
        <v>41104018</v>
      </c>
      <c r="B7041" s="49" t="s">
        <v>7303</v>
      </c>
    </row>
    <row r="7042" spans="1:2" x14ac:dyDescent="0.25">
      <c r="A7042" s="48">
        <v>41104019</v>
      </c>
      <c r="B7042" s="49" t="s">
        <v>7304</v>
      </c>
    </row>
    <row r="7043" spans="1:2" x14ac:dyDescent="0.25">
      <c r="A7043" s="48">
        <v>41104020</v>
      </c>
      <c r="B7043" s="49" t="s">
        <v>7305</v>
      </c>
    </row>
    <row r="7044" spans="1:2" x14ac:dyDescent="0.25">
      <c r="A7044" s="48">
        <v>41104101</v>
      </c>
      <c r="B7044" s="49" t="s">
        <v>7306</v>
      </c>
    </row>
    <row r="7045" spans="1:2" x14ac:dyDescent="0.25">
      <c r="A7045" s="48">
        <v>41104102</v>
      </c>
      <c r="B7045" s="49" t="s">
        <v>7307</v>
      </c>
    </row>
    <row r="7046" spans="1:2" x14ac:dyDescent="0.25">
      <c r="A7046" s="48">
        <v>41104103</v>
      </c>
      <c r="B7046" s="49" t="s">
        <v>7308</v>
      </c>
    </row>
    <row r="7047" spans="1:2" x14ac:dyDescent="0.25">
      <c r="A7047" s="48">
        <v>41104104</v>
      </c>
      <c r="B7047" s="49" t="s">
        <v>7309</v>
      </c>
    </row>
    <row r="7048" spans="1:2" x14ac:dyDescent="0.25">
      <c r="A7048" s="48">
        <v>41104105</v>
      </c>
      <c r="B7048" s="49" t="s">
        <v>7310</v>
      </c>
    </row>
    <row r="7049" spans="1:2" x14ac:dyDescent="0.25">
      <c r="A7049" s="48">
        <v>41104106</v>
      </c>
      <c r="B7049" s="49" t="s">
        <v>7311</v>
      </c>
    </row>
    <row r="7050" spans="1:2" x14ac:dyDescent="0.25">
      <c r="A7050" s="48">
        <v>41104107</v>
      </c>
      <c r="B7050" s="49" t="s">
        <v>7312</v>
      </c>
    </row>
    <row r="7051" spans="1:2" x14ac:dyDescent="0.25">
      <c r="A7051" s="48">
        <v>41104108</v>
      </c>
      <c r="B7051" s="49" t="s">
        <v>7313</v>
      </c>
    </row>
    <row r="7052" spans="1:2" x14ac:dyDescent="0.25">
      <c r="A7052" s="48">
        <v>41104109</v>
      </c>
      <c r="B7052" s="49" t="s">
        <v>7314</v>
      </c>
    </row>
    <row r="7053" spans="1:2" x14ac:dyDescent="0.25">
      <c r="A7053" s="48">
        <v>41104110</v>
      </c>
      <c r="B7053" s="49" t="s">
        <v>7315</v>
      </c>
    </row>
    <row r="7054" spans="1:2" x14ac:dyDescent="0.25">
      <c r="A7054" s="48">
        <v>41104111</v>
      </c>
      <c r="B7054" s="49" t="s">
        <v>7316</v>
      </c>
    </row>
    <row r="7055" spans="1:2" x14ac:dyDescent="0.25">
      <c r="A7055" s="48">
        <v>41104112</v>
      </c>
      <c r="B7055" s="49" t="s">
        <v>7317</v>
      </c>
    </row>
    <row r="7056" spans="1:2" x14ac:dyDescent="0.25">
      <c r="A7056" s="48">
        <v>41104114</v>
      </c>
      <c r="B7056" s="49" t="s">
        <v>7318</v>
      </c>
    </row>
    <row r="7057" spans="1:2" x14ac:dyDescent="0.25">
      <c r="A7057" s="48">
        <v>41104115</v>
      </c>
      <c r="B7057" s="49" t="s">
        <v>7319</v>
      </c>
    </row>
    <row r="7058" spans="1:2" x14ac:dyDescent="0.25">
      <c r="A7058" s="48">
        <v>41104116</v>
      </c>
      <c r="B7058" s="49" t="s">
        <v>7320</v>
      </c>
    </row>
    <row r="7059" spans="1:2" x14ac:dyDescent="0.25">
      <c r="A7059" s="48">
        <v>41104117</v>
      </c>
      <c r="B7059" s="49" t="s">
        <v>7321</v>
      </c>
    </row>
    <row r="7060" spans="1:2" x14ac:dyDescent="0.25">
      <c r="A7060" s="48">
        <v>41104118</v>
      </c>
      <c r="B7060" s="49" t="s">
        <v>7322</v>
      </c>
    </row>
    <row r="7061" spans="1:2" x14ac:dyDescent="0.25">
      <c r="A7061" s="48">
        <v>41104119</v>
      </c>
      <c r="B7061" s="49" t="s">
        <v>7323</v>
      </c>
    </row>
    <row r="7062" spans="1:2" x14ac:dyDescent="0.25">
      <c r="A7062" s="48">
        <v>41104120</v>
      </c>
      <c r="B7062" s="49" t="s">
        <v>7324</v>
      </c>
    </row>
    <row r="7063" spans="1:2" x14ac:dyDescent="0.25">
      <c r="A7063" s="48">
        <v>41104121</v>
      </c>
      <c r="B7063" s="49" t="s">
        <v>7325</v>
      </c>
    </row>
    <row r="7064" spans="1:2" x14ac:dyDescent="0.25">
      <c r="A7064" s="48">
        <v>41104122</v>
      </c>
      <c r="B7064" s="49" t="s">
        <v>7326</v>
      </c>
    </row>
    <row r="7065" spans="1:2" x14ac:dyDescent="0.25">
      <c r="A7065" s="48">
        <v>41104123</v>
      </c>
      <c r="B7065" s="49" t="s">
        <v>7327</v>
      </c>
    </row>
    <row r="7066" spans="1:2" x14ac:dyDescent="0.25">
      <c r="A7066" s="48">
        <v>41104124</v>
      </c>
      <c r="B7066" s="49" t="s">
        <v>7328</v>
      </c>
    </row>
    <row r="7067" spans="1:2" x14ac:dyDescent="0.25">
      <c r="A7067" s="48">
        <v>41104201</v>
      </c>
      <c r="B7067" s="49" t="s">
        <v>7329</v>
      </c>
    </row>
    <row r="7068" spans="1:2" x14ac:dyDescent="0.25">
      <c r="A7068" s="48">
        <v>41104202</v>
      </c>
      <c r="B7068" s="49" t="s">
        <v>7330</v>
      </c>
    </row>
    <row r="7069" spans="1:2" x14ac:dyDescent="0.25">
      <c r="A7069" s="48">
        <v>41104203</v>
      </c>
      <c r="B7069" s="49" t="s">
        <v>7331</v>
      </c>
    </row>
    <row r="7070" spans="1:2" x14ac:dyDescent="0.25">
      <c r="A7070" s="48">
        <v>41104204</v>
      </c>
      <c r="B7070" s="49" t="s">
        <v>7332</v>
      </c>
    </row>
    <row r="7071" spans="1:2" x14ac:dyDescent="0.25">
      <c r="A7071" s="48">
        <v>41104205</v>
      </c>
      <c r="B7071" s="49" t="s">
        <v>7333</v>
      </c>
    </row>
    <row r="7072" spans="1:2" x14ac:dyDescent="0.25">
      <c r="A7072" s="48">
        <v>41104206</v>
      </c>
      <c r="B7072" s="49" t="s">
        <v>7334</v>
      </c>
    </row>
    <row r="7073" spans="1:2" x14ac:dyDescent="0.25">
      <c r="A7073" s="48">
        <v>41104207</v>
      </c>
      <c r="B7073" s="49" t="s">
        <v>7335</v>
      </c>
    </row>
    <row r="7074" spans="1:2" x14ac:dyDescent="0.25">
      <c r="A7074" s="48">
        <v>41104208</v>
      </c>
      <c r="B7074" s="49" t="s">
        <v>7336</v>
      </c>
    </row>
    <row r="7075" spans="1:2" x14ac:dyDescent="0.25">
      <c r="A7075" s="48">
        <v>41104209</v>
      </c>
      <c r="B7075" s="49" t="s">
        <v>7337</v>
      </c>
    </row>
    <row r="7076" spans="1:2" x14ac:dyDescent="0.25">
      <c r="A7076" s="48">
        <v>41104210</v>
      </c>
      <c r="B7076" s="49" t="s">
        <v>7338</v>
      </c>
    </row>
    <row r="7077" spans="1:2" x14ac:dyDescent="0.25">
      <c r="A7077" s="48">
        <v>41104211</v>
      </c>
      <c r="B7077" s="49" t="s">
        <v>7339</v>
      </c>
    </row>
    <row r="7078" spans="1:2" x14ac:dyDescent="0.25">
      <c r="A7078" s="48">
        <v>41104212</v>
      </c>
      <c r="B7078" s="49" t="s">
        <v>7340</v>
      </c>
    </row>
    <row r="7079" spans="1:2" x14ac:dyDescent="0.25">
      <c r="A7079" s="48">
        <v>41104301</v>
      </c>
      <c r="B7079" s="49" t="s">
        <v>7341</v>
      </c>
    </row>
    <row r="7080" spans="1:2" x14ac:dyDescent="0.25">
      <c r="A7080" s="48">
        <v>41104302</v>
      </c>
      <c r="B7080" s="49" t="s">
        <v>7342</v>
      </c>
    </row>
    <row r="7081" spans="1:2" x14ac:dyDescent="0.25">
      <c r="A7081" s="48">
        <v>41104303</v>
      </c>
      <c r="B7081" s="49" t="s">
        <v>7343</v>
      </c>
    </row>
    <row r="7082" spans="1:2" x14ac:dyDescent="0.25">
      <c r="A7082" s="48">
        <v>41104304</v>
      </c>
      <c r="B7082" s="49" t="s">
        <v>7344</v>
      </c>
    </row>
    <row r="7083" spans="1:2" x14ac:dyDescent="0.25">
      <c r="A7083" s="48">
        <v>41104305</v>
      </c>
      <c r="B7083" s="49" t="s">
        <v>7345</v>
      </c>
    </row>
    <row r="7084" spans="1:2" x14ac:dyDescent="0.25">
      <c r="A7084" s="48">
        <v>41104306</v>
      </c>
      <c r="B7084" s="49" t="s">
        <v>7346</v>
      </c>
    </row>
    <row r="7085" spans="1:2" x14ac:dyDescent="0.25">
      <c r="A7085" s="48">
        <v>41104307</v>
      </c>
      <c r="B7085" s="49" t="s">
        <v>7347</v>
      </c>
    </row>
    <row r="7086" spans="1:2" x14ac:dyDescent="0.25">
      <c r="A7086" s="48">
        <v>41104308</v>
      </c>
      <c r="B7086" s="49" t="s">
        <v>7348</v>
      </c>
    </row>
    <row r="7087" spans="1:2" x14ac:dyDescent="0.25">
      <c r="A7087" s="48">
        <v>41104401</v>
      </c>
      <c r="B7087" s="49" t="s">
        <v>7349</v>
      </c>
    </row>
    <row r="7088" spans="1:2" x14ac:dyDescent="0.25">
      <c r="A7088" s="48">
        <v>41104402</v>
      </c>
      <c r="B7088" s="49" t="s">
        <v>7350</v>
      </c>
    </row>
    <row r="7089" spans="1:2" x14ac:dyDescent="0.25">
      <c r="A7089" s="48">
        <v>41104403</v>
      </c>
      <c r="B7089" s="49" t="s">
        <v>7351</v>
      </c>
    </row>
    <row r="7090" spans="1:2" x14ac:dyDescent="0.25">
      <c r="A7090" s="48">
        <v>41104404</v>
      </c>
      <c r="B7090" s="49" t="s">
        <v>7352</v>
      </c>
    </row>
    <row r="7091" spans="1:2" x14ac:dyDescent="0.25">
      <c r="A7091" s="48">
        <v>41104405</v>
      </c>
      <c r="B7091" s="49" t="s">
        <v>7353</v>
      </c>
    </row>
    <row r="7092" spans="1:2" x14ac:dyDescent="0.25">
      <c r="A7092" s="48">
        <v>41104406</v>
      </c>
      <c r="B7092" s="49" t="s">
        <v>7354</v>
      </c>
    </row>
    <row r="7093" spans="1:2" x14ac:dyDescent="0.25">
      <c r="A7093" s="48">
        <v>41104407</v>
      </c>
      <c r="B7093" s="49" t="s">
        <v>7355</v>
      </c>
    </row>
    <row r="7094" spans="1:2" x14ac:dyDescent="0.25">
      <c r="A7094" s="48">
        <v>41104408</v>
      </c>
      <c r="B7094" s="49" t="s">
        <v>7356</v>
      </c>
    </row>
    <row r="7095" spans="1:2" x14ac:dyDescent="0.25">
      <c r="A7095" s="48">
        <v>41104409</v>
      </c>
      <c r="B7095" s="49" t="s">
        <v>7357</v>
      </c>
    </row>
    <row r="7096" spans="1:2" x14ac:dyDescent="0.25">
      <c r="A7096" s="48">
        <v>41104410</v>
      </c>
      <c r="B7096" s="49" t="s">
        <v>7358</v>
      </c>
    </row>
    <row r="7097" spans="1:2" x14ac:dyDescent="0.25">
      <c r="A7097" s="48">
        <v>41104411</v>
      </c>
      <c r="B7097" s="49" t="s">
        <v>7359</v>
      </c>
    </row>
    <row r="7098" spans="1:2" x14ac:dyDescent="0.25">
      <c r="A7098" s="48">
        <v>41104412</v>
      </c>
      <c r="B7098" s="49" t="s">
        <v>7360</v>
      </c>
    </row>
    <row r="7099" spans="1:2" x14ac:dyDescent="0.25">
      <c r="A7099" s="48">
        <v>41104413</v>
      </c>
      <c r="B7099" s="49" t="s">
        <v>7361</v>
      </c>
    </row>
    <row r="7100" spans="1:2" x14ac:dyDescent="0.25">
      <c r="A7100" s="48">
        <v>41104414</v>
      </c>
      <c r="B7100" s="49" t="s">
        <v>7362</v>
      </c>
    </row>
    <row r="7101" spans="1:2" x14ac:dyDescent="0.25">
      <c r="A7101" s="48">
        <v>41104415</v>
      </c>
      <c r="B7101" s="49" t="s">
        <v>7363</v>
      </c>
    </row>
    <row r="7102" spans="1:2" x14ac:dyDescent="0.25">
      <c r="A7102" s="48">
        <v>41104416</v>
      </c>
      <c r="B7102" s="49" t="s">
        <v>7364</v>
      </c>
    </row>
    <row r="7103" spans="1:2" x14ac:dyDescent="0.25">
      <c r="A7103" s="48">
        <v>41104417</v>
      </c>
      <c r="B7103" s="49" t="s">
        <v>7365</v>
      </c>
    </row>
    <row r="7104" spans="1:2" x14ac:dyDescent="0.25">
      <c r="A7104" s="48">
        <v>41104418</v>
      </c>
      <c r="B7104" s="49" t="s">
        <v>7366</v>
      </c>
    </row>
    <row r="7105" spans="1:2" x14ac:dyDescent="0.25">
      <c r="A7105" s="48">
        <v>41104419</v>
      </c>
      <c r="B7105" s="49" t="s">
        <v>7367</v>
      </c>
    </row>
    <row r="7106" spans="1:2" x14ac:dyDescent="0.25">
      <c r="A7106" s="48">
        <v>41104420</v>
      </c>
      <c r="B7106" s="49" t="s">
        <v>7368</v>
      </c>
    </row>
    <row r="7107" spans="1:2" x14ac:dyDescent="0.25">
      <c r="A7107" s="48">
        <v>41104421</v>
      </c>
      <c r="B7107" s="49" t="s">
        <v>7369</v>
      </c>
    </row>
    <row r="7108" spans="1:2" x14ac:dyDescent="0.25">
      <c r="A7108" s="48">
        <v>41104422</v>
      </c>
      <c r="B7108" s="49" t="s">
        <v>7370</v>
      </c>
    </row>
    <row r="7109" spans="1:2" x14ac:dyDescent="0.25">
      <c r="A7109" s="48">
        <v>41104423</v>
      </c>
      <c r="B7109" s="49" t="s">
        <v>7371</v>
      </c>
    </row>
    <row r="7110" spans="1:2" x14ac:dyDescent="0.25">
      <c r="A7110" s="48">
        <v>41104424</v>
      </c>
      <c r="B7110" s="49" t="s">
        <v>7372</v>
      </c>
    </row>
    <row r="7111" spans="1:2" x14ac:dyDescent="0.25">
      <c r="A7111" s="48">
        <v>41104501</v>
      </c>
      <c r="B7111" s="49" t="s">
        <v>7373</v>
      </c>
    </row>
    <row r="7112" spans="1:2" x14ac:dyDescent="0.25">
      <c r="A7112" s="48">
        <v>41104502</v>
      </c>
      <c r="B7112" s="49" t="s">
        <v>7374</v>
      </c>
    </row>
    <row r="7113" spans="1:2" x14ac:dyDescent="0.25">
      <c r="A7113" s="48">
        <v>41104503</v>
      </c>
      <c r="B7113" s="49" t="s">
        <v>7375</v>
      </c>
    </row>
    <row r="7114" spans="1:2" x14ac:dyDescent="0.25">
      <c r="A7114" s="48">
        <v>41104504</v>
      </c>
      <c r="B7114" s="49" t="s">
        <v>7376</v>
      </c>
    </row>
    <row r="7115" spans="1:2" x14ac:dyDescent="0.25">
      <c r="A7115" s="48">
        <v>41104505</v>
      </c>
      <c r="B7115" s="49" t="s">
        <v>7377</v>
      </c>
    </row>
    <row r="7116" spans="1:2" x14ac:dyDescent="0.25">
      <c r="A7116" s="48">
        <v>41104506</v>
      </c>
      <c r="B7116" s="49" t="s">
        <v>7378</v>
      </c>
    </row>
    <row r="7117" spans="1:2" x14ac:dyDescent="0.25">
      <c r="A7117" s="48">
        <v>41104507</v>
      </c>
      <c r="B7117" s="49" t="s">
        <v>7379</v>
      </c>
    </row>
    <row r="7118" spans="1:2" x14ac:dyDescent="0.25">
      <c r="A7118" s="48">
        <v>41104508</v>
      </c>
      <c r="B7118" s="49" t="s">
        <v>7380</v>
      </c>
    </row>
    <row r="7119" spans="1:2" x14ac:dyDescent="0.25">
      <c r="A7119" s="48">
        <v>41104509</v>
      </c>
      <c r="B7119" s="49" t="s">
        <v>7381</v>
      </c>
    </row>
    <row r="7120" spans="1:2" x14ac:dyDescent="0.25">
      <c r="A7120" s="48">
        <v>41104510</v>
      </c>
      <c r="B7120" s="49" t="s">
        <v>7382</v>
      </c>
    </row>
    <row r="7121" spans="1:2" x14ac:dyDescent="0.25">
      <c r="A7121" s="48">
        <v>41104511</v>
      </c>
      <c r="B7121" s="49" t="s">
        <v>7383</v>
      </c>
    </row>
    <row r="7122" spans="1:2" x14ac:dyDescent="0.25">
      <c r="A7122" s="48">
        <v>41104512</v>
      </c>
      <c r="B7122" s="49" t="s">
        <v>7384</v>
      </c>
    </row>
    <row r="7123" spans="1:2" x14ac:dyDescent="0.25">
      <c r="A7123" s="48">
        <v>41104601</v>
      </c>
      <c r="B7123" s="49" t="s">
        <v>7385</v>
      </c>
    </row>
    <row r="7124" spans="1:2" x14ac:dyDescent="0.25">
      <c r="A7124" s="48">
        <v>41104602</v>
      </c>
      <c r="B7124" s="49" t="s">
        <v>7386</v>
      </c>
    </row>
    <row r="7125" spans="1:2" x14ac:dyDescent="0.25">
      <c r="A7125" s="48">
        <v>41104603</v>
      </c>
      <c r="B7125" s="49" t="s">
        <v>7387</v>
      </c>
    </row>
    <row r="7126" spans="1:2" x14ac:dyDescent="0.25">
      <c r="A7126" s="48">
        <v>41104604</v>
      </c>
      <c r="B7126" s="49" t="s">
        <v>7388</v>
      </c>
    </row>
    <row r="7127" spans="1:2" x14ac:dyDescent="0.25">
      <c r="A7127" s="48">
        <v>41104605</v>
      </c>
      <c r="B7127" s="49" t="s">
        <v>7389</v>
      </c>
    </row>
    <row r="7128" spans="1:2" x14ac:dyDescent="0.25">
      <c r="A7128" s="48">
        <v>41104606</v>
      </c>
      <c r="B7128" s="49" t="s">
        <v>7390</v>
      </c>
    </row>
    <row r="7129" spans="1:2" x14ac:dyDescent="0.25">
      <c r="A7129" s="48">
        <v>41104607</v>
      </c>
      <c r="B7129" s="49" t="s">
        <v>7391</v>
      </c>
    </row>
    <row r="7130" spans="1:2" x14ac:dyDescent="0.25">
      <c r="A7130" s="48">
        <v>41104608</v>
      </c>
      <c r="B7130" s="49" t="s">
        <v>7392</v>
      </c>
    </row>
    <row r="7131" spans="1:2" x14ac:dyDescent="0.25">
      <c r="A7131" s="48">
        <v>41104609</v>
      </c>
      <c r="B7131" s="49" t="s">
        <v>7393</v>
      </c>
    </row>
    <row r="7132" spans="1:2" x14ac:dyDescent="0.25">
      <c r="A7132" s="48">
        <v>41104610</v>
      </c>
      <c r="B7132" s="49" t="s">
        <v>7394</v>
      </c>
    </row>
    <row r="7133" spans="1:2" x14ac:dyDescent="0.25">
      <c r="A7133" s="48">
        <v>41104611</v>
      </c>
      <c r="B7133" s="49" t="s">
        <v>7395</v>
      </c>
    </row>
    <row r="7134" spans="1:2" x14ac:dyDescent="0.25">
      <c r="A7134" s="48">
        <v>41104612</v>
      </c>
      <c r="B7134" s="49" t="s">
        <v>7396</v>
      </c>
    </row>
    <row r="7135" spans="1:2" x14ac:dyDescent="0.25">
      <c r="A7135" s="48">
        <v>41104701</v>
      </c>
      <c r="B7135" s="49" t="s">
        <v>7397</v>
      </c>
    </row>
    <row r="7136" spans="1:2" x14ac:dyDescent="0.25">
      <c r="A7136" s="48">
        <v>41104702</v>
      </c>
      <c r="B7136" s="49" t="s">
        <v>7398</v>
      </c>
    </row>
    <row r="7137" spans="1:2" x14ac:dyDescent="0.25">
      <c r="A7137" s="48">
        <v>41104703</v>
      </c>
      <c r="B7137" s="49" t="s">
        <v>7399</v>
      </c>
    </row>
    <row r="7138" spans="1:2" x14ac:dyDescent="0.25">
      <c r="A7138" s="48">
        <v>41104704</v>
      </c>
      <c r="B7138" s="49" t="s">
        <v>7400</v>
      </c>
    </row>
    <row r="7139" spans="1:2" x14ac:dyDescent="0.25">
      <c r="A7139" s="48">
        <v>41104801</v>
      </c>
      <c r="B7139" s="49" t="s">
        <v>7401</v>
      </c>
    </row>
    <row r="7140" spans="1:2" x14ac:dyDescent="0.25">
      <c r="A7140" s="48">
        <v>41104802</v>
      </c>
      <c r="B7140" s="49" t="s">
        <v>7402</v>
      </c>
    </row>
    <row r="7141" spans="1:2" x14ac:dyDescent="0.25">
      <c r="A7141" s="48">
        <v>41104803</v>
      </c>
      <c r="B7141" s="49" t="s">
        <v>7403</v>
      </c>
    </row>
    <row r="7142" spans="1:2" x14ac:dyDescent="0.25">
      <c r="A7142" s="48">
        <v>41104804</v>
      </c>
      <c r="B7142" s="49" t="s">
        <v>7404</v>
      </c>
    </row>
    <row r="7143" spans="1:2" x14ac:dyDescent="0.25">
      <c r="A7143" s="48">
        <v>41104805</v>
      </c>
      <c r="B7143" s="49" t="s">
        <v>7405</v>
      </c>
    </row>
    <row r="7144" spans="1:2" x14ac:dyDescent="0.25">
      <c r="A7144" s="48">
        <v>41104806</v>
      </c>
      <c r="B7144" s="49" t="s">
        <v>7406</v>
      </c>
    </row>
    <row r="7145" spans="1:2" x14ac:dyDescent="0.25">
      <c r="A7145" s="48">
        <v>41104807</v>
      </c>
      <c r="B7145" s="49" t="s">
        <v>7407</v>
      </c>
    </row>
    <row r="7146" spans="1:2" x14ac:dyDescent="0.25">
      <c r="A7146" s="48">
        <v>41104808</v>
      </c>
      <c r="B7146" s="49" t="s">
        <v>7408</v>
      </c>
    </row>
    <row r="7147" spans="1:2" x14ac:dyDescent="0.25">
      <c r="A7147" s="48">
        <v>41104809</v>
      </c>
      <c r="B7147" s="49" t="s">
        <v>7409</v>
      </c>
    </row>
    <row r="7148" spans="1:2" x14ac:dyDescent="0.25">
      <c r="A7148" s="48">
        <v>41104810</v>
      </c>
      <c r="B7148" s="49" t="s">
        <v>7410</v>
      </c>
    </row>
    <row r="7149" spans="1:2" x14ac:dyDescent="0.25">
      <c r="A7149" s="48">
        <v>41104811</v>
      </c>
      <c r="B7149" s="49" t="s">
        <v>7411</v>
      </c>
    </row>
    <row r="7150" spans="1:2" x14ac:dyDescent="0.25">
      <c r="A7150" s="48">
        <v>41104812</v>
      </c>
      <c r="B7150" s="49" t="s">
        <v>7412</v>
      </c>
    </row>
    <row r="7151" spans="1:2" x14ac:dyDescent="0.25">
      <c r="A7151" s="48">
        <v>41104813</v>
      </c>
      <c r="B7151" s="49" t="s">
        <v>7413</v>
      </c>
    </row>
    <row r="7152" spans="1:2" x14ac:dyDescent="0.25">
      <c r="A7152" s="48">
        <v>41104814</v>
      </c>
      <c r="B7152" s="49" t="s">
        <v>7414</v>
      </c>
    </row>
    <row r="7153" spans="1:2" x14ac:dyDescent="0.25">
      <c r="A7153" s="48">
        <v>41104815</v>
      </c>
      <c r="B7153" s="49" t="s">
        <v>7415</v>
      </c>
    </row>
    <row r="7154" spans="1:2" x14ac:dyDescent="0.25">
      <c r="A7154" s="48">
        <v>41104816</v>
      </c>
      <c r="B7154" s="49" t="s">
        <v>7416</v>
      </c>
    </row>
    <row r="7155" spans="1:2" x14ac:dyDescent="0.25">
      <c r="A7155" s="48">
        <v>41104817</v>
      </c>
      <c r="B7155" s="49" t="s">
        <v>7417</v>
      </c>
    </row>
    <row r="7156" spans="1:2" x14ac:dyDescent="0.25">
      <c r="A7156" s="48">
        <v>41104901</v>
      </c>
      <c r="B7156" s="49" t="s">
        <v>7418</v>
      </c>
    </row>
    <row r="7157" spans="1:2" x14ac:dyDescent="0.25">
      <c r="A7157" s="48">
        <v>41104902</v>
      </c>
      <c r="B7157" s="49" t="s">
        <v>7419</v>
      </c>
    </row>
    <row r="7158" spans="1:2" x14ac:dyDescent="0.25">
      <c r="A7158" s="48">
        <v>41104903</v>
      </c>
      <c r="B7158" s="49" t="s">
        <v>7420</v>
      </c>
    </row>
    <row r="7159" spans="1:2" x14ac:dyDescent="0.25">
      <c r="A7159" s="48">
        <v>41104904</v>
      </c>
      <c r="B7159" s="49" t="s">
        <v>7421</v>
      </c>
    </row>
    <row r="7160" spans="1:2" x14ac:dyDescent="0.25">
      <c r="A7160" s="48">
        <v>41104905</v>
      </c>
      <c r="B7160" s="49" t="s">
        <v>7422</v>
      </c>
    </row>
    <row r="7161" spans="1:2" x14ac:dyDescent="0.25">
      <c r="A7161" s="48">
        <v>41104906</v>
      </c>
      <c r="B7161" s="49" t="s">
        <v>7423</v>
      </c>
    </row>
    <row r="7162" spans="1:2" x14ac:dyDescent="0.25">
      <c r="A7162" s="48">
        <v>41104907</v>
      </c>
      <c r="B7162" s="49" t="s">
        <v>7424</v>
      </c>
    </row>
    <row r="7163" spans="1:2" x14ac:dyDescent="0.25">
      <c r="A7163" s="48">
        <v>41104908</v>
      </c>
      <c r="B7163" s="49" t="s">
        <v>7425</v>
      </c>
    </row>
    <row r="7164" spans="1:2" x14ac:dyDescent="0.25">
      <c r="A7164" s="48">
        <v>41104909</v>
      </c>
      <c r="B7164" s="49" t="s">
        <v>7426</v>
      </c>
    </row>
    <row r="7165" spans="1:2" x14ac:dyDescent="0.25">
      <c r="A7165" s="48">
        <v>41104910</v>
      </c>
      <c r="B7165" s="49" t="s">
        <v>7427</v>
      </c>
    </row>
    <row r="7166" spans="1:2" x14ac:dyDescent="0.25">
      <c r="A7166" s="48">
        <v>41104911</v>
      </c>
      <c r="B7166" s="49" t="s">
        <v>7428</v>
      </c>
    </row>
    <row r="7167" spans="1:2" x14ac:dyDescent="0.25">
      <c r="A7167" s="48">
        <v>41104912</v>
      </c>
      <c r="B7167" s="49" t="s">
        <v>7429</v>
      </c>
    </row>
    <row r="7168" spans="1:2" x14ac:dyDescent="0.25">
      <c r="A7168" s="48">
        <v>41104913</v>
      </c>
      <c r="B7168" s="49" t="s">
        <v>7430</v>
      </c>
    </row>
    <row r="7169" spans="1:2" x14ac:dyDescent="0.25">
      <c r="A7169" s="48">
        <v>41104914</v>
      </c>
      <c r="B7169" s="49" t="s">
        <v>7431</v>
      </c>
    </row>
    <row r="7170" spans="1:2" x14ac:dyDescent="0.25">
      <c r="A7170" s="48">
        <v>41104915</v>
      </c>
      <c r="B7170" s="49" t="s">
        <v>7432</v>
      </c>
    </row>
    <row r="7171" spans="1:2" x14ac:dyDescent="0.25">
      <c r="A7171" s="48">
        <v>41104916</v>
      </c>
      <c r="B7171" s="49" t="s">
        <v>7433</v>
      </c>
    </row>
    <row r="7172" spans="1:2" x14ac:dyDescent="0.25">
      <c r="A7172" s="48">
        <v>41104917</v>
      </c>
      <c r="B7172" s="49" t="s">
        <v>7434</v>
      </c>
    </row>
    <row r="7173" spans="1:2" x14ac:dyDescent="0.25">
      <c r="A7173" s="48">
        <v>41104918</v>
      </c>
      <c r="B7173" s="49" t="s">
        <v>7435</v>
      </c>
    </row>
    <row r="7174" spans="1:2" x14ac:dyDescent="0.25">
      <c r="A7174" s="48">
        <v>41104919</v>
      </c>
      <c r="B7174" s="49" t="s">
        <v>7436</v>
      </c>
    </row>
    <row r="7175" spans="1:2" x14ac:dyDescent="0.25">
      <c r="A7175" s="48">
        <v>41104920</v>
      </c>
      <c r="B7175" s="49" t="s">
        <v>7437</v>
      </c>
    </row>
    <row r="7176" spans="1:2" x14ac:dyDescent="0.25">
      <c r="A7176" s="48">
        <v>41104921</v>
      </c>
      <c r="B7176" s="49" t="s">
        <v>7438</v>
      </c>
    </row>
    <row r="7177" spans="1:2" x14ac:dyDescent="0.25">
      <c r="A7177" s="48">
        <v>41104922</v>
      </c>
      <c r="B7177" s="49" t="s">
        <v>7439</v>
      </c>
    </row>
    <row r="7178" spans="1:2" x14ac:dyDescent="0.25">
      <c r="A7178" s="48">
        <v>41104923</v>
      </c>
      <c r="B7178" s="49" t="s">
        <v>7440</v>
      </c>
    </row>
    <row r="7179" spans="1:2" x14ac:dyDescent="0.25">
      <c r="A7179" s="48">
        <v>41104924</v>
      </c>
      <c r="B7179" s="49" t="s">
        <v>7441</v>
      </c>
    </row>
    <row r="7180" spans="1:2" x14ac:dyDescent="0.25">
      <c r="A7180" s="48">
        <v>41104925</v>
      </c>
      <c r="B7180" s="49" t="s">
        <v>7442</v>
      </c>
    </row>
    <row r="7181" spans="1:2" x14ac:dyDescent="0.25">
      <c r="A7181" s="48">
        <v>41104926</v>
      </c>
      <c r="B7181" s="49" t="s">
        <v>7443</v>
      </c>
    </row>
    <row r="7182" spans="1:2" x14ac:dyDescent="0.25">
      <c r="A7182" s="48">
        <v>41104927</v>
      </c>
      <c r="B7182" s="49" t="s">
        <v>7444</v>
      </c>
    </row>
    <row r="7183" spans="1:2" x14ac:dyDescent="0.25">
      <c r="A7183" s="48">
        <v>41104928</v>
      </c>
      <c r="B7183" s="49" t="s">
        <v>7445</v>
      </c>
    </row>
    <row r="7184" spans="1:2" x14ac:dyDescent="0.25">
      <c r="A7184" s="48">
        <v>41104929</v>
      </c>
      <c r="B7184" s="49" t="s">
        <v>7446</v>
      </c>
    </row>
    <row r="7185" spans="1:2" x14ac:dyDescent="0.25">
      <c r="A7185" s="48">
        <v>41105001</v>
      </c>
      <c r="B7185" s="49" t="s">
        <v>7447</v>
      </c>
    </row>
    <row r="7186" spans="1:2" x14ac:dyDescent="0.25">
      <c r="A7186" s="48">
        <v>41105002</v>
      </c>
      <c r="B7186" s="49" t="s">
        <v>7448</v>
      </c>
    </row>
    <row r="7187" spans="1:2" x14ac:dyDescent="0.25">
      <c r="A7187" s="48">
        <v>41105003</v>
      </c>
      <c r="B7187" s="49" t="s">
        <v>7449</v>
      </c>
    </row>
    <row r="7188" spans="1:2" x14ac:dyDescent="0.25">
      <c r="A7188" s="48">
        <v>41105101</v>
      </c>
      <c r="B7188" s="49" t="s">
        <v>7450</v>
      </c>
    </row>
    <row r="7189" spans="1:2" x14ac:dyDescent="0.25">
      <c r="A7189" s="48">
        <v>41105102</v>
      </c>
      <c r="B7189" s="49" t="s">
        <v>7451</v>
      </c>
    </row>
    <row r="7190" spans="1:2" x14ac:dyDescent="0.25">
      <c r="A7190" s="48">
        <v>41105103</v>
      </c>
      <c r="B7190" s="49" t="s">
        <v>7452</v>
      </c>
    </row>
    <row r="7191" spans="1:2" x14ac:dyDescent="0.25">
      <c r="A7191" s="48">
        <v>41105104</v>
      </c>
      <c r="B7191" s="49" t="s">
        <v>7453</v>
      </c>
    </row>
    <row r="7192" spans="1:2" x14ac:dyDescent="0.25">
      <c r="A7192" s="48">
        <v>41105105</v>
      </c>
      <c r="B7192" s="49" t="s">
        <v>7454</v>
      </c>
    </row>
    <row r="7193" spans="1:2" x14ac:dyDescent="0.25">
      <c r="A7193" s="48">
        <v>41105106</v>
      </c>
      <c r="B7193" s="49" t="s">
        <v>7455</v>
      </c>
    </row>
    <row r="7194" spans="1:2" x14ac:dyDescent="0.25">
      <c r="A7194" s="48">
        <v>41105107</v>
      </c>
      <c r="B7194" s="49" t="s">
        <v>7456</v>
      </c>
    </row>
    <row r="7195" spans="1:2" x14ac:dyDescent="0.25">
      <c r="A7195" s="48">
        <v>41105108</v>
      </c>
      <c r="B7195" s="49" t="s">
        <v>7457</v>
      </c>
    </row>
    <row r="7196" spans="1:2" x14ac:dyDescent="0.25">
      <c r="A7196" s="48">
        <v>41105109</v>
      </c>
      <c r="B7196" s="49" t="s">
        <v>7458</v>
      </c>
    </row>
    <row r="7197" spans="1:2" x14ac:dyDescent="0.25">
      <c r="A7197" s="48">
        <v>41105201</v>
      </c>
      <c r="B7197" s="49" t="s">
        <v>7459</v>
      </c>
    </row>
    <row r="7198" spans="1:2" x14ac:dyDescent="0.25">
      <c r="A7198" s="48">
        <v>41105202</v>
      </c>
      <c r="B7198" s="49" t="s">
        <v>7460</v>
      </c>
    </row>
    <row r="7199" spans="1:2" x14ac:dyDescent="0.25">
      <c r="A7199" s="48">
        <v>41105203</v>
      </c>
      <c r="B7199" s="49" t="s">
        <v>7461</v>
      </c>
    </row>
    <row r="7200" spans="1:2" x14ac:dyDescent="0.25">
      <c r="A7200" s="48">
        <v>41105204</v>
      </c>
      <c r="B7200" s="49" t="s">
        <v>7462</v>
      </c>
    </row>
    <row r="7201" spans="1:2" x14ac:dyDescent="0.25">
      <c r="A7201" s="48">
        <v>41105205</v>
      </c>
      <c r="B7201" s="49" t="s">
        <v>7463</v>
      </c>
    </row>
    <row r="7202" spans="1:2" x14ac:dyDescent="0.25">
      <c r="A7202" s="48">
        <v>41105301</v>
      </c>
      <c r="B7202" s="49" t="s">
        <v>7464</v>
      </c>
    </row>
    <row r="7203" spans="1:2" x14ac:dyDescent="0.25">
      <c r="A7203" s="48">
        <v>41105302</v>
      </c>
      <c r="B7203" s="49" t="s">
        <v>7465</v>
      </c>
    </row>
    <row r="7204" spans="1:2" x14ac:dyDescent="0.25">
      <c r="A7204" s="48">
        <v>41105303</v>
      </c>
      <c r="B7204" s="49" t="s">
        <v>7466</v>
      </c>
    </row>
    <row r="7205" spans="1:2" x14ac:dyDescent="0.25">
      <c r="A7205" s="48">
        <v>41105304</v>
      </c>
      <c r="B7205" s="49" t="s">
        <v>7467</v>
      </c>
    </row>
    <row r="7206" spans="1:2" x14ac:dyDescent="0.25">
      <c r="A7206" s="48">
        <v>41105305</v>
      </c>
      <c r="B7206" s="49" t="s">
        <v>7468</v>
      </c>
    </row>
    <row r="7207" spans="1:2" x14ac:dyDescent="0.25">
      <c r="A7207" s="48">
        <v>41105307</v>
      </c>
      <c r="B7207" s="49" t="s">
        <v>7469</v>
      </c>
    </row>
    <row r="7208" spans="1:2" x14ac:dyDescent="0.25">
      <c r="A7208" s="48">
        <v>41105308</v>
      </c>
      <c r="B7208" s="49" t="s">
        <v>7470</v>
      </c>
    </row>
    <row r="7209" spans="1:2" x14ac:dyDescent="0.25">
      <c r="A7209" s="48">
        <v>41105309</v>
      </c>
      <c r="B7209" s="49" t="s">
        <v>7471</v>
      </c>
    </row>
    <row r="7210" spans="1:2" x14ac:dyDescent="0.25">
      <c r="A7210" s="48">
        <v>41105310</v>
      </c>
      <c r="B7210" s="49" t="s">
        <v>7472</v>
      </c>
    </row>
    <row r="7211" spans="1:2" x14ac:dyDescent="0.25">
      <c r="A7211" s="48">
        <v>41105311</v>
      </c>
      <c r="B7211" s="49" t="s">
        <v>7473</v>
      </c>
    </row>
    <row r="7212" spans="1:2" x14ac:dyDescent="0.25">
      <c r="A7212" s="48">
        <v>41105312</v>
      </c>
      <c r="B7212" s="49" t="s">
        <v>7474</v>
      </c>
    </row>
    <row r="7213" spans="1:2" x14ac:dyDescent="0.25">
      <c r="A7213" s="48">
        <v>41105313</v>
      </c>
      <c r="B7213" s="49" t="s">
        <v>7475</v>
      </c>
    </row>
    <row r="7214" spans="1:2" x14ac:dyDescent="0.25">
      <c r="A7214" s="48">
        <v>41105314</v>
      </c>
      <c r="B7214" s="49" t="s">
        <v>7476</v>
      </c>
    </row>
    <row r="7215" spans="1:2" x14ac:dyDescent="0.25">
      <c r="A7215" s="48">
        <v>41105315</v>
      </c>
      <c r="B7215" s="49" t="s">
        <v>7477</v>
      </c>
    </row>
    <row r="7216" spans="1:2" x14ac:dyDescent="0.25">
      <c r="A7216" s="48">
        <v>41105316</v>
      </c>
      <c r="B7216" s="49" t="s">
        <v>7478</v>
      </c>
    </row>
    <row r="7217" spans="1:2" x14ac:dyDescent="0.25">
      <c r="A7217" s="48">
        <v>41105317</v>
      </c>
      <c r="B7217" s="49" t="s">
        <v>7479</v>
      </c>
    </row>
    <row r="7218" spans="1:2" x14ac:dyDescent="0.25">
      <c r="A7218" s="48">
        <v>41105318</v>
      </c>
      <c r="B7218" s="49" t="s">
        <v>7480</v>
      </c>
    </row>
    <row r="7219" spans="1:2" x14ac:dyDescent="0.25">
      <c r="A7219" s="48">
        <v>41105319</v>
      </c>
      <c r="B7219" s="49" t="s">
        <v>7481</v>
      </c>
    </row>
    <row r="7220" spans="1:2" x14ac:dyDescent="0.25">
      <c r="A7220" s="48">
        <v>41105320</v>
      </c>
      <c r="B7220" s="49" t="s">
        <v>7482</v>
      </c>
    </row>
    <row r="7221" spans="1:2" x14ac:dyDescent="0.25">
      <c r="A7221" s="48">
        <v>41105321</v>
      </c>
      <c r="B7221" s="49" t="s">
        <v>7483</v>
      </c>
    </row>
    <row r="7222" spans="1:2" x14ac:dyDescent="0.25">
      <c r="A7222" s="48">
        <v>41105322</v>
      </c>
      <c r="B7222" s="49" t="s">
        <v>7484</v>
      </c>
    </row>
    <row r="7223" spans="1:2" x14ac:dyDescent="0.25">
      <c r="A7223" s="48">
        <v>41105323</v>
      </c>
      <c r="B7223" s="49" t="s">
        <v>7485</v>
      </c>
    </row>
    <row r="7224" spans="1:2" x14ac:dyDescent="0.25">
      <c r="A7224" s="48">
        <v>41105324</v>
      </c>
      <c r="B7224" s="49" t="s">
        <v>7486</v>
      </c>
    </row>
    <row r="7225" spans="1:2" x14ac:dyDescent="0.25">
      <c r="A7225" s="48">
        <v>41105325</v>
      </c>
      <c r="B7225" s="49" t="s">
        <v>7487</v>
      </c>
    </row>
    <row r="7226" spans="1:2" x14ac:dyDescent="0.25">
      <c r="A7226" s="48">
        <v>41105326</v>
      </c>
      <c r="B7226" s="49" t="s">
        <v>7488</v>
      </c>
    </row>
    <row r="7227" spans="1:2" x14ac:dyDescent="0.25">
      <c r="A7227" s="48">
        <v>41105327</v>
      </c>
      <c r="B7227" s="49" t="s">
        <v>7489</v>
      </c>
    </row>
    <row r="7228" spans="1:2" x14ac:dyDescent="0.25">
      <c r="A7228" s="48">
        <v>41105328</v>
      </c>
      <c r="B7228" s="49" t="s">
        <v>7490</v>
      </c>
    </row>
    <row r="7229" spans="1:2" x14ac:dyDescent="0.25">
      <c r="A7229" s="48">
        <v>41105329</v>
      </c>
      <c r="B7229" s="49" t="s">
        <v>7491</v>
      </c>
    </row>
    <row r="7230" spans="1:2" x14ac:dyDescent="0.25">
      <c r="A7230" s="48">
        <v>41105330</v>
      </c>
      <c r="B7230" s="49" t="s">
        <v>7492</v>
      </c>
    </row>
    <row r="7231" spans="1:2" x14ac:dyDescent="0.25">
      <c r="A7231" s="48">
        <v>41105331</v>
      </c>
      <c r="B7231" s="49" t="s">
        <v>7493</v>
      </c>
    </row>
    <row r="7232" spans="1:2" x14ac:dyDescent="0.25">
      <c r="A7232" s="48">
        <v>41105332</v>
      </c>
      <c r="B7232" s="49" t="s">
        <v>7494</v>
      </c>
    </row>
    <row r="7233" spans="1:2" x14ac:dyDescent="0.25">
      <c r="A7233" s="48">
        <v>41105333</v>
      </c>
      <c r="B7233" s="49" t="s">
        <v>7495</v>
      </c>
    </row>
    <row r="7234" spans="1:2" x14ac:dyDescent="0.25">
      <c r="A7234" s="48">
        <v>41105334</v>
      </c>
      <c r="B7234" s="49" t="s">
        <v>7496</v>
      </c>
    </row>
    <row r="7235" spans="1:2" x14ac:dyDescent="0.25">
      <c r="A7235" s="48">
        <v>41105335</v>
      </c>
      <c r="B7235" s="49" t="s">
        <v>7497</v>
      </c>
    </row>
    <row r="7236" spans="1:2" x14ac:dyDescent="0.25">
      <c r="A7236" s="48">
        <v>41105336</v>
      </c>
      <c r="B7236" s="49" t="s">
        <v>7498</v>
      </c>
    </row>
    <row r="7237" spans="1:2" x14ac:dyDescent="0.25">
      <c r="A7237" s="48">
        <v>41105337</v>
      </c>
      <c r="B7237" s="49" t="s">
        <v>7499</v>
      </c>
    </row>
    <row r="7238" spans="1:2" x14ac:dyDescent="0.25">
      <c r="A7238" s="48">
        <v>41105338</v>
      </c>
      <c r="B7238" s="49" t="s">
        <v>7500</v>
      </c>
    </row>
    <row r="7239" spans="1:2" x14ac:dyDescent="0.25">
      <c r="A7239" s="48">
        <v>41105339</v>
      </c>
      <c r="B7239" s="49" t="s">
        <v>7501</v>
      </c>
    </row>
    <row r="7240" spans="1:2" x14ac:dyDescent="0.25">
      <c r="A7240" s="48">
        <v>41105501</v>
      </c>
      <c r="B7240" s="49" t="s">
        <v>7502</v>
      </c>
    </row>
    <row r="7241" spans="1:2" x14ac:dyDescent="0.25">
      <c r="A7241" s="48">
        <v>41105502</v>
      </c>
      <c r="B7241" s="49" t="s">
        <v>7503</v>
      </c>
    </row>
    <row r="7242" spans="1:2" x14ac:dyDescent="0.25">
      <c r="A7242" s="48">
        <v>41105503</v>
      </c>
      <c r="B7242" s="49" t="s">
        <v>7504</v>
      </c>
    </row>
    <row r="7243" spans="1:2" x14ac:dyDescent="0.25">
      <c r="A7243" s="48">
        <v>41105504</v>
      </c>
      <c r="B7243" s="49" t="s">
        <v>7505</v>
      </c>
    </row>
    <row r="7244" spans="1:2" x14ac:dyDescent="0.25">
      <c r="A7244" s="48">
        <v>41105505</v>
      </c>
      <c r="B7244" s="49" t="s">
        <v>7506</v>
      </c>
    </row>
    <row r="7245" spans="1:2" x14ac:dyDescent="0.25">
      <c r="A7245" s="48">
        <v>41105506</v>
      </c>
      <c r="B7245" s="49" t="s">
        <v>7507</v>
      </c>
    </row>
    <row r="7246" spans="1:2" x14ac:dyDescent="0.25">
      <c r="A7246" s="48">
        <v>41105507</v>
      </c>
      <c r="B7246" s="49" t="s">
        <v>7508</v>
      </c>
    </row>
    <row r="7247" spans="1:2" x14ac:dyDescent="0.25">
      <c r="A7247" s="48">
        <v>41105508</v>
      </c>
      <c r="B7247" s="49" t="s">
        <v>7509</v>
      </c>
    </row>
    <row r="7248" spans="1:2" x14ac:dyDescent="0.25">
      <c r="A7248" s="48">
        <v>41105509</v>
      </c>
      <c r="B7248" s="49" t="s">
        <v>7510</v>
      </c>
    </row>
    <row r="7249" spans="1:2" x14ac:dyDescent="0.25">
      <c r="A7249" s="48">
        <v>41105510</v>
      </c>
      <c r="B7249" s="49" t="s">
        <v>7511</v>
      </c>
    </row>
    <row r="7250" spans="1:2" x14ac:dyDescent="0.25">
      <c r="A7250" s="48">
        <v>41105511</v>
      </c>
      <c r="B7250" s="49" t="s">
        <v>7512</v>
      </c>
    </row>
    <row r="7251" spans="1:2" x14ac:dyDescent="0.25">
      <c r="A7251" s="48">
        <v>41105512</v>
      </c>
      <c r="B7251" s="49" t="s">
        <v>7513</v>
      </c>
    </row>
    <row r="7252" spans="1:2" x14ac:dyDescent="0.25">
      <c r="A7252" s="48">
        <v>41105513</v>
      </c>
      <c r="B7252" s="49" t="s">
        <v>7514</v>
      </c>
    </row>
    <row r="7253" spans="1:2" x14ac:dyDescent="0.25">
      <c r="A7253" s="48">
        <v>41105514</v>
      </c>
      <c r="B7253" s="49" t="s">
        <v>7515</v>
      </c>
    </row>
    <row r="7254" spans="1:2" x14ac:dyDescent="0.25">
      <c r="A7254" s="48">
        <v>41105515</v>
      </c>
      <c r="B7254" s="49" t="s">
        <v>7516</v>
      </c>
    </row>
    <row r="7255" spans="1:2" x14ac:dyDescent="0.25">
      <c r="A7255" s="48">
        <v>41105516</v>
      </c>
      <c r="B7255" s="49" t="s">
        <v>7517</v>
      </c>
    </row>
    <row r="7256" spans="1:2" x14ac:dyDescent="0.25">
      <c r="A7256" s="48">
        <v>41105517</v>
      </c>
      <c r="B7256" s="49" t="s">
        <v>7518</v>
      </c>
    </row>
    <row r="7257" spans="1:2" x14ac:dyDescent="0.25">
      <c r="A7257" s="48">
        <v>41105518</v>
      </c>
      <c r="B7257" s="49" t="s">
        <v>7519</v>
      </c>
    </row>
    <row r="7258" spans="1:2" x14ac:dyDescent="0.25">
      <c r="A7258" s="48">
        <v>41105519</v>
      </c>
      <c r="B7258" s="49" t="s">
        <v>7520</v>
      </c>
    </row>
    <row r="7259" spans="1:2" x14ac:dyDescent="0.25">
      <c r="A7259" s="48">
        <v>41105520</v>
      </c>
      <c r="B7259" s="49" t="s">
        <v>7521</v>
      </c>
    </row>
    <row r="7260" spans="1:2" x14ac:dyDescent="0.25">
      <c r="A7260" s="48">
        <v>41105601</v>
      </c>
      <c r="B7260" s="49" t="s">
        <v>7522</v>
      </c>
    </row>
    <row r="7261" spans="1:2" x14ac:dyDescent="0.25">
      <c r="A7261" s="48">
        <v>41105701</v>
      </c>
      <c r="B7261" s="49" t="s">
        <v>7523</v>
      </c>
    </row>
    <row r="7262" spans="1:2" x14ac:dyDescent="0.25">
      <c r="A7262" s="48">
        <v>41105801</v>
      </c>
      <c r="B7262" s="49" t="s">
        <v>7524</v>
      </c>
    </row>
    <row r="7263" spans="1:2" x14ac:dyDescent="0.25">
      <c r="A7263" s="48">
        <v>41105802</v>
      </c>
      <c r="B7263" s="49" t="s">
        <v>7525</v>
      </c>
    </row>
    <row r="7264" spans="1:2" x14ac:dyDescent="0.25">
      <c r="A7264" s="48">
        <v>41105803</v>
      </c>
      <c r="B7264" s="49" t="s">
        <v>7526</v>
      </c>
    </row>
    <row r="7265" spans="1:2" x14ac:dyDescent="0.25">
      <c r="A7265" s="48">
        <v>41105804</v>
      </c>
      <c r="B7265" s="49" t="s">
        <v>7527</v>
      </c>
    </row>
    <row r="7266" spans="1:2" x14ac:dyDescent="0.25">
      <c r="A7266" s="48">
        <v>41105901</v>
      </c>
      <c r="B7266" s="49" t="s">
        <v>7528</v>
      </c>
    </row>
    <row r="7267" spans="1:2" x14ac:dyDescent="0.25">
      <c r="A7267" s="48">
        <v>41105902</v>
      </c>
      <c r="B7267" s="49" t="s">
        <v>7529</v>
      </c>
    </row>
    <row r="7268" spans="1:2" x14ac:dyDescent="0.25">
      <c r="A7268" s="48">
        <v>41105903</v>
      </c>
      <c r="B7268" s="49" t="s">
        <v>7530</v>
      </c>
    </row>
    <row r="7269" spans="1:2" x14ac:dyDescent="0.25">
      <c r="A7269" s="48">
        <v>41105904</v>
      </c>
      <c r="B7269" s="49" t="s">
        <v>7531</v>
      </c>
    </row>
    <row r="7270" spans="1:2" x14ac:dyDescent="0.25">
      <c r="A7270" s="48">
        <v>41105905</v>
      </c>
      <c r="B7270" s="49" t="s">
        <v>7532</v>
      </c>
    </row>
    <row r="7271" spans="1:2" x14ac:dyDescent="0.25">
      <c r="A7271" s="48">
        <v>41105906</v>
      </c>
      <c r="B7271" s="49" t="s">
        <v>7533</v>
      </c>
    </row>
    <row r="7272" spans="1:2" x14ac:dyDescent="0.25">
      <c r="A7272" s="48">
        <v>41105907</v>
      </c>
      <c r="B7272" s="49" t="s">
        <v>7534</v>
      </c>
    </row>
    <row r="7273" spans="1:2" x14ac:dyDescent="0.25">
      <c r="A7273" s="48">
        <v>41105908</v>
      </c>
      <c r="B7273" s="49" t="s">
        <v>7535</v>
      </c>
    </row>
    <row r="7274" spans="1:2" x14ac:dyDescent="0.25">
      <c r="A7274" s="48">
        <v>41106001</v>
      </c>
      <c r="B7274" s="49" t="s">
        <v>7536</v>
      </c>
    </row>
    <row r="7275" spans="1:2" x14ac:dyDescent="0.25">
      <c r="A7275" s="48">
        <v>41106002</v>
      </c>
      <c r="B7275" s="49" t="s">
        <v>7537</v>
      </c>
    </row>
    <row r="7276" spans="1:2" x14ac:dyDescent="0.25">
      <c r="A7276" s="48">
        <v>41106003</v>
      </c>
      <c r="B7276" s="49" t="s">
        <v>7538</v>
      </c>
    </row>
    <row r="7277" spans="1:2" x14ac:dyDescent="0.25">
      <c r="A7277" s="48">
        <v>41106004</v>
      </c>
      <c r="B7277" s="49" t="s">
        <v>7539</v>
      </c>
    </row>
    <row r="7278" spans="1:2" x14ac:dyDescent="0.25">
      <c r="A7278" s="48">
        <v>41106005</v>
      </c>
      <c r="B7278" s="49" t="s">
        <v>7540</v>
      </c>
    </row>
    <row r="7279" spans="1:2" x14ac:dyDescent="0.25">
      <c r="A7279" s="48">
        <v>41106006</v>
      </c>
      <c r="B7279" s="49" t="s">
        <v>7541</v>
      </c>
    </row>
    <row r="7280" spans="1:2" x14ac:dyDescent="0.25">
      <c r="A7280" s="48">
        <v>41106101</v>
      </c>
      <c r="B7280" s="49" t="s">
        <v>7542</v>
      </c>
    </row>
    <row r="7281" spans="1:2" x14ac:dyDescent="0.25">
      <c r="A7281" s="48">
        <v>41106102</v>
      </c>
      <c r="B7281" s="49" t="s">
        <v>7543</v>
      </c>
    </row>
    <row r="7282" spans="1:2" x14ac:dyDescent="0.25">
      <c r="A7282" s="48">
        <v>41106103</v>
      </c>
      <c r="B7282" s="49" t="s">
        <v>7544</v>
      </c>
    </row>
    <row r="7283" spans="1:2" x14ac:dyDescent="0.25">
      <c r="A7283" s="48">
        <v>41106104</v>
      </c>
      <c r="B7283" s="49" t="s">
        <v>7545</v>
      </c>
    </row>
    <row r="7284" spans="1:2" x14ac:dyDescent="0.25">
      <c r="A7284" s="48">
        <v>41106201</v>
      </c>
      <c r="B7284" s="49" t="s">
        <v>7546</v>
      </c>
    </row>
    <row r="7285" spans="1:2" x14ac:dyDescent="0.25">
      <c r="A7285" s="48">
        <v>41106202</v>
      </c>
      <c r="B7285" s="49" t="s">
        <v>7547</v>
      </c>
    </row>
    <row r="7286" spans="1:2" x14ac:dyDescent="0.25">
      <c r="A7286" s="48">
        <v>41106203</v>
      </c>
      <c r="B7286" s="49" t="s">
        <v>7548</v>
      </c>
    </row>
    <row r="7287" spans="1:2" x14ac:dyDescent="0.25">
      <c r="A7287" s="48">
        <v>41106204</v>
      </c>
      <c r="B7287" s="49" t="s">
        <v>7549</v>
      </c>
    </row>
    <row r="7288" spans="1:2" x14ac:dyDescent="0.25">
      <c r="A7288" s="48">
        <v>41106205</v>
      </c>
      <c r="B7288" s="49" t="s">
        <v>7550</v>
      </c>
    </row>
    <row r="7289" spans="1:2" x14ac:dyDescent="0.25">
      <c r="A7289" s="48">
        <v>41106206</v>
      </c>
      <c r="B7289" s="49" t="s">
        <v>7551</v>
      </c>
    </row>
    <row r="7290" spans="1:2" x14ac:dyDescent="0.25">
      <c r="A7290" s="48">
        <v>41106207</v>
      </c>
      <c r="B7290" s="49" t="s">
        <v>7552</v>
      </c>
    </row>
    <row r="7291" spans="1:2" x14ac:dyDescent="0.25">
      <c r="A7291" s="48">
        <v>41106208</v>
      </c>
      <c r="B7291" s="49" t="s">
        <v>7553</v>
      </c>
    </row>
    <row r="7292" spans="1:2" x14ac:dyDescent="0.25">
      <c r="A7292" s="48">
        <v>41106209</v>
      </c>
      <c r="B7292" s="49" t="s">
        <v>7554</v>
      </c>
    </row>
    <row r="7293" spans="1:2" x14ac:dyDescent="0.25">
      <c r="A7293" s="48">
        <v>41106210</v>
      </c>
      <c r="B7293" s="49" t="s">
        <v>7555</v>
      </c>
    </row>
    <row r="7294" spans="1:2" x14ac:dyDescent="0.25">
      <c r="A7294" s="48">
        <v>41106211</v>
      </c>
      <c r="B7294" s="49" t="s">
        <v>7556</v>
      </c>
    </row>
    <row r="7295" spans="1:2" x14ac:dyDescent="0.25">
      <c r="A7295" s="48">
        <v>41106212</v>
      </c>
      <c r="B7295" s="49" t="s">
        <v>7557</v>
      </c>
    </row>
    <row r="7296" spans="1:2" x14ac:dyDescent="0.25">
      <c r="A7296" s="48">
        <v>41106213</v>
      </c>
      <c r="B7296" s="49" t="s">
        <v>7558</v>
      </c>
    </row>
    <row r="7297" spans="1:2" x14ac:dyDescent="0.25">
      <c r="A7297" s="48">
        <v>41106214</v>
      </c>
      <c r="B7297" s="49" t="s">
        <v>7559</v>
      </c>
    </row>
    <row r="7298" spans="1:2" x14ac:dyDescent="0.25">
      <c r="A7298" s="48">
        <v>41106215</v>
      </c>
      <c r="B7298" s="49" t="s">
        <v>7560</v>
      </c>
    </row>
    <row r="7299" spans="1:2" x14ac:dyDescent="0.25">
      <c r="A7299" s="48">
        <v>41106216</v>
      </c>
      <c r="B7299" s="49" t="s">
        <v>7561</v>
      </c>
    </row>
    <row r="7300" spans="1:2" x14ac:dyDescent="0.25">
      <c r="A7300" s="48">
        <v>41106217</v>
      </c>
      <c r="B7300" s="49" t="s">
        <v>7562</v>
      </c>
    </row>
    <row r="7301" spans="1:2" x14ac:dyDescent="0.25">
      <c r="A7301" s="48">
        <v>41106218</v>
      </c>
      <c r="B7301" s="49" t="s">
        <v>7563</v>
      </c>
    </row>
    <row r="7302" spans="1:2" x14ac:dyDescent="0.25">
      <c r="A7302" s="48">
        <v>41106219</v>
      </c>
      <c r="B7302" s="49" t="s">
        <v>7564</v>
      </c>
    </row>
    <row r="7303" spans="1:2" x14ac:dyDescent="0.25">
      <c r="A7303" s="48">
        <v>41106220</v>
      </c>
      <c r="B7303" s="49" t="s">
        <v>7565</v>
      </c>
    </row>
    <row r="7304" spans="1:2" x14ac:dyDescent="0.25">
      <c r="A7304" s="48">
        <v>41106221</v>
      </c>
      <c r="B7304" s="49" t="s">
        <v>7566</v>
      </c>
    </row>
    <row r="7305" spans="1:2" x14ac:dyDescent="0.25">
      <c r="A7305" s="48">
        <v>41106222</v>
      </c>
      <c r="B7305" s="49" t="s">
        <v>7567</v>
      </c>
    </row>
    <row r="7306" spans="1:2" x14ac:dyDescent="0.25">
      <c r="A7306" s="48">
        <v>41106223</v>
      </c>
      <c r="B7306" s="49" t="s">
        <v>7568</v>
      </c>
    </row>
    <row r="7307" spans="1:2" x14ac:dyDescent="0.25">
      <c r="A7307" s="48">
        <v>41106301</v>
      </c>
      <c r="B7307" s="49" t="s">
        <v>7569</v>
      </c>
    </row>
    <row r="7308" spans="1:2" x14ac:dyDescent="0.25">
      <c r="A7308" s="48">
        <v>41106302</v>
      </c>
      <c r="B7308" s="49" t="s">
        <v>7570</v>
      </c>
    </row>
    <row r="7309" spans="1:2" x14ac:dyDescent="0.25">
      <c r="A7309" s="48">
        <v>41106303</v>
      </c>
      <c r="B7309" s="49" t="s">
        <v>7571</v>
      </c>
    </row>
    <row r="7310" spans="1:2" x14ac:dyDescent="0.25">
      <c r="A7310" s="48">
        <v>41106304</v>
      </c>
      <c r="B7310" s="49" t="s">
        <v>7572</v>
      </c>
    </row>
    <row r="7311" spans="1:2" x14ac:dyDescent="0.25">
      <c r="A7311" s="48">
        <v>41106305</v>
      </c>
      <c r="B7311" s="49" t="s">
        <v>7573</v>
      </c>
    </row>
    <row r="7312" spans="1:2" x14ac:dyDescent="0.25">
      <c r="A7312" s="48">
        <v>41106306</v>
      </c>
      <c r="B7312" s="49" t="s">
        <v>7574</v>
      </c>
    </row>
    <row r="7313" spans="1:2" x14ac:dyDescent="0.25">
      <c r="A7313" s="48">
        <v>41106307</v>
      </c>
      <c r="B7313" s="49" t="s">
        <v>7575</v>
      </c>
    </row>
    <row r="7314" spans="1:2" x14ac:dyDescent="0.25">
      <c r="A7314" s="48">
        <v>41106308</v>
      </c>
      <c r="B7314" s="49" t="s">
        <v>7576</v>
      </c>
    </row>
    <row r="7315" spans="1:2" x14ac:dyDescent="0.25">
      <c r="A7315" s="48">
        <v>41106309</v>
      </c>
      <c r="B7315" s="49" t="s">
        <v>7577</v>
      </c>
    </row>
    <row r="7316" spans="1:2" x14ac:dyDescent="0.25">
      <c r="A7316" s="48">
        <v>41106310</v>
      </c>
      <c r="B7316" s="49" t="s">
        <v>7578</v>
      </c>
    </row>
    <row r="7317" spans="1:2" x14ac:dyDescent="0.25">
      <c r="A7317" s="48">
        <v>41106311</v>
      </c>
      <c r="B7317" s="49" t="s">
        <v>7579</v>
      </c>
    </row>
    <row r="7318" spans="1:2" x14ac:dyDescent="0.25">
      <c r="A7318" s="48">
        <v>41106312</v>
      </c>
      <c r="B7318" s="49" t="s">
        <v>7580</v>
      </c>
    </row>
    <row r="7319" spans="1:2" x14ac:dyDescent="0.25">
      <c r="A7319" s="48">
        <v>41106313</v>
      </c>
      <c r="B7319" s="49" t="s">
        <v>7581</v>
      </c>
    </row>
    <row r="7320" spans="1:2" x14ac:dyDescent="0.25">
      <c r="A7320" s="48">
        <v>41106314</v>
      </c>
      <c r="B7320" s="49" t="s">
        <v>7582</v>
      </c>
    </row>
    <row r="7321" spans="1:2" x14ac:dyDescent="0.25">
      <c r="A7321" s="48">
        <v>41106401</v>
      </c>
      <c r="B7321" s="49" t="s">
        <v>7583</v>
      </c>
    </row>
    <row r="7322" spans="1:2" x14ac:dyDescent="0.25">
      <c r="A7322" s="48">
        <v>41106402</v>
      </c>
      <c r="B7322" s="49" t="s">
        <v>7584</v>
      </c>
    </row>
    <row r="7323" spans="1:2" x14ac:dyDescent="0.25">
      <c r="A7323" s="48">
        <v>41106403</v>
      </c>
      <c r="B7323" s="49" t="s">
        <v>7585</v>
      </c>
    </row>
    <row r="7324" spans="1:2" x14ac:dyDescent="0.25">
      <c r="A7324" s="48">
        <v>41106501</v>
      </c>
      <c r="B7324" s="49" t="s">
        <v>7586</v>
      </c>
    </row>
    <row r="7325" spans="1:2" x14ac:dyDescent="0.25">
      <c r="A7325" s="48">
        <v>41106502</v>
      </c>
      <c r="B7325" s="49" t="s">
        <v>7587</v>
      </c>
    </row>
    <row r="7326" spans="1:2" x14ac:dyDescent="0.25">
      <c r="A7326" s="48">
        <v>41106503</v>
      </c>
      <c r="B7326" s="49" t="s">
        <v>7588</v>
      </c>
    </row>
    <row r="7327" spans="1:2" x14ac:dyDescent="0.25">
      <c r="A7327" s="48">
        <v>41106504</v>
      </c>
      <c r="B7327" s="49" t="s">
        <v>7589</v>
      </c>
    </row>
    <row r="7328" spans="1:2" x14ac:dyDescent="0.25">
      <c r="A7328" s="48">
        <v>41106505</v>
      </c>
      <c r="B7328" s="49" t="s">
        <v>7590</v>
      </c>
    </row>
    <row r="7329" spans="1:2" x14ac:dyDescent="0.25">
      <c r="A7329" s="48">
        <v>41106506</v>
      </c>
      <c r="B7329" s="49" t="s">
        <v>7591</v>
      </c>
    </row>
    <row r="7330" spans="1:2" x14ac:dyDescent="0.25">
      <c r="A7330" s="48">
        <v>41106507</v>
      </c>
      <c r="B7330" s="49" t="s">
        <v>7592</v>
      </c>
    </row>
    <row r="7331" spans="1:2" x14ac:dyDescent="0.25">
      <c r="A7331" s="48">
        <v>41106508</v>
      </c>
      <c r="B7331" s="49" t="s">
        <v>7593</v>
      </c>
    </row>
    <row r="7332" spans="1:2" x14ac:dyDescent="0.25">
      <c r="A7332" s="48">
        <v>41106509</v>
      </c>
      <c r="B7332" s="49" t="s">
        <v>7594</v>
      </c>
    </row>
    <row r="7333" spans="1:2" x14ac:dyDescent="0.25">
      <c r="A7333" s="48">
        <v>41106510</v>
      </c>
      <c r="B7333" s="49" t="s">
        <v>7595</v>
      </c>
    </row>
    <row r="7334" spans="1:2" x14ac:dyDescent="0.25">
      <c r="A7334" s="48">
        <v>41106511</v>
      </c>
      <c r="B7334" s="49" t="s">
        <v>7596</v>
      </c>
    </row>
    <row r="7335" spans="1:2" x14ac:dyDescent="0.25">
      <c r="A7335" s="48">
        <v>41106512</v>
      </c>
      <c r="B7335" s="49" t="s">
        <v>7597</v>
      </c>
    </row>
    <row r="7336" spans="1:2" x14ac:dyDescent="0.25">
      <c r="A7336" s="48">
        <v>41106513</v>
      </c>
      <c r="B7336" s="49" t="s">
        <v>7598</v>
      </c>
    </row>
    <row r="7337" spans="1:2" x14ac:dyDescent="0.25">
      <c r="A7337" s="48">
        <v>41106514</v>
      </c>
      <c r="B7337" s="49" t="s">
        <v>7599</v>
      </c>
    </row>
    <row r="7338" spans="1:2" x14ac:dyDescent="0.25">
      <c r="A7338" s="48">
        <v>41106515</v>
      </c>
      <c r="B7338" s="49" t="s">
        <v>7600</v>
      </c>
    </row>
    <row r="7339" spans="1:2" x14ac:dyDescent="0.25">
      <c r="A7339" s="48">
        <v>41106601</v>
      </c>
      <c r="B7339" s="49" t="s">
        <v>7601</v>
      </c>
    </row>
    <row r="7340" spans="1:2" x14ac:dyDescent="0.25">
      <c r="A7340" s="48">
        <v>41106602</v>
      </c>
      <c r="B7340" s="49" t="s">
        <v>7602</v>
      </c>
    </row>
    <row r="7341" spans="1:2" x14ac:dyDescent="0.25">
      <c r="A7341" s="48">
        <v>41106603</v>
      </c>
      <c r="B7341" s="49" t="s">
        <v>7603</v>
      </c>
    </row>
    <row r="7342" spans="1:2" x14ac:dyDescent="0.25">
      <c r="A7342" s="48">
        <v>41106604</v>
      </c>
      <c r="B7342" s="49" t="s">
        <v>7604</v>
      </c>
    </row>
    <row r="7343" spans="1:2" x14ac:dyDescent="0.25">
      <c r="A7343" s="48">
        <v>41106605</v>
      </c>
      <c r="B7343" s="49" t="s">
        <v>7605</v>
      </c>
    </row>
    <row r="7344" spans="1:2" x14ac:dyDescent="0.25">
      <c r="A7344" s="48">
        <v>41106606</v>
      </c>
      <c r="B7344" s="49" t="s">
        <v>7606</v>
      </c>
    </row>
    <row r="7345" spans="1:2" x14ac:dyDescent="0.25">
      <c r="A7345" s="48">
        <v>41106607</v>
      </c>
      <c r="B7345" s="49" t="s">
        <v>7607</v>
      </c>
    </row>
    <row r="7346" spans="1:2" x14ac:dyDescent="0.25">
      <c r="A7346" s="48">
        <v>41106608</v>
      </c>
      <c r="B7346" s="49" t="s">
        <v>7608</v>
      </c>
    </row>
    <row r="7347" spans="1:2" x14ac:dyDescent="0.25">
      <c r="A7347" s="48">
        <v>41106609</v>
      </c>
      <c r="B7347" s="49" t="s">
        <v>7609</v>
      </c>
    </row>
    <row r="7348" spans="1:2" x14ac:dyDescent="0.25">
      <c r="A7348" s="48">
        <v>41106610</v>
      </c>
      <c r="B7348" s="49" t="s">
        <v>7610</v>
      </c>
    </row>
    <row r="7349" spans="1:2" x14ac:dyDescent="0.25">
      <c r="A7349" s="48">
        <v>41106611</v>
      </c>
      <c r="B7349" s="49" t="s">
        <v>7611</v>
      </c>
    </row>
    <row r="7350" spans="1:2" x14ac:dyDescent="0.25">
      <c r="A7350" s="48">
        <v>41106612</v>
      </c>
      <c r="B7350" s="49" t="s">
        <v>7612</v>
      </c>
    </row>
    <row r="7351" spans="1:2" x14ac:dyDescent="0.25">
      <c r="A7351" s="48">
        <v>41106613</v>
      </c>
      <c r="B7351" s="49" t="s">
        <v>7613</v>
      </c>
    </row>
    <row r="7352" spans="1:2" x14ac:dyDescent="0.25">
      <c r="A7352" s="48">
        <v>41106614</v>
      </c>
      <c r="B7352" s="49" t="s">
        <v>7614</v>
      </c>
    </row>
    <row r="7353" spans="1:2" x14ac:dyDescent="0.25">
      <c r="A7353" s="48">
        <v>41106615</v>
      </c>
      <c r="B7353" s="49" t="s">
        <v>7615</v>
      </c>
    </row>
    <row r="7354" spans="1:2" x14ac:dyDescent="0.25">
      <c r="A7354" s="48">
        <v>41106616</v>
      </c>
      <c r="B7354" s="49" t="s">
        <v>7616</v>
      </c>
    </row>
    <row r="7355" spans="1:2" x14ac:dyDescent="0.25">
      <c r="A7355" s="48">
        <v>41106617</v>
      </c>
      <c r="B7355" s="49" t="s">
        <v>7617</v>
      </c>
    </row>
    <row r="7356" spans="1:2" x14ac:dyDescent="0.25">
      <c r="A7356" s="48">
        <v>41106618</v>
      </c>
      <c r="B7356" s="49" t="s">
        <v>7618</v>
      </c>
    </row>
    <row r="7357" spans="1:2" x14ac:dyDescent="0.25">
      <c r="A7357" s="48">
        <v>41106619</v>
      </c>
      <c r="B7357" s="49" t="s">
        <v>7619</v>
      </c>
    </row>
    <row r="7358" spans="1:2" x14ac:dyDescent="0.25">
      <c r="A7358" s="48">
        <v>41106620</v>
      </c>
      <c r="B7358" s="49" t="s">
        <v>7620</v>
      </c>
    </row>
    <row r="7359" spans="1:2" x14ac:dyDescent="0.25">
      <c r="A7359" s="48">
        <v>41106621</v>
      </c>
      <c r="B7359" s="49" t="s">
        <v>7621</v>
      </c>
    </row>
    <row r="7360" spans="1:2" x14ac:dyDescent="0.25">
      <c r="A7360" s="48">
        <v>41106622</v>
      </c>
      <c r="B7360" s="49" t="s">
        <v>7622</v>
      </c>
    </row>
    <row r="7361" spans="1:2" x14ac:dyDescent="0.25">
      <c r="A7361" s="48">
        <v>41111501</v>
      </c>
      <c r="B7361" s="49" t="s">
        <v>7623</v>
      </c>
    </row>
    <row r="7362" spans="1:2" x14ac:dyDescent="0.25">
      <c r="A7362" s="48">
        <v>41111502</v>
      </c>
      <c r="B7362" s="49" t="s">
        <v>7624</v>
      </c>
    </row>
    <row r="7363" spans="1:2" x14ac:dyDescent="0.25">
      <c r="A7363" s="48">
        <v>41111503</v>
      </c>
      <c r="B7363" s="49" t="s">
        <v>7625</v>
      </c>
    </row>
    <row r="7364" spans="1:2" x14ac:dyDescent="0.25">
      <c r="A7364" s="48">
        <v>41111504</v>
      </c>
      <c r="B7364" s="49" t="s">
        <v>7626</v>
      </c>
    </row>
    <row r="7365" spans="1:2" x14ac:dyDescent="0.25">
      <c r="A7365" s="48">
        <v>41111505</v>
      </c>
      <c r="B7365" s="49" t="s">
        <v>7627</v>
      </c>
    </row>
    <row r="7366" spans="1:2" x14ac:dyDescent="0.25">
      <c r="A7366" s="48">
        <v>41111506</v>
      </c>
      <c r="B7366" s="49" t="s">
        <v>7628</v>
      </c>
    </row>
    <row r="7367" spans="1:2" x14ac:dyDescent="0.25">
      <c r="A7367" s="48">
        <v>41111507</v>
      </c>
      <c r="B7367" s="49" t="s">
        <v>7629</v>
      </c>
    </row>
    <row r="7368" spans="1:2" x14ac:dyDescent="0.25">
      <c r="A7368" s="48">
        <v>41111508</v>
      </c>
      <c r="B7368" s="49" t="s">
        <v>7630</v>
      </c>
    </row>
    <row r="7369" spans="1:2" x14ac:dyDescent="0.25">
      <c r="A7369" s="48">
        <v>41111509</v>
      </c>
      <c r="B7369" s="49" t="s">
        <v>7631</v>
      </c>
    </row>
    <row r="7370" spans="1:2" x14ac:dyDescent="0.25">
      <c r="A7370" s="48">
        <v>41111510</v>
      </c>
      <c r="B7370" s="49" t="s">
        <v>7632</v>
      </c>
    </row>
    <row r="7371" spans="1:2" x14ac:dyDescent="0.25">
      <c r="A7371" s="48">
        <v>41111511</v>
      </c>
      <c r="B7371" s="49" t="s">
        <v>7633</v>
      </c>
    </row>
    <row r="7372" spans="1:2" x14ac:dyDescent="0.25">
      <c r="A7372" s="48">
        <v>41111512</v>
      </c>
      <c r="B7372" s="49" t="s">
        <v>7634</v>
      </c>
    </row>
    <row r="7373" spans="1:2" x14ac:dyDescent="0.25">
      <c r="A7373" s="48">
        <v>41111513</v>
      </c>
      <c r="B7373" s="49" t="s">
        <v>7635</v>
      </c>
    </row>
    <row r="7374" spans="1:2" x14ac:dyDescent="0.25">
      <c r="A7374" s="48">
        <v>41111515</v>
      </c>
      <c r="B7374" s="49" t="s">
        <v>7636</v>
      </c>
    </row>
    <row r="7375" spans="1:2" x14ac:dyDescent="0.25">
      <c r="A7375" s="48">
        <v>41111516</v>
      </c>
      <c r="B7375" s="49" t="s">
        <v>7637</v>
      </c>
    </row>
    <row r="7376" spans="1:2" x14ac:dyDescent="0.25">
      <c r="A7376" s="48">
        <v>41111517</v>
      </c>
      <c r="B7376" s="49" t="s">
        <v>7638</v>
      </c>
    </row>
    <row r="7377" spans="1:2" x14ac:dyDescent="0.25">
      <c r="A7377" s="48">
        <v>41111601</v>
      </c>
      <c r="B7377" s="49" t="s">
        <v>7639</v>
      </c>
    </row>
    <row r="7378" spans="1:2" x14ac:dyDescent="0.25">
      <c r="A7378" s="48">
        <v>41111602</v>
      </c>
      <c r="B7378" s="49" t="s">
        <v>7640</v>
      </c>
    </row>
    <row r="7379" spans="1:2" x14ac:dyDescent="0.25">
      <c r="A7379" s="48">
        <v>41111603</v>
      </c>
      <c r="B7379" s="49" t="s">
        <v>7641</v>
      </c>
    </row>
    <row r="7380" spans="1:2" x14ac:dyDescent="0.25">
      <c r="A7380" s="48">
        <v>41111604</v>
      </c>
      <c r="B7380" s="49" t="s">
        <v>7642</v>
      </c>
    </row>
    <row r="7381" spans="1:2" x14ac:dyDescent="0.25">
      <c r="A7381" s="48">
        <v>41111605</v>
      </c>
      <c r="B7381" s="49" t="s">
        <v>7643</v>
      </c>
    </row>
    <row r="7382" spans="1:2" x14ac:dyDescent="0.25">
      <c r="A7382" s="48">
        <v>41111606</v>
      </c>
      <c r="B7382" s="49" t="s">
        <v>7644</v>
      </c>
    </row>
    <row r="7383" spans="1:2" x14ac:dyDescent="0.25">
      <c r="A7383" s="48">
        <v>41111607</v>
      </c>
      <c r="B7383" s="49" t="s">
        <v>7645</v>
      </c>
    </row>
    <row r="7384" spans="1:2" x14ac:dyDescent="0.25">
      <c r="A7384" s="48">
        <v>41111613</v>
      </c>
      <c r="B7384" s="49" t="s">
        <v>7646</v>
      </c>
    </row>
    <row r="7385" spans="1:2" x14ac:dyDescent="0.25">
      <c r="A7385" s="48">
        <v>41111614</v>
      </c>
      <c r="B7385" s="49" t="s">
        <v>7647</v>
      </c>
    </row>
    <row r="7386" spans="1:2" x14ac:dyDescent="0.25">
      <c r="A7386" s="48">
        <v>41111615</v>
      </c>
      <c r="B7386" s="49" t="s">
        <v>7648</v>
      </c>
    </row>
    <row r="7387" spans="1:2" x14ac:dyDescent="0.25">
      <c r="A7387" s="48">
        <v>41111616</v>
      </c>
      <c r="B7387" s="49" t="s">
        <v>7649</v>
      </c>
    </row>
    <row r="7388" spans="1:2" x14ac:dyDescent="0.25">
      <c r="A7388" s="48">
        <v>41111617</v>
      </c>
      <c r="B7388" s="49" t="s">
        <v>7650</v>
      </c>
    </row>
    <row r="7389" spans="1:2" x14ac:dyDescent="0.25">
      <c r="A7389" s="48">
        <v>41111618</v>
      </c>
      <c r="B7389" s="49" t="s">
        <v>7651</v>
      </c>
    </row>
    <row r="7390" spans="1:2" x14ac:dyDescent="0.25">
      <c r="A7390" s="48">
        <v>41111619</v>
      </c>
      <c r="B7390" s="49" t="s">
        <v>7652</v>
      </c>
    </row>
    <row r="7391" spans="1:2" x14ac:dyDescent="0.25">
      <c r="A7391" s="48">
        <v>41111620</v>
      </c>
      <c r="B7391" s="49" t="s">
        <v>7653</v>
      </c>
    </row>
    <row r="7392" spans="1:2" x14ac:dyDescent="0.25">
      <c r="A7392" s="48">
        <v>41111621</v>
      </c>
      <c r="B7392" s="49" t="s">
        <v>7654</v>
      </c>
    </row>
    <row r="7393" spans="1:2" x14ac:dyDescent="0.25">
      <c r="A7393" s="48">
        <v>41111622</v>
      </c>
      <c r="B7393" s="49" t="s">
        <v>7655</v>
      </c>
    </row>
    <row r="7394" spans="1:2" x14ac:dyDescent="0.25">
      <c r="A7394" s="48">
        <v>41111623</v>
      </c>
      <c r="B7394" s="49" t="s">
        <v>7656</v>
      </c>
    </row>
    <row r="7395" spans="1:2" x14ac:dyDescent="0.25">
      <c r="A7395" s="48">
        <v>41111701</v>
      </c>
      <c r="B7395" s="49" t="s">
        <v>7657</v>
      </c>
    </row>
    <row r="7396" spans="1:2" x14ac:dyDescent="0.25">
      <c r="A7396" s="48">
        <v>41111702</v>
      </c>
      <c r="B7396" s="49" t="s">
        <v>7658</v>
      </c>
    </row>
    <row r="7397" spans="1:2" x14ac:dyDescent="0.25">
      <c r="A7397" s="48">
        <v>41111703</v>
      </c>
      <c r="B7397" s="49" t="s">
        <v>7659</v>
      </c>
    </row>
    <row r="7398" spans="1:2" x14ac:dyDescent="0.25">
      <c r="A7398" s="48">
        <v>41111704</v>
      </c>
      <c r="B7398" s="49" t="s">
        <v>7660</v>
      </c>
    </row>
    <row r="7399" spans="1:2" x14ac:dyDescent="0.25">
      <c r="A7399" s="48">
        <v>41111705</v>
      </c>
      <c r="B7399" s="49" t="s">
        <v>7661</v>
      </c>
    </row>
    <row r="7400" spans="1:2" x14ac:dyDescent="0.25">
      <c r="A7400" s="48">
        <v>41111706</v>
      </c>
      <c r="B7400" s="49" t="s">
        <v>7662</v>
      </c>
    </row>
    <row r="7401" spans="1:2" x14ac:dyDescent="0.25">
      <c r="A7401" s="48">
        <v>41111707</v>
      </c>
      <c r="B7401" s="49" t="s">
        <v>7663</v>
      </c>
    </row>
    <row r="7402" spans="1:2" x14ac:dyDescent="0.25">
      <c r="A7402" s="48">
        <v>41111708</v>
      </c>
      <c r="B7402" s="49" t="s">
        <v>7664</v>
      </c>
    </row>
    <row r="7403" spans="1:2" x14ac:dyDescent="0.25">
      <c r="A7403" s="48">
        <v>41111709</v>
      </c>
      <c r="B7403" s="49" t="s">
        <v>7665</v>
      </c>
    </row>
    <row r="7404" spans="1:2" x14ac:dyDescent="0.25">
      <c r="A7404" s="48">
        <v>41111710</v>
      </c>
      <c r="B7404" s="49" t="s">
        <v>7666</v>
      </c>
    </row>
    <row r="7405" spans="1:2" x14ac:dyDescent="0.25">
      <c r="A7405" s="48">
        <v>41111711</v>
      </c>
      <c r="B7405" s="49" t="s">
        <v>7667</v>
      </c>
    </row>
    <row r="7406" spans="1:2" x14ac:dyDescent="0.25">
      <c r="A7406" s="48">
        <v>41111712</v>
      </c>
      <c r="B7406" s="49" t="s">
        <v>7668</v>
      </c>
    </row>
    <row r="7407" spans="1:2" x14ac:dyDescent="0.25">
      <c r="A7407" s="48">
        <v>41111713</v>
      </c>
      <c r="B7407" s="49" t="s">
        <v>7669</v>
      </c>
    </row>
    <row r="7408" spans="1:2" x14ac:dyDescent="0.25">
      <c r="A7408" s="48">
        <v>41111714</v>
      </c>
      <c r="B7408" s="49" t="s">
        <v>7670</v>
      </c>
    </row>
    <row r="7409" spans="1:2" x14ac:dyDescent="0.25">
      <c r="A7409" s="48">
        <v>41111715</v>
      </c>
      <c r="B7409" s="49" t="s">
        <v>7671</v>
      </c>
    </row>
    <row r="7410" spans="1:2" x14ac:dyDescent="0.25">
      <c r="A7410" s="48">
        <v>41111716</v>
      </c>
      <c r="B7410" s="49" t="s">
        <v>7672</v>
      </c>
    </row>
    <row r="7411" spans="1:2" x14ac:dyDescent="0.25">
      <c r="A7411" s="48">
        <v>41111717</v>
      </c>
      <c r="B7411" s="49" t="s">
        <v>7673</v>
      </c>
    </row>
    <row r="7412" spans="1:2" x14ac:dyDescent="0.25">
      <c r="A7412" s="48">
        <v>41111718</v>
      </c>
      <c r="B7412" s="49" t="s">
        <v>7674</v>
      </c>
    </row>
    <row r="7413" spans="1:2" x14ac:dyDescent="0.25">
      <c r="A7413" s="48">
        <v>41111719</v>
      </c>
      <c r="B7413" s="49" t="s">
        <v>7675</v>
      </c>
    </row>
    <row r="7414" spans="1:2" x14ac:dyDescent="0.25">
      <c r="A7414" s="48">
        <v>41111720</v>
      </c>
      <c r="B7414" s="49" t="s">
        <v>7676</v>
      </c>
    </row>
    <row r="7415" spans="1:2" x14ac:dyDescent="0.25">
      <c r="A7415" s="48">
        <v>41111721</v>
      </c>
      <c r="B7415" s="49" t="s">
        <v>7677</v>
      </c>
    </row>
    <row r="7416" spans="1:2" x14ac:dyDescent="0.25">
      <c r="A7416" s="48">
        <v>41111722</v>
      </c>
      <c r="B7416" s="49" t="s">
        <v>7678</v>
      </c>
    </row>
    <row r="7417" spans="1:2" x14ac:dyDescent="0.25">
      <c r="A7417" s="48">
        <v>41111723</v>
      </c>
      <c r="B7417" s="49" t="s">
        <v>7679</v>
      </c>
    </row>
    <row r="7418" spans="1:2" x14ac:dyDescent="0.25">
      <c r="A7418" s="48">
        <v>41111724</v>
      </c>
      <c r="B7418" s="49" t="s">
        <v>7680</v>
      </c>
    </row>
    <row r="7419" spans="1:2" x14ac:dyDescent="0.25">
      <c r="A7419" s="48">
        <v>41111725</v>
      </c>
      <c r="B7419" s="49" t="s">
        <v>7681</v>
      </c>
    </row>
    <row r="7420" spans="1:2" x14ac:dyDescent="0.25">
      <c r="A7420" s="48">
        <v>41111726</v>
      </c>
      <c r="B7420" s="49" t="s">
        <v>7682</v>
      </c>
    </row>
    <row r="7421" spans="1:2" x14ac:dyDescent="0.25">
      <c r="A7421" s="48">
        <v>41111727</v>
      </c>
      <c r="B7421" s="49" t="s">
        <v>7683</v>
      </c>
    </row>
    <row r="7422" spans="1:2" x14ac:dyDescent="0.25">
      <c r="A7422" s="48">
        <v>41111728</v>
      </c>
      <c r="B7422" s="49" t="s">
        <v>7684</v>
      </c>
    </row>
    <row r="7423" spans="1:2" x14ac:dyDescent="0.25">
      <c r="A7423" s="48">
        <v>41111729</v>
      </c>
      <c r="B7423" s="49" t="s">
        <v>7685</v>
      </c>
    </row>
    <row r="7424" spans="1:2" x14ac:dyDescent="0.25">
      <c r="A7424" s="48">
        <v>41111730</v>
      </c>
      <c r="B7424" s="49" t="s">
        <v>7686</v>
      </c>
    </row>
    <row r="7425" spans="1:2" x14ac:dyDescent="0.25">
      <c r="A7425" s="48">
        <v>41111731</v>
      </c>
      <c r="B7425" s="49" t="s">
        <v>7687</v>
      </c>
    </row>
    <row r="7426" spans="1:2" x14ac:dyDescent="0.25">
      <c r="A7426" s="48">
        <v>41111733</v>
      </c>
      <c r="B7426" s="49" t="s">
        <v>7688</v>
      </c>
    </row>
    <row r="7427" spans="1:2" x14ac:dyDescent="0.25">
      <c r="A7427" s="48">
        <v>41111734</v>
      </c>
      <c r="B7427" s="49" t="s">
        <v>7689</v>
      </c>
    </row>
    <row r="7428" spans="1:2" x14ac:dyDescent="0.25">
      <c r="A7428" s="48">
        <v>41111735</v>
      </c>
      <c r="B7428" s="49" t="s">
        <v>7690</v>
      </c>
    </row>
    <row r="7429" spans="1:2" x14ac:dyDescent="0.25">
      <c r="A7429" s="48">
        <v>41111736</v>
      </c>
      <c r="B7429" s="49" t="s">
        <v>7691</v>
      </c>
    </row>
    <row r="7430" spans="1:2" x14ac:dyDescent="0.25">
      <c r="A7430" s="48">
        <v>41111737</v>
      </c>
      <c r="B7430" s="49" t="s">
        <v>7692</v>
      </c>
    </row>
    <row r="7431" spans="1:2" x14ac:dyDescent="0.25">
      <c r="A7431" s="48">
        <v>41111738</v>
      </c>
      <c r="B7431" s="49" t="s">
        <v>7693</v>
      </c>
    </row>
    <row r="7432" spans="1:2" x14ac:dyDescent="0.25">
      <c r="A7432" s="48">
        <v>41111739</v>
      </c>
      <c r="B7432" s="49" t="s">
        <v>7694</v>
      </c>
    </row>
    <row r="7433" spans="1:2" x14ac:dyDescent="0.25">
      <c r="A7433" s="48">
        <v>41111801</v>
      </c>
      <c r="B7433" s="49" t="s">
        <v>7695</v>
      </c>
    </row>
    <row r="7434" spans="1:2" x14ac:dyDescent="0.25">
      <c r="A7434" s="48">
        <v>41111802</v>
      </c>
      <c r="B7434" s="49" t="s">
        <v>7696</v>
      </c>
    </row>
    <row r="7435" spans="1:2" x14ac:dyDescent="0.25">
      <c r="A7435" s="48">
        <v>41111803</v>
      </c>
      <c r="B7435" s="49" t="s">
        <v>7697</v>
      </c>
    </row>
    <row r="7436" spans="1:2" x14ac:dyDescent="0.25">
      <c r="A7436" s="48">
        <v>41111804</v>
      </c>
      <c r="B7436" s="49" t="s">
        <v>7698</v>
      </c>
    </row>
    <row r="7437" spans="1:2" x14ac:dyDescent="0.25">
      <c r="A7437" s="48">
        <v>41111805</v>
      </c>
      <c r="B7437" s="49" t="s">
        <v>7699</v>
      </c>
    </row>
    <row r="7438" spans="1:2" x14ac:dyDescent="0.25">
      <c r="A7438" s="48">
        <v>41111806</v>
      </c>
      <c r="B7438" s="49" t="s">
        <v>7700</v>
      </c>
    </row>
    <row r="7439" spans="1:2" x14ac:dyDescent="0.25">
      <c r="A7439" s="48">
        <v>41111807</v>
      </c>
      <c r="B7439" s="49" t="s">
        <v>7701</v>
      </c>
    </row>
    <row r="7440" spans="1:2" x14ac:dyDescent="0.25">
      <c r="A7440" s="48">
        <v>41111808</v>
      </c>
      <c r="B7440" s="49" t="s">
        <v>7702</v>
      </c>
    </row>
    <row r="7441" spans="1:2" x14ac:dyDescent="0.25">
      <c r="A7441" s="48">
        <v>41111809</v>
      </c>
      <c r="B7441" s="49" t="s">
        <v>7703</v>
      </c>
    </row>
    <row r="7442" spans="1:2" x14ac:dyDescent="0.25">
      <c r="A7442" s="48">
        <v>41111901</v>
      </c>
      <c r="B7442" s="49" t="s">
        <v>7704</v>
      </c>
    </row>
    <row r="7443" spans="1:2" x14ac:dyDescent="0.25">
      <c r="A7443" s="48">
        <v>41111902</v>
      </c>
      <c r="B7443" s="49" t="s">
        <v>7705</v>
      </c>
    </row>
    <row r="7444" spans="1:2" x14ac:dyDescent="0.25">
      <c r="A7444" s="48">
        <v>41111903</v>
      </c>
      <c r="B7444" s="49" t="s">
        <v>7706</v>
      </c>
    </row>
    <row r="7445" spans="1:2" x14ac:dyDescent="0.25">
      <c r="A7445" s="48">
        <v>41111904</v>
      </c>
      <c r="B7445" s="49" t="s">
        <v>7707</v>
      </c>
    </row>
    <row r="7446" spans="1:2" x14ac:dyDescent="0.25">
      <c r="A7446" s="48">
        <v>41111905</v>
      </c>
      <c r="B7446" s="49" t="s">
        <v>7708</v>
      </c>
    </row>
    <row r="7447" spans="1:2" x14ac:dyDescent="0.25">
      <c r="A7447" s="48">
        <v>41111906</v>
      </c>
      <c r="B7447" s="49" t="s">
        <v>7709</v>
      </c>
    </row>
    <row r="7448" spans="1:2" x14ac:dyDescent="0.25">
      <c r="A7448" s="48">
        <v>41111907</v>
      </c>
      <c r="B7448" s="49" t="s">
        <v>7710</v>
      </c>
    </row>
    <row r="7449" spans="1:2" x14ac:dyDescent="0.25">
      <c r="A7449" s="48">
        <v>41111908</v>
      </c>
      <c r="B7449" s="49" t="s">
        <v>7711</v>
      </c>
    </row>
    <row r="7450" spans="1:2" x14ac:dyDescent="0.25">
      <c r="A7450" s="48">
        <v>41111909</v>
      </c>
      <c r="B7450" s="49" t="s">
        <v>7712</v>
      </c>
    </row>
    <row r="7451" spans="1:2" x14ac:dyDescent="0.25">
      <c r="A7451" s="48">
        <v>41111910</v>
      </c>
      <c r="B7451" s="49" t="s">
        <v>7713</v>
      </c>
    </row>
    <row r="7452" spans="1:2" x14ac:dyDescent="0.25">
      <c r="A7452" s="48">
        <v>41111911</v>
      </c>
      <c r="B7452" s="49" t="s">
        <v>7714</v>
      </c>
    </row>
    <row r="7453" spans="1:2" x14ac:dyDescent="0.25">
      <c r="A7453" s="48">
        <v>41111912</v>
      </c>
      <c r="B7453" s="49" t="s">
        <v>7715</v>
      </c>
    </row>
    <row r="7454" spans="1:2" x14ac:dyDescent="0.25">
      <c r="A7454" s="48">
        <v>41111913</v>
      </c>
      <c r="B7454" s="49" t="s">
        <v>7716</v>
      </c>
    </row>
    <row r="7455" spans="1:2" x14ac:dyDescent="0.25">
      <c r="A7455" s="48">
        <v>41111914</v>
      </c>
      <c r="B7455" s="49" t="s">
        <v>7717</v>
      </c>
    </row>
    <row r="7456" spans="1:2" x14ac:dyDescent="0.25">
      <c r="A7456" s="48">
        <v>41111915</v>
      </c>
      <c r="B7456" s="49" t="s">
        <v>7718</v>
      </c>
    </row>
    <row r="7457" spans="1:2" x14ac:dyDescent="0.25">
      <c r="A7457" s="48">
        <v>41111916</v>
      </c>
      <c r="B7457" s="49" t="s">
        <v>7719</v>
      </c>
    </row>
    <row r="7458" spans="1:2" x14ac:dyDescent="0.25">
      <c r="A7458" s="48">
        <v>41111917</v>
      </c>
      <c r="B7458" s="49" t="s">
        <v>7720</v>
      </c>
    </row>
    <row r="7459" spans="1:2" x14ac:dyDescent="0.25">
      <c r="A7459" s="48">
        <v>41111918</v>
      </c>
      <c r="B7459" s="49" t="s">
        <v>7721</v>
      </c>
    </row>
    <row r="7460" spans="1:2" x14ac:dyDescent="0.25">
      <c r="A7460" s="48">
        <v>41111919</v>
      </c>
      <c r="B7460" s="49" t="s">
        <v>7722</v>
      </c>
    </row>
    <row r="7461" spans="1:2" x14ac:dyDescent="0.25">
      <c r="A7461" s="48">
        <v>41111920</v>
      </c>
      <c r="B7461" s="49" t="s">
        <v>7723</v>
      </c>
    </row>
    <row r="7462" spans="1:2" x14ac:dyDescent="0.25">
      <c r="A7462" s="48">
        <v>41111921</v>
      </c>
      <c r="B7462" s="49" t="s">
        <v>7724</v>
      </c>
    </row>
    <row r="7463" spans="1:2" x14ac:dyDescent="0.25">
      <c r="A7463" s="48">
        <v>41111922</v>
      </c>
      <c r="B7463" s="49" t="s">
        <v>7725</v>
      </c>
    </row>
    <row r="7464" spans="1:2" x14ac:dyDescent="0.25">
      <c r="A7464" s="48">
        <v>41111923</v>
      </c>
      <c r="B7464" s="49" t="s">
        <v>7726</v>
      </c>
    </row>
    <row r="7465" spans="1:2" x14ac:dyDescent="0.25">
      <c r="A7465" s="48">
        <v>41111924</v>
      </c>
      <c r="B7465" s="49" t="s">
        <v>7727</v>
      </c>
    </row>
    <row r="7466" spans="1:2" x14ac:dyDescent="0.25">
      <c r="A7466" s="48">
        <v>41111926</v>
      </c>
      <c r="B7466" s="49" t="s">
        <v>7728</v>
      </c>
    </row>
    <row r="7467" spans="1:2" x14ac:dyDescent="0.25">
      <c r="A7467" s="48">
        <v>41111927</v>
      </c>
      <c r="B7467" s="49" t="s">
        <v>7729</v>
      </c>
    </row>
    <row r="7468" spans="1:2" x14ac:dyDescent="0.25">
      <c r="A7468" s="48">
        <v>41111928</v>
      </c>
      <c r="B7468" s="49" t="s">
        <v>7730</v>
      </c>
    </row>
    <row r="7469" spans="1:2" x14ac:dyDescent="0.25">
      <c r="A7469" s="48">
        <v>41111929</v>
      </c>
      <c r="B7469" s="49" t="s">
        <v>7731</v>
      </c>
    </row>
    <row r="7470" spans="1:2" x14ac:dyDescent="0.25">
      <c r="A7470" s="48">
        <v>41111930</v>
      </c>
      <c r="B7470" s="49" t="s">
        <v>7732</v>
      </c>
    </row>
    <row r="7471" spans="1:2" x14ac:dyDescent="0.25">
      <c r="A7471" s="48">
        <v>41111931</v>
      </c>
      <c r="B7471" s="49" t="s">
        <v>7733</v>
      </c>
    </row>
    <row r="7472" spans="1:2" x14ac:dyDescent="0.25">
      <c r="A7472" s="48">
        <v>41111932</v>
      </c>
      <c r="B7472" s="49" t="s">
        <v>7734</v>
      </c>
    </row>
    <row r="7473" spans="1:2" x14ac:dyDescent="0.25">
      <c r="A7473" s="48">
        <v>41111933</v>
      </c>
      <c r="B7473" s="49" t="s">
        <v>7735</v>
      </c>
    </row>
    <row r="7474" spans="1:2" x14ac:dyDescent="0.25">
      <c r="A7474" s="48">
        <v>41111934</v>
      </c>
      <c r="B7474" s="49" t="s">
        <v>7736</v>
      </c>
    </row>
    <row r="7475" spans="1:2" x14ac:dyDescent="0.25">
      <c r="A7475" s="48">
        <v>41111935</v>
      </c>
      <c r="B7475" s="49" t="s">
        <v>7737</v>
      </c>
    </row>
    <row r="7476" spans="1:2" x14ac:dyDescent="0.25">
      <c r="A7476" s="48">
        <v>41111936</v>
      </c>
      <c r="B7476" s="49" t="s">
        <v>7738</v>
      </c>
    </row>
    <row r="7477" spans="1:2" x14ac:dyDescent="0.25">
      <c r="A7477" s="48">
        <v>41111937</v>
      </c>
      <c r="B7477" s="49" t="s">
        <v>7739</v>
      </c>
    </row>
    <row r="7478" spans="1:2" x14ac:dyDescent="0.25">
      <c r="A7478" s="48">
        <v>41111938</v>
      </c>
      <c r="B7478" s="49" t="s">
        <v>7740</v>
      </c>
    </row>
    <row r="7479" spans="1:2" x14ac:dyDescent="0.25">
      <c r="A7479" s="48">
        <v>41111939</v>
      </c>
      <c r="B7479" s="49" t="s">
        <v>7741</v>
      </c>
    </row>
    <row r="7480" spans="1:2" x14ac:dyDescent="0.25">
      <c r="A7480" s="48">
        <v>41111940</v>
      </c>
      <c r="B7480" s="49" t="s">
        <v>7742</v>
      </c>
    </row>
    <row r="7481" spans="1:2" x14ac:dyDescent="0.25">
      <c r="A7481" s="48">
        <v>41111941</v>
      </c>
      <c r="B7481" s="49" t="s">
        <v>7743</v>
      </c>
    </row>
    <row r="7482" spans="1:2" x14ac:dyDescent="0.25">
      <c r="A7482" s="48">
        <v>41111942</v>
      </c>
      <c r="B7482" s="49" t="s">
        <v>7744</v>
      </c>
    </row>
    <row r="7483" spans="1:2" x14ac:dyDescent="0.25">
      <c r="A7483" s="48">
        <v>41111943</v>
      </c>
      <c r="B7483" s="49" t="s">
        <v>7745</v>
      </c>
    </row>
    <row r="7484" spans="1:2" x14ac:dyDescent="0.25">
      <c r="A7484" s="48">
        <v>41111944</v>
      </c>
      <c r="B7484" s="49" t="s">
        <v>7746</v>
      </c>
    </row>
    <row r="7485" spans="1:2" x14ac:dyDescent="0.25">
      <c r="A7485" s="48">
        <v>41111945</v>
      </c>
      <c r="B7485" s="49" t="s">
        <v>7747</v>
      </c>
    </row>
    <row r="7486" spans="1:2" x14ac:dyDescent="0.25">
      <c r="A7486" s="48">
        <v>41111946</v>
      </c>
      <c r="B7486" s="49" t="s">
        <v>7748</v>
      </c>
    </row>
    <row r="7487" spans="1:2" x14ac:dyDescent="0.25">
      <c r="A7487" s="48">
        <v>41111947</v>
      </c>
      <c r="B7487" s="49" t="s">
        <v>7749</v>
      </c>
    </row>
    <row r="7488" spans="1:2" x14ac:dyDescent="0.25">
      <c r="A7488" s="48">
        <v>41111948</v>
      </c>
      <c r="B7488" s="49" t="s">
        <v>7750</v>
      </c>
    </row>
    <row r="7489" spans="1:2" x14ac:dyDescent="0.25">
      <c r="A7489" s="48">
        <v>41112101</v>
      </c>
      <c r="B7489" s="49" t="s">
        <v>7751</v>
      </c>
    </row>
    <row r="7490" spans="1:2" x14ac:dyDescent="0.25">
      <c r="A7490" s="48">
        <v>41112103</v>
      </c>
      <c r="B7490" s="49" t="s">
        <v>7752</v>
      </c>
    </row>
    <row r="7491" spans="1:2" x14ac:dyDescent="0.25">
      <c r="A7491" s="48">
        <v>41112104</v>
      </c>
      <c r="B7491" s="49" t="s">
        <v>7753</v>
      </c>
    </row>
    <row r="7492" spans="1:2" x14ac:dyDescent="0.25">
      <c r="A7492" s="48">
        <v>41112105</v>
      </c>
      <c r="B7492" s="49" t="s">
        <v>7754</v>
      </c>
    </row>
    <row r="7493" spans="1:2" x14ac:dyDescent="0.25">
      <c r="A7493" s="48">
        <v>41112106</v>
      </c>
      <c r="B7493" s="49" t="s">
        <v>7755</v>
      </c>
    </row>
    <row r="7494" spans="1:2" x14ac:dyDescent="0.25">
      <c r="A7494" s="48">
        <v>41112107</v>
      </c>
      <c r="B7494" s="49" t="s">
        <v>7756</v>
      </c>
    </row>
    <row r="7495" spans="1:2" x14ac:dyDescent="0.25">
      <c r="A7495" s="48">
        <v>41112108</v>
      </c>
      <c r="B7495" s="49" t="s">
        <v>7757</v>
      </c>
    </row>
    <row r="7496" spans="1:2" x14ac:dyDescent="0.25">
      <c r="A7496" s="48">
        <v>41112201</v>
      </c>
      <c r="B7496" s="49" t="s">
        <v>7758</v>
      </c>
    </row>
    <row r="7497" spans="1:2" x14ac:dyDescent="0.25">
      <c r="A7497" s="48">
        <v>41112202</v>
      </c>
      <c r="B7497" s="49" t="s">
        <v>7759</v>
      </c>
    </row>
    <row r="7498" spans="1:2" x14ac:dyDescent="0.25">
      <c r="A7498" s="48">
        <v>41112203</v>
      </c>
      <c r="B7498" s="49" t="s">
        <v>7760</v>
      </c>
    </row>
    <row r="7499" spans="1:2" x14ac:dyDescent="0.25">
      <c r="A7499" s="48">
        <v>41112204</v>
      </c>
      <c r="B7499" s="49" t="s">
        <v>7761</v>
      </c>
    </row>
    <row r="7500" spans="1:2" x14ac:dyDescent="0.25">
      <c r="A7500" s="48">
        <v>41112205</v>
      </c>
      <c r="B7500" s="49" t="s">
        <v>7762</v>
      </c>
    </row>
    <row r="7501" spans="1:2" x14ac:dyDescent="0.25">
      <c r="A7501" s="48">
        <v>41112206</v>
      </c>
      <c r="B7501" s="49" t="s">
        <v>7763</v>
      </c>
    </row>
    <row r="7502" spans="1:2" x14ac:dyDescent="0.25">
      <c r="A7502" s="48">
        <v>41112207</v>
      </c>
      <c r="B7502" s="49" t="s">
        <v>7764</v>
      </c>
    </row>
    <row r="7503" spans="1:2" x14ac:dyDescent="0.25">
      <c r="A7503" s="48">
        <v>41112209</v>
      </c>
      <c r="B7503" s="49" t="s">
        <v>7765</v>
      </c>
    </row>
    <row r="7504" spans="1:2" x14ac:dyDescent="0.25">
      <c r="A7504" s="48">
        <v>41112210</v>
      </c>
      <c r="B7504" s="49" t="s">
        <v>7766</v>
      </c>
    </row>
    <row r="7505" spans="1:2" x14ac:dyDescent="0.25">
      <c r="A7505" s="48">
        <v>41112211</v>
      </c>
      <c r="B7505" s="49" t="s">
        <v>7767</v>
      </c>
    </row>
    <row r="7506" spans="1:2" x14ac:dyDescent="0.25">
      <c r="A7506" s="48">
        <v>41112212</v>
      </c>
      <c r="B7506" s="49" t="s">
        <v>7768</v>
      </c>
    </row>
    <row r="7507" spans="1:2" x14ac:dyDescent="0.25">
      <c r="A7507" s="48">
        <v>41112213</v>
      </c>
      <c r="B7507" s="49" t="s">
        <v>7769</v>
      </c>
    </row>
    <row r="7508" spans="1:2" x14ac:dyDescent="0.25">
      <c r="A7508" s="48">
        <v>41112214</v>
      </c>
      <c r="B7508" s="49" t="s">
        <v>7770</v>
      </c>
    </row>
    <row r="7509" spans="1:2" x14ac:dyDescent="0.25">
      <c r="A7509" s="48">
        <v>41112215</v>
      </c>
      <c r="B7509" s="49" t="s">
        <v>7771</v>
      </c>
    </row>
    <row r="7510" spans="1:2" x14ac:dyDescent="0.25">
      <c r="A7510" s="48">
        <v>41112216</v>
      </c>
      <c r="B7510" s="49" t="s">
        <v>7772</v>
      </c>
    </row>
    <row r="7511" spans="1:2" x14ac:dyDescent="0.25">
      <c r="A7511" s="48">
        <v>41112217</v>
      </c>
      <c r="B7511" s="49" t="s">
        <v>7773</v>
      </c>
    </row>
    <row r="7512" spans="1:2" x14ac:dyDescent="0.25">
      <c r="A7512" s="48">
        <v>41112218</v>
      </c>
      <c r="B7512" s="49" t="s">
        <v>7774</v>
      </c>
    </row>
    <row r="7513" spans="1:2" x14ac:dyDescent="0.25">
      <c r="A7513" s="48">
        <v>41112219</v>
      </c>
      <c r="B7513" s="49" t="s">
        <v>7775</v>
      </c>
    </row>
    <row r="7514" spans="1:2" x14ac:dyDescent="0.25">
      <c r="A7514" s="48">
        <v>41112220</v>
      </c>
      <c r="B7514" s="49" t="s">
        <v>7776</v>
      </c>
    </row>
    <row r="7515" spans="1:2" x14ac:dyDescent="0.25">
      <c r="A7515" s="48">
        <v>41112221</v>
      </c>
      <c r="B7515" s="49" t="s">
        <v>7777</v>
      </c>
    </row>
    <row r="7516" spans="1:2" x14ac:dyDescent="0.25">
      <c r="A7516" s="48">
        <v>41112301</v>
      </c>
      <c r="B7516" s="49" t="s">
        <v>7778</v>
      </c>
    </row>
    <row r="7517" spans="1:2" x14ac:dyDescent="0.25">
      <c r="A7517" s="48">
        <v>41112302</v>
      </c>
      <c r="B7517" s="49" t="s">
        <v>7779</v>
      </c>
    </row>
    <row r="7518" spans="1:2" x14ac:dyDescent="0.25">
      <c r="A7518" s="48">
        <v>41112303</v>
      </c>
      <c r="B7518" s="49" t="s">
        <v>7780</v>
      </c>
    </row>
    <row r="7519" spans="1:2" x14ac:dyDescent="0.25">
      <c r="A7519" s="48">
        <v>41112304</v>
      </c>
      <c r="B7519" s="49" t="s">
        <v>7781</v>
      </c>
    </row>
    <row r="7520" spans="1:2" x14ac:dyDescent="0.25">
      <c r="A7520" s="48">
        <v>41112401</v>
      </c>
      <c r="B7520" s="49" t="s">
        <v>7213</v>
      </c>
    </row>
    <row r="7521" spans="1:2" x14ac:dyDescent="0.25">
      <c r="A7521" s="48">
        <v>41112402</v>
      </c>
      <c r="B7521" s="49" t="s">
        <v>7782</v>
      </c>
    </row>
    <row r="7522" spans="1:2" x14ac:dyDescent="0.25">
      <c r="A7522" s="48">
        <v>41112403</v>
      </c>
      <c r="B7522" s="49" t="s">
        <v>7783</v>
      </c>
    </row>
    <row r="7523" spans="1:2" x14ac:dyDescent="0.25">
      <c r="A7523" s="48">
        <v>41112404</v>
      </c>
      <c r="B7523" s="49" t="s">
        <v>7784</v>
      </c>
    </row>
    <row r="7524" spans="1:2" x14ac:dyDescent="0.25">
      <c r="A7524" s="48">
        <v>41112405</v>
      </c>
      <c r="B7524" s="49" t="s">
        <v>7785</v>
      </c>
    </row>
    <row r="7525" spans="1:2" x14ac:dyDescent="0.25">
      <c r="A7525" s="48">
        <v>41112406</v>
      </c>
      <c r="B7525" s="49" t="s">
        <v>7786</v>
      </c>
    </row>
    <row r="7526" spans="1:2" x14ac:dyDescent="0.25">
      <c r="A7526" s="48">
        <v>41112407</v>
      </c>
      <c r="B7526" s="49" t="s">
        <v>7787</v>
      </c>
    </row>
    <row r="7527" spans="1:2" x14ac:dyDescent="0.25">
      <c r="A7527" s="48">
        <v>41112408</v>
      </c>
      <c r="B7527" s="49" t="s">
        <v>7788</v>
      </c>
    </row>
    <row r="7528" spans="1:2" x14ac:dyDescent="0.25">
      <c r="A7528" s="48">
        <v>41112409</v>
      </c>
      <c r="B7528" s="49" t="s">
        <v>7789</v>
      </c>
    </row>
    <row r="7529" spans="1:2" x14ac:dyDescent="0.25">
      <c r="A7529" s="48">
        <v>41112410</v>
      </c>
      <c r="B7529" s="49" t="s">
        <v>7790</v>
      </c>
    </row>
    <row r="7530" spans="1:2" x14ac:dyDescent="0.25">
      <c r="A7530" s="48">
        <v>41112411</v>
      </c>
      <c r="B7530" s="49" t="s">
        <v>7791</v>
      </c>
    </row>
    <row r="7531" spans="1:2" x14ac:dyDescent="0.25">
      <c r="A7531" s="48">
        <v>41112501</v>
      </c>
      <c r="B7531" s="49" t="s">
        <v>7102</v>
      </c>
    </row>
    <row r="7532" spans="1:2" x14ac:dyDescent="0.25">
      <c r="A7532" s="48">
        <v>41112502</v>
      </c>
      <c r="B7532" s="49" t="s">
        <v>7792</v>
      </c>
    </row>
    <row r="7533" spans="1:2" x14ac:dyDescent="0.25">
      <c r="A7533" s="48">
        <v>41112503</v>
      </c>
      <c r="B7533" s="49" t="s">
        <v>7793</v>
      </c>
    </row>
    <row r="7534" spans="1:2" x14ac:dyDescent="0.25">
      <c r="A7534" s="48">
        <v>41112504</v>
      </c>
      <c r="B7534" s="49" t="s">
        <v>7794</v>
      </c>
    </row>
    <row r="7535" spans="1:2" x14ac:dyDescent="0.25">
      <c r="A7535" s="48">
        <v>41112505</v>
      </c>
      <c r="B7535" s="49" t="s">
        <v>7795</v>
      </c>
    </row>
    <row r="7536" spans="1:2" x14ac:dyDescent="0.25">
      <c r="A7536" s="48">
        <v>41112506</v>
      </c>
      <c r="B7536" s="49" t="s">
        <v>7796</v>
      </c>
    </row>
    <row r="7537" spans="1:2" x14ac:dyDescent="0.25">
      <c r="A7537" s="48">
        <v>41112508</v>
      </c>
      <c r="B7537" s="49" t="s">
        <v>7797</v>
      </c>
    </row>
    <row r="7538" spans="1:2" x14ac:dyDescent="0.25">
      <c r="A7538" s="48">
        <v>41112509</v>
      </c>
      <c r="B7538" s="49" t="s">
        <v>7798</v>
      </c>
    </row>
    <row r="7539" spans="1:2" x14ac:dyDescent="0.25">
      <c r="A7539" s="48">
        <v>41112510</v>
      </c>
      <c r="B7539" s="49" t="s">
        <v>7799</v>
      </c>
    </row>
    <row r="7540" spans="1:2" x14ac:dyDescent="0.25">
      <c r="A7540" s="48">
        <v>41112511</v>
      </c>
      <c r="B7540" s="49" t="s">
        <v>7800</v>
      </c>
    </row>
    <row r="7541" spans="1:2" x14ac:dyDescent="0.25">
      <c r="A7541" s="48">
        <v>41112512</v>
      </c>
      <c r="B7541" s="49" t="s">
        <v>7801</v>
      </c>
    </row>
    <row r="7542" spans="1:2" x14ac:dyDescent="0.25">
      <c r="A7542" s="48">
        <v>41112513</v>
      </c>
      <c r="B7542" s="49" t="s">
        <v>7802</v>
      </c>
    </row>
    <row r="7543" spans="1:2" x14ac:dyDescent="0.25">
      <c r="A7543" s="48">
        <v>41112514</v>
      </c>
      <c r="B7543" s="49" t="s">
        <v>7803</v>
      </c>
    </row>
    <row r="7544" spans="1:2" x14ac:dyDescent="0.25">
      <c r="A7544" s="48">
        <v>41112516</v>
      </c>
      <c r="B7544" s="49" t="s">
        <v>7804</v>
      </c>
    </row>
    <row r="7545" spans="1:2" x14ac:dyDescent="0.25">
      <c r="A7545" s="48">
        <v>41112601</v>
      </c>
      <c r="B7545" s="49" t="s">
        <v>7805</v>
      </c>
    </row>
    <row r="7546" spans="1:2" x14ac:dyDescent="0.25">
      <c r="A7546" s="48">
        <v>41112602</v>
      </c>
      <c r="B7546" s="49" t="s">
        <v>7806</v>
      </c>
    </row>
    <row r="7547" spans="1:2" x14ac:dyDescent="0.25">
      <c r="A7547" s="48">
        <v>41112701</v>
      </c>
      <c r="B7547" s="49" t="s">
        <v>7807</v>
      </c>
    </row>
    <row r="7548" spans="1:2" x14ac:dyDescent="0.25">
      <c r="A7548" s="48">
        <v>41112702</v>
      </c>
      <c r="B7548" s="49" t="s">
        <v>7808</v>
      </c>
    </row>
    <row r="7549" spans="1:2" x14ac:dyDescent="0.25">
      <c r="A7549" s="48">
        <v>41112704</v>
      </c>
      <c r="B7549" s="49" t="s">
        <v>7809</v>
      </c>
    </row>
    <row r="7550" spans="1:2" x14ac:dyDescent="0.25">
      <c r="A7550" s="48">
        <v>41112801</v>
      </c>
      <c r="B7550" s="49" t="s">
        <v>7810</v>
      </c>
    </row>
    <row r="7551" spans="1:2" x14ac:dyDescent="0.25">
      <c r="A7551" s="48">
        <v>41112802</v>
      </c>
      <c r="B7551" s="49" t="s">
        <v>7811</v>
      </c>
    </row>
    <row r="7552" spans="1:2" x14ac:dyDescent="0.25">
      <c r="A7552" s="48">
        <v>41112803</v>
      </c>
      <c r="B7552" s="49" t="s">
        <v>7812</v>
      </c>
    </row>
    <row r="7553" spans="1:2" x14ac:dyDescent="0.25">
      <c r="A7553" s="48">
        <v>41112901</v>
      </c>
      <c r="B7553" s="49" t="s">
        <v>7813</v>
      </c>
    </row>
    <row r="7554" spans="1:2" x14ac:dyDescent="0.25">
      <c r="A7554" s="48">
        <v>41112902</v>
      </c>
      <c r="B7554" s="49" t="s">
        <v>7814</v>
      </c>
    </row>
    <row r="7555" spans="1:2" x14ac:dyDescent="0.25">
      <c r="A7555" s="48">
        <v>41112903</v>
      </c>
      <c r="B7555" s="49" t="s">
        <v>7815</v>
      </c>
    </row>
    <row r="7556" spans="1:2" x14ac:dyDescent="0.25">
      <c r="A7556" s="48">
        <v>41112904</v>
      </c>
      <c r="B7556" s="49" t="s">
        <v>7816</v>
      </c>
    </row>
    <row r="7557" spans="1:2" x14ac:dyDescent="0.25">
      <c r="A7557" s="48">
        <v>41113001</v>
      </c>
      <c r="B7557" s="49" t="s">
        <v>7817</v>
      </c>
    </row>
    <row r="7558" spans="1:2" x14ac:dyDescent="0.25">
      <c r="A7558" s="48">
        <v>41113002</v>
      </c>
      <c r="B7558" s="49" t="s">
        <v>7818</v>
      </c>
    </row>
    <row r="7559" spans="1:2" x14ac:dyDescent="0.25">
      <c r="A7559" s="48">
        <v>41113003</v>
      </c>
      <c r="B7559" s="49" t="s">
        <v>7819</v>
      </c>
    </row>
    <row r="7560" spans="1:2" x14ac:dyDescent="0.25">
      <c r="A7560" s="48">
        <v>41113004</v>
      </c>
      <c r="B7560" s="49" t="s">
        <v>7820</v>
      </c>
    </row>
    <row r="7561" spans="1:2" x14ac:dyDescent="0.25">
      <c r="A7561" s="48">
        <v>41113005</v>
      </c>
      <c r="B7561" s="49" t="s">
        <v>7821</v>
      </c>
    </row>
    <row r="7562" spans="1:2" x14ac:dyDescent="0.25">
      <c r="A7562" s="48">
        <v>41113006</v>
      </c>
      <c r="B7562" s="49" t="s">
        <v>7822</v>
      </c>
    </row>
    <row r="7563" spans="1:2" x14ac:dyDescent="0.25">
      <c r="A7563" s="48">
        <v>41113007</v>
      </c>
      <c r="B7563" s="49" t="s">
        <v>7823</v>
      </c>
    </row>
    <row r="7564" spans="1:2" x14ac:dyDescent="0.25">
      <c r="A7564" s="48">
        <v>41113008</v>
      </c>
      <c r="B7564" s="49" t="s">
        <v>7824</v>
      </c>
    </row>
    <row r="7565" spans="1:2" x14ac:dyDescent="0.25">
      <c r="A7565" s="48">
        <v>41113009</v>
      </c>
      <c r="B7565" s="49" t="s">
        <v>7825</v>
      </c>
    </row>
    <row r="7566" spans="1:2" x14ac:dyDescent="0.25">
      <c r="A7566" s="48">
        <v>41113010</v>
      </c>
      <c r="B7566" s="49" t="s">
        <v>7826</v>
      </c>
    </row>
    <row r="7567" spans="1:2" x14ac:dyDescent="0.25">
      <c r="A7567" s="48">
        <v>41113023</v>
      </c>
      <c r="B7567" s="49" t="s">
        <v>7827</v>
      </c>
    </row>
    <row r="7568" spans="1:2" x14ac:dyDescent="0.25">
      <c r="A7568" s="48">
        <v>41113024</v>
      </c>
      <c r="B7568" s="49" t="s">
        <v>7828</v>
      </c>
    </row>
    <row r="7569" spans="1:2" x14ac:dyDescent="0.25">
      <c r="A7569" s="48">
        <v>41113025</v>
      </c>
      <c r="B7569" s="49" t="s">
        <v>7829</v>
      </c>
    </row>
    <row r="7570" spans="1:2" x14ac:dyDescent="0.25">
      <c r="A7570" s="48">
        <v>41113026</v>
      </c>
      <c r="B7570" s="49" t="s">
        <v>7830</v>
      </c>
    </row>
    <row r="7571" spans="1:2" x14ac:dyDescent="0.25">
      <c r="A7571" s="48">
        <v>41113027</v>
      </c>
      <c r="B7571" s="49" t="s">
        <v>7831</v>
      </c>
    </row>
    <row r="7572" spans="1:2" x14ac:dyDescent="0.25">
      <c r="A7572" s="48">
        <v>41113029</v>
      </c>
      <c r="B7572" s="49" t="s">
        <v>7832</v>
      </c>
    </row>
    <row r="7573" spans="1:2" x14ac:dyDescent="0.25">
      <c r="A7573" s="48">
        <v>41113030</v>
      </c>
      <c r="B7573" s="49" t="s">
        <v>7833</v>
      </c>
    </row>
    <row r="7574" spans="1:2" x14ac:dyDescent="0.25">
      <c r="A7574" s="48">
        <v>41113031</v>
      </c>
      <c r="B7574" s="49" t="s">
        <v>7834</v>
      </c>
    </row>
    <row r="7575" spans="1:2" x14ac:dyDescent="0.25">
      <c r="A7575" s="48">
        <v>41113033</v>
      </c>
      <c r="B7575" s="49" t="s">
        <v>7835</v>
      </c>
    </row>
    <row r="7576" spans="1:2" x14ac:dyDescent="0.25">
      <c r="A7576" s="48">
        <v>41113034</v>
      </c>
      <c r="B7576" s="49" t="s">
        <v>7836</v>
      </c>
    </row>
    <row r="7577" spans="1:2" x14ac:dyDescent="0.25">
      <c r="A7577" s="48">
        <v>41113035</v>
      </c>
      <c r="B7577" s="49" t="s">
        <v>7837</v>
      </c>
    </row>
    <row r="7578" spans="1:2" x14ac:dyDescent="0.25">
      <c r="A7578" s="48">
        <v>41113036</v>
      </c>
      <c r="B7578" s="49" t="s">
        <v>7838</v>
      </c>
    </row>
    <row r="7579" spans="1:2" x14ac:dyDescent="0.25">
      <c r="A7579" s="48">
        <v>41113037</v>
      </c>
      <c r="B7579" s="49" t="s">
        <v>7839</v>
      </c>
    </row>
    <row r="7580" spans="1:2" x14ac:dyDescent="0.25">
      <c r="A7580" s="48">
        <v>41113101</v>
      </c>
      <c r="B7580" s="49" t="s">
        <v>7840</v>
      </c>
    </row>
    <row r="7581" spans="1:2" x14ac:dyDescent="0.25">
      <c r="A7581" s="48">
        <v>41113102</v>
      </c>
      <c r="B7581" s="49" t="s">
        <v>7841</v>
      </c>
    </row>
    <row r="7582" spans="1:2" x14ac:dyDescent="0.25">
      <c r="A7582" s="48">
        <v>41113103</v>
      </c>
      <c r="B7582" s="49" t="s">
        <v>7842</v>
      </c>
    </row>
    <row r="7583" spans="1:2" x14ac:dyDescent="0.25">
      <c r="A7583" s="48">
        <v>41113104</v>
      </c>
      <c r="B7583" s="49" t="s">
        <v>7843</v>
      </c>
    </row>
    <row r="7584" spans="1:2" x14ac:dyDescent="0.25">
      <c r="A7584" s="48">
        <v>41113105</v>
      </c>
      <c r="B7584" s="49" t="s">
        <v>7844</v>
      </c>
    </row>
    <row r="7585" spans="1:2" x14ac:dyDescent="0.25">
      <c r="A7585" s="48">
        <v>41113106</v>
      </c>
      <c r="B7585" s="49" t="s">
        <v>7845</v>
      </c>
    </row>
    <row r="7586" spans="1:2" x14ac:dyDescent="0.25">
      <c r="A7586" s="48">
        <v>41113107</v>
      </c>
      <c r="B7586" s="49" t="s">
        <v>7846</v>
      </c>
    </row>
    <row r="7587" spans="1:2" x14ac:dyDescent="0.25">
      <c r="A7587" s="48">
        <v>41113108</v>
      </c>
      <c r="B7587" s="49" t="s">
        <v>7847</v>
      </c>
    </row>
    <row r="7588" spans="1:2" x14ac:dyDescent="0.25">
      <c r="A7588" s="48">
        <v>41113109</v>
      </c>
      <c r="B7588" s="49" t="s">
        <v>7848</v>
      </c>
    </row>
    <row r="7589" spans="1:2" x14ac:dyDescent="0.25">
      <c r="A7589" s="48">
        <v>41113110</v>
      </c>
      <c r="B7589" s="49" t="s">
        <v>7849</v>
      </c>
    </row>
    <row r="7590" spans="1:2" x14ac:dyDescent="0.25">
      <c r="A7590" s="48">
        <v>41113111</v>
      </c>
      <c r="B7590" s="49" t="s">
        <v>7850</v>
      </c>
    </row>
    <row r="7591" spans="1:2" x14ac:dyDescent="0.25">
      <c r="A7591" s="48">
        <v>41113112</v>
      </c>
      <c r="B7591" s="49" t="s">
        <v>7851</v>
      </c>
    </row>
    <row r="7592" spans="1:2" x14ac:dyDescent="0.25">
      <c r="A7592" s="48">
        <v>41113113</v>
      </c>
      <c r="B7592" s="49" t="s">
        <v>7852</v>
      </c>
    </row>
    <row r="7593" spans="1:2" x14ac:dyDescent="0.25">
      <c r="A7593" s="48">
        <v>41113114</v>
      </c>
      <c r="B7593" s="49" t="s">
        <v>7853</v>
      </c>
    </row>
    <row r="7594" spans="1:2" x14ac:dyDescent="0.25">
      <c r="A7594" s="48">
        <v>41113115</v>
      </c>
      <c r="B7594" s="49" t="s">
        <v>7854</v>
      </c>
    </row>
    <row r="7595" spans="1:2" x14ac:dyDescent="0.25">
      <c r="A7595" s="48">
        <v>41113116</v>
      </c>
      <c r="B7595" s="49" t="s">
        <v>7855</v>
      </c>
    </row>
    <row r="7596" spans="1:2" x14ac:dyDescent="0.25">
      <c r="A7596" s="48">
        <v>41113117</v>
      </c>
      <c r="B7596" s="49" t="s">
        <v>7856</v>
      </c>
    </row>
    <row r="7597" spans="1:2" x14ac:dyDescent="0.25">
      <c r="A7597" s="48">
        <v>41113118</v>
      </c>
      <c r="B7597" s="49" t="s">
        <v>7857</v>
      </c>
    </row>
    <row r="7598" spans="1:2" x14ac:dyDescent="0.25">
      <c r="A7598" s="48">
        <v>41113119</v>
      </c>
      <c r="B7598" s="49" t="s">
        <v>7858</v>
      </c>
    </row>
    <row r="7599" spans="1:2" x14ac:dyDescent="0.25">
      <c r="A7599" s="48">
        <v>41113301</v>
      </c>
      <c r="B7599" s="49" t="s">
        <v>7859</v>
      </c>
    </row>
    <row r="7600" spans="1:2" x14ac:dyDescent="0.25">
      <c r="A7600" s="48">
        <v>41113302</v>
      </c>
      <c r="B7600" s="49" t="s">
        <v>7860</v>
      </c>
    </row>
    <row r="7601" spans="1:2" x14ac:dyDescent="0.25">
      <c r="A7601" s="48">
        <v>41113304</v>
      </c>
      <c r="B7601" s="49" t="s">
        <v>7861</v>
      </c>
    </row>
    <row r="7602" spans="1:2" x14ac:dyDescent="0.25">
      <c r="A7602" s="48">
        <v>41113305</v>
      </c>
      <c r="B7602" s="49" t="s">
        <v>7862</v>
      </c>
    </row>
    <row r="7603" spans="1:2" x14ac:dyDescent="0.25">
      <c r="A7603" s="48">
        <v>41113306</v>
      </c>
      <c r="B7603" s="49" t="s">
        <v>7863</v>
      </c>
    </row>
    <row r="7604" spans="1:2" x14ac:dyDescent="0.25">
      <c r="A7604" s="48">
        <v>41113308</v>
      </c>
      <c r="B7604" s="49" t="s">
        <v>7864</v>
      </c>
    </row>
    <row r="7605" spans="1:2" x14ac:dyDescent="0.25">
      <c r="A7605" s="48">
        <v>41113309</v>
      </c>
      <c r="B7605" s="49" t="s">
        <v>7865</v>
      </c>
    </row>
    <row r="7606" spans="1:2" x14ac:dyDescent="0.25">
      <c r="A7606" s="48">
        <v>41113310</v>
      </c>
      <c r="B7606" s="49" t="s">
        <v>7866</v>
      </c>
    </row>
    <row r="7607" spans="1:2" x14ac:dyDescent="0.25">
      <c r="A7607" s="48">
        <v>41113311</v>
      </c>
      <c r="B7607" s="49" t="s">
        <v>7867</v>
      </c>
    </row>
    <row r="7608" spans="1:2" x14ac:dyDescent="0.25">
      <c r="A7608" s="48">
        <v>41113312</v>
      </c>
      <c r="B7608" s="49" t="s">
        <v>7868</v>
      </c>
    </row>
    <row r="7609" spans="1:2" x14ac:dyDescent="0.25">
      <c r="A7609" s="48">
        <v>41113313</v>
      </c>
      <c r="B7609" s="49" t="s">
        <v>7869</v>
      </c>
    </row>
    <row r="7610" spans="1:2" x14ac:dyDescent="0.25">
      <c r="A7610" s="48">
        <v>41113314</v>
      </c>
      <c r="B7610" s="49" t="s">
        <v>7870</v>
      </c>
    </row>
    <row r="7611" spans="1:2" x14ac:dyDescent="0.25">
      <c r="A7611" s="48">
        <v>41113315</v>
      </c>
      <c r="B7611" s="49" t="s">
        <v>7871</v>
      </c>
    </row>
    <row r="7612" spans="1:2" x14ac:dyDescent="0.25">
      <c r="A7612" s="48">
        <v>41113316</v>
      </c>
      <c r="B7612" s="49" t="s">
        <v>7872</v>
      </c>
    </row>
    <row r="7613" spans="1:2" x14ac:dyDescent="0.25">
      <c r="A7613" s="48">
        <v>41113318</v>
      </c>
      <c r="B7613" s="49" t="s">
        <v>7873</v>
      </c>
    </row>
    <row r="7614" spans="1:2" x14ac:dyDescent="0.25">
      <c r="A7614" s="48">
        <v>41113319</v>
      </c>
      <c r="B7614" s="49" t="s">
        <v>7874</v>
      </c>
    </row>
    <row r="7615" spans="1:2" x14ac:dyDescent="0.25">
      <c r="A7615" s="48">
        <v>41113320</v>
      </c>
      <c r="B7615" s="49" t="s">
        <v>7875</v>
      </c>
    </row>
    <row r="7616" spans="1:2" x14ac:dyDescent="0.25">
      <c r="A7616" s="48">
        <v>41113321</v>
      </c>
      <c r="B7616" s="49" t="s">
        <v>7876</v>
      </c>
    </row>
    <row r="7617" spans="1:2" x14ac:dyDescent="0.25">
      <c r="A7617" s="48">
        <v>41113322</v>
      </c>
      <c r="B7617" s="49" t="s">
        <v>7877</v>
      </c>
    </row>
    <row r="7618" spans="1:2" x14ac:dyDescent="0.25">
      <c r="A7618" s="48">
        <v>41113323</v>
      </c>
      <c r="B7618" s="49" t="s">
        <v>7878</v>
      </c>
    </row>
    <row r="7619" spans="1:2" x14ac:dyDescent="0.25">
      <c r="A7619" s="48">
        <v>41113401</v>
      </c>
      <c r="B7619" s="49" t="s">
        <v>7879</v>
      </c>
    </row>
    <row r="7620" spans="1:2" x14ac:dyDescent="0.25">
      <c r="A7620" s="48">
        <v>41113402</v>
      </c>
      <c r="B7620" s="49" t="s">
        <v>7880</v>
      </c>
    </row>
    <row r="7621" spans="1:2" x14ac:dyDescent="0.25">
      <c r="A7621" s="48">
        <v>41113403</v>
      </c>
      <c r="B7621" s="49" t="s">
        <v>7881</v>
      </c>
    </row>
    <row r="7622" spans="1:2" x14ac:dyDescent="0.25">
      <c r="A7622" s="48">
        <v>41113404</v>
      </c>
      <c r="B7622" s="49" t="s">
        <v>7882</v>
      </c>
    </row>
    <row r="7623" spans="1:2" x14ac:dyDescent="0.25">
      <c r="A7623" s="48">
        <v>41113405</v>
      </c>
      <c r="B7623" s="49" t="s">
        <v>7883</v>
      </c>
    </row>
    <row r="7624" spans="1:2" x14ac:dyDescent="0.25">
      <c r="A7624" s="48">
        <v>41113406</v>
      </c>
      <c r="B7624" s="49" t="s">
        <v>7884</v>
      </c>
    </row>
    <row r="7625" spans="1:2" x14ac:dyDescent="0.25">
      <c r="A7625" s="48">
        <v>41113407</v>
      </c>
      <c r="B7625" s="49" t="s">
        <v>7885</v>
      </c>
    </row>
    <row r="7626" spans="1:2" x14ac:dyDescent="0.25">
      <c r="A7626" s="48">
        <v>41113601</v>
      </c>
      <c r="B7626" s="49" t="s">
        <v>7886</v>
      </c>
    </row>
    <row r="7627" spans="1:2" x14ac:dyDescent="0.25">
      <c r="A7627" s="48">
        <v>41113602</v>
      </c>
      <c r="B7627" s="49" t="s">
        <v>7887</v>
      </c>
    </row>
    <row r="7628" spans="1:2" x14ac:dyDescent="0.25">
      <c r="A7628" s="48">
        <v>41113603</v>
      </c>
      <c r="B7628" s="49" t="s">
        <v>7888</v>
      </c>
    </row>
    <row r="7629" spans="1:2" x14ac:dyDescent="0.25">
      <c r="A7629" s="48">
        <v>41113604</v>
      </c>
      <c r="B7629" s="49" t="s">
        <v>7889</v>
      </c>
    </row>
    <row r="7630" spans="1:2" x14ac:dyDescent="0.25">
      <c r="A7630" s="48">
        <v>41113605</v>
      </c>
      <c r="B7630" s="49" t="s">
        <v>7890</v>
      </c>
    </row>
    <row r="7631" spans="1:2" x14ac:dyDescent="0.25">
      <c r="A7631" s="48">
        <v>41113606</v>
      </c>
      <c r="B7631" s="49" t="s">
        <v>7891</v>
      </c>
    </row>
    <row r="7632" spans="1:2" x14ac:dyDescent="0.25">
      <c r="A7632" s="48">
        <v>41113607</v>
      </c>
      <c r="B7632" s="49" t="s">
        <v>7892</v>
      </c>
    </row>
    <row r="7633" spans="1:2" x14ac:dyDescent="0.25">
      <c r="A7633" s="48">
        <v>41113608</v>
      </c>
      <c r="B7633" s="49" t="s">
        <v>7893</v>
      </c>
    </row>
    <row r="7634" spans="1:2" x14ac:dyDescent="0.25">
      <c r="A7634" s="48">
        <v>41113611</v>
      </c>
      <c r="B7634" s="49" t="s">
        <v>7894</v>
      </c>
    </row>
    <row r="7635" spans="1:2" x14ac:dyDescent="0.25">
      <c r="A7635" s="48">
        <v>41113612</v>
      </c>
      <c r="B7635" s="49" t="s">
        <v>7895</v>
      </c>
    </row>
    <row r="7636" spans="1:2" x14ac:dyDescent="0.25">
      <c r="A7636" s="48">
        <v>41113613</v>
      </c>
      <c r="B7636" s="49" t="s">
        <v>7896</v>
      </c>
    </row>
    <row r="7637" spans="1:2" x14ac:dyDescent="0.25">
      <c r="A7637" s="48">
        <v>41113614</v>
      </c>
      <c r="B7637" s="49" t="s">
        <v>7897</v>
      </c>
    </row>
    <row r="7638" spans="1:2" x14ac:dyDescent="0.25">
      <c r="A7638" s="48">
        <v>41113615</v>
      </c>
      <c r="B7638" s="49" t="s">
        <v>7898</v>
      </c>
    </row>
    <row r="7639" spans="1:2" x14ac:dyDescent="0.25">
      <c r="A7639" s="48">
        <v>41113616</v>
      </c>
      <c r="B7639" s="49" t="s">
        <v>7899</v>
      </c>
    </row>
    <row r="7640" spans="1:2" x14ac:dyDescent="0.25">
      <c r="A7640" s="48">
        <v>41113617</v>
      </c>
      <c r="B7640" s="49" t="s">
        <v>7900</v>
      </c>
    </row>
    <row r="7641" spans="1:2" x14ac:dyDescent="0.25">
      <c r="A7641" s="48">
        <v>41113618</v>
      </c>
      <c r="B7641" s="49" t="s">
        <v>7901</v>
      </c>
    </row>
    <row r="7642" spans="1:2" x14ac:dyDescent="0.25">
      <c r="A7642" s="48">
        <v>41113619</v>
      </c>
      <c r="B7642" s="49" t="s">
        <v>7902</v>
      </c>
    </row>
    <row r="7643" spans="1:2" x14ac:dyDescent="0.25">
      <c r="A7643" s="48">
        <v>41113620</v>
      </c>
      <c r="B7643" s="49" t="s">
        <v>7903</v>
      </c>
    </row>
    <row r="7644" spans="1:2" x14ac:dyDescent="0.25">
      <c r="A7644" s="48">
        <v>41113621</v>
      </c>
      <c r="B7644" s="49" t="s">
        <v>7904</v>
      </c>
    </row>
    <row r="7645" spans="1:2" x14ac:dyDescent="0.25">
      <c r="A7645" s="48">
        <v>41113622</v>
      </c>
      <c r="B7645" s="49" t="s">
        <v>7905</v>
      </c>
    </row>
    <row r="7646" spans="1:2" x14ac:dyDescent="0.25">
      <c r="A7646" s="48">
        <v>41113623</v>
      </c>
      <c r="B7646" s="49" t="s">
        <v>7906</v>
      </c>
    </row>
    <row r="7647" spans="1:2" x14ac:dyDescent="0.25">
      <c r="A7647" s="48">
        <v>41113624</v>
      </c>
      <c r="B7647" s="49" t="s">
        <v>7907</v>
      </c>
    </row>
    <row r="7648" spans="1:2" x14ac:dyDescent="0.25">
      <c r="A7648" s="48">
        <v>41113625</v>
      </c>
      <c r="B7648" s="49" t="s">
        <v>7908</v>
      </c>
    </row>
    <row r="7649" spans="1:2" x14ac:dyDescent="0.25">
      <c r="A7649" s="48">
        <v>41113626</v>
      </c>
      <c r="B7649" s="49" t="s">
        <v>7909</v>
      </c>
    </row>
    <row r="7650" spans="1:2" x14ac:dyDescent="0.25">
      <c r="A7650" s="48">
        <v>41113627</v>
      </c>
      <c r="B7650" s="49" t="s">
        <v>7910</v>
      </c>
    </row>
    <row r="7651" spans="1:2" x14ac:dyDescent="0.25">
      <c r="A7651" s="48">
        <v>41113628</v>
      </c>
      <c r="B7651" s="49" t="s">
        <v>7911</v>
      </c>
    </row>
    <row r="7652" spans="1:2" x14ac:dyDescent="0.25">
      <c r="A7652" s="48">
        <v>41113629</v>
      </c>
      <c r="B7652" s="49" t="s">
        <v>7912</v>
      </c>
    </row>
    <row r="7653" spans="1:2" x14ac:dyDescent="0.25">
      <c r="A7653" s="48">
        <v>41113630</v>
      </c>
      <c r="B7653" s="49" t="s">
        <v>7913</v>
      </c>
    </row>
    <row r="7654" spans="1:2" x14ac:dyDescent="0.25">
      <c r="A7654" s="48">
        <v>41113631</v>
      </c>
      <c r="B7654" s="49" t="s">
        <v>7914</v>
      </c>
    </row>
    <row r="7655" spans="1:2" x14ac:dyDescent="0.25">
      <c r="A7655" s="48">
        <v>41113632</v>
      </c>
      <c r="B7655" s="49" t="s">
        <v>7915</v>
      </c>
    </row>
    <row r="7656" spans="1:2" x14ac:dyDescent="0.25">
      <c r="A7656" s="48">
        <v>41113633</v>
      </c>
      <c r="B7656" s="49" t="s">
        <v>7916</v>
      </c>
    </row>
    <row r="7657" spans="1:2" x14ac:dyDescent="0.25">
      <c r="A7657" s="48">
        <v>41113634</v>
      </c>
      <c r="B7657" s="49" t="s">
        <v>7917</v>
      </c>
    </row>
    <row r="7658" spans="1:2" x14ac:dyDescent="0.25">
      <c r="A7658" s="48">
        <v>41113635</v>
      </c>
      <c r="B7658" s="49" t="s">
        <v>7918</v>
      </c>
    </row>
    <row r="7659" spans="1:2" x14ac:dyDescent="0.25">
      <c r="A7659" s="48">
        <v>41113636</v>
      </c>
      <c r="B7659" s="49" t="s">
        <v>7919</v>
      </c>
    </row>
    <row r="7660" spans="1:2" x14ac:dyDescent="0.25">
      <c r="A7660" s="48">
        <v>41113637</v>
      </c>
      <c r="B7660" s="49" t="s">
        <v>7920</v>
      </c>
    </row>
    <row r="7661" spans="1:2" x14ac:dyDescent="0.25">
      <c r="A7661" s="48">
        <v>41113638</v>
      </c>
      <c r="B7661" s="49" t="s">
        <v>7921</v>
      </c>
    </row>
    <row r="7662" spans="1:2" x14ac:dyDescent="0.25">
      <c r="A7662" s="48">
        <v>41113639</v>
      </c>
      <c r="B7662" s="49" t="s">
        <v>7922</v>
      </c>
    </row>
    <row r="7663" spans="1:2" x14ac:dyDescent="0.25">
      <c r="A7663" s="48">
        <v>41113640</v>
      </c>
      <c r="B7663" s="49" t="s">
        <v>7923</v>
      </c>
    </row>
    <row r="7664" spans="1:2" x14ac:dyDescent="0.25">
      <c r="A7664" s="48">
        <v>41113641</v>
      </c>
      <c r="B7664" s="49" t="s">
        <v>7924</v>
      </c>
    </row>
    <row r="7665" spans="1:2" x14ac:dyDescent="0.25">
      <c r="A7665" s="48">
        <v>41113642</v>
      </c>
      <c r="B7665" s="49" t="s">
        <v>7925</v>
      </c>
    </row>
    <row r="7666" spans="1:2" x14ac:dyDescent="0.25">
      <c r="A7666" s="48">
        <v>41113643</v>
      </c>
      <c r="B7666" s="49" t="s">
        <v>7926</v>
      </c>
    </row>
    <row r="7667" spans="1:2" x14ac:dyDescent="0.25">
      <c r="A7667" s="48">
        <v>41113644</v>
      </c>
      <c r="B7667" s="49" t="s">
        <v>7927</v>
      </c>
    </row>
    <row r="7668" spans="1:2" x14ac:dyDescent="0.25">
      <c r="A7668" s="48">
        <v>41113645</v>
      </c>
      <c r="B7668" s="49" t="s">
        <v>7928</v>
      </c>
    </row>
    <row r="7669" spans="1:2" x14ac:dyDescent="0.25">
      <c r="A7669" s="48">
        <v>41113646</v>
      </c>
      <c r="B7669" s="49" t="s">
        <v>7929</v>
      </c>
    </row>
    <row r="7670" spans="1:2" x14ac:dyDescent="0.25">
      <c r="A7670" s="48">
        <v>41113647</v>
      </c>
      <c r="B7670" s="49" t="s">
        <v>7930</v>
      </c>
    </row>
    <row r="7671" spans="1:2" x14ac:dyDescent="0.25">
      <c r="A7671" s="48">
        <v>41113648</v>
      </c>
      <c r="B7671" s="49" t="s">
        <v>7931</v>
      </c>
    </row>
    <row r="7672" spans="1:2" x14ac:dyDescent="0.25">
      <c r="A7672" s="48">
        <v>41113701</v>
      </c>
      <c r="B7672" s="49" t="s">
        <v>7932</v>
      </c>
    </row>
    <row r="7673" spans="1:2" x14ac:dyDescent="0.25">
      <c r="A7673" s="48">
        <v>41113702</v>
      </c>
      <c r="B7673" s="49" t="s">
        <v>7933</v>
      </c>
    </row>
    <row r="7674" spans="1:2" x14ac:dyDescent="0.25">
      <c r="A7674" s="48">
        <v>41113703</v>
      </c>
      <c r="B7674" s="49" t="s">
        <v>7934</v>
      </c>
    </row>
    <row r="7675" spans="1:2" x14ac:dyDescent="0.25">
      <c r="A7675" s="48">
        <v>41113704</v>
      </c>
      <c r="B7675" s="49" t="s">
        <v>7935</v>
      </c>
    </row>
    <row r="7676" spans="1:2" x14ac:dyDescent="0.25">
      <c r="A7676" s="48">
        <v>41113705</v>
      </c>
      <c r="B7676" s="49" t="s">
        <v>7936</v>
      </c>
    </row>
    <row r="7677" spans="1:2" x14ac:dyDescent="0.25">
      <c r="A7677" s="48">
        <v>41113706</v>
      </c>
      <c r="B7677" s="49" t="s">
        <v>7937</v>
      </c>
    </row>
    <row r="7678" spans="1:2" x14ac:dyDescent="0.25">
      <c r="A7678" s="48">
        <v>41113707</v>
      </c>
      <c r="B7678" s="49" t="s">
        <v>7938</v>
      </c>
    </row>
    <row r="7679" spans="1:2" x14ac:dyDescent="0.25">
      <c r="A7679" s="48">
        <v>41113708</v>
      </c>
      <c r="B7679" s="49" t="s">
        <v>7939</v>
      </c>
    </row>
    <row r="7680" spans="1:2" x14ac:dyDescent="0.25">
      <c r="A7680" s="48">
        <v>41113709</v>
      </c>
      <c r="B7680" s="49" t="s">
        <v>7940</v>
      </c>
    </row>
    <row r="7681" spans="1:2" x14ac:dyDescent="0.25">
      <c r="A7681" s="48">
        <v>41113710</v>
      </c>
      <c r="B7681" s="49" t="s">
        <v>7941</v>
      </c>
    </row>
    <row r="7682" spans="1:2" x14ac:dyDescent="0.25">
      <c r="A7682" s="48">
        <v>41113711</v>
      </c>
      <c r="B7682" s="49" t="s">
        <v>7942</v>
      </c>
    </row>
    <row r="7683" spans="1:2" x14ac:dyDescent="0.25">
      <c r="A7683" s="48">
        <v>41113712</v>
      </c>
      <c r="B7683" s="49" t="s">
        <v>7943</v>
      </c>
    </row>
    <row r="7684" spans="1:2" x14ac:dyDescent="0.25">
      <c r="A7684" s="48">
        <v>41113713</v>
      </c>
      <c r="B7684" s="49" t="s">
        <v>7944</v>
      </c>
    </row>
    <row r="7685" spans="1:2" x14ac:dyDescent="0.25">
      <c r="A7685" s="48">
        <v>41113714</v>
      </c>
      <c r="B7685" s="49" t="s">
        <v>7945</v>
      </c>
    </row>
    <row r="7686" spans="1:2" x14ac:dyDescent="0.25">
      <c r="A7686" s="48">
        <v>41113715</v>
      </c>
      <c r="B7686" s="49" t="s">
        <v>7946</v>
      </c>
    </row>
    <row r="7687" spans="1:2" x14ac:dyDescent="0.25">
      <c r="A7687" s="48">
        <v>41113716</v>
      </c>
      <c r="B7687" s="49" t="s">
        <v>7947</v>
      </c>
    </row>
    <row r="7688" spans="1:2" x14ac:dyDescent="0.25">
      <c r="A7688" s="48">
        <v>41113717</v>
      </c>
      <c r="B7688" s="49" t="s">
        <v>7948</v>
      </c>
    </row>
    <row r="7689" spans="1:2" x14ac:dyDescent="0.25">
      <c r="A7689" s="48">
        <v>41113718</v>
      </c>
      <c r="B7689" s="49" t="s">
        <v>7949</v>
      </c>
    </row>
    <row r="7690" spans="1:2" x14ac:dyDescent="0.25">
      <c r="A7690" s="48">
        <v>41113801</v>
      </c>
      <c r="B7690" s="49" t="s">
        <v>7950</v>
      </c>
    </row>
    <row r="7691" spans="1:2" x14ac:dyDescent="0.25">
      <c r="A7691" s="48">
        <v>41113802</v>
      </c>
      <c r="B7691" s="49" t="s">
        <v>7951</v>
      </c>
    </row>
    <row r="7692" spans="1:2" x14ac:dyDescent="0.25">
      <c r="A7692" s="48">
        <v>41113803</v>
      </c>
      <c r="B7692" s="49" t="s">
        <v>7952</v>
      </c>
    </row>
    <row r="7693" spans="1:2" x14ac:dyDescent="0.25">
      <c r="A7693" s="48">
        <v>41113804</v>
      </c>
      <c r="B7693" s="49" t="s">
        <v>7953</v>
      </c>
    </row>
    <row r="7694" spans="1:2" x14ac:dyDescent="0.25">
      <c r="A7694" s="48">
        <v>41113805</v>
      </c>
      <c r="B7694" s="49" t="s">
        <v>7954</v>
      </c>
    </row>
    <row r="7695" spans="1:2" x14ac:dyDescent="0.25">
      <c r="A7695" s="48">
        <v>41113806</v>
      </c>
      <c r="B7695" s="49" t="s">
        <v>7955</v>
      </c>
    </row>
    <row r="7696" spans="1:2" x14ac:dyDescent="0.25">
      <c r="A7696" s="48">
        <v>41113807</v>
      </c>
      <c r="B7696" s="49" t="s">
        <v>7956</v>
      </c>
    </row>
    <row r="7697" spans="1:2" x14ac:dyDescent="0.25">
      <c r="A7697" s="48">
        <v>41113808</v>
      </c>
      <c r="B7697" s="49" t="s">
        <v>7957</v>
      </c>
    </row>
    <row r="7698" spans="1:2" x14ac:dyDescent="0.25">
      <c r="A7698" s="48">
        <v>41113901</v>
      </c>
      <c r="B7698" s="49" t="s">
        <v>7958</v>
      </c>
    </row>
    <row r="7699" spans="1:2" x14ac:dyDescent="0.25">
      <c r="A7699" s="48">
        <v>41113902</v>
      </c>
      <c r="B7699" s="49" t="s">
        <v>7959</v>
      </c>
    </row>
    <row r="7700" spans="1:2" x14ac:dyDescent="0.25">
      <c r="A7700" s="48">
        <v>41113903</v>
      </c>
      <c r="B7700" s="49" t="s">
        <v>7960</v>
      </c>
    </row>
    <row r="7701" spans="1:2" x14ac:dyDescent="0.25">
      <c r="A7701" s="48">
        <v>41113904</v>
      </c>
      <c r="B7701" s="49" t="s">
        <v>7961</v>
      </c>
    </row>
    <row r="7702" spans="1:2" x14ac:dyDescent="0.25">
      <c r="A7702" s="48">
        <v>41113905</v>
      </c>
      <c r="B7702" s="49" t="s">
        <v>7962</v>
      </c>
    </row>
    <row r="7703" spans="1:2" x14ac:dyDescent="0.25">
      <c r="A7703" s="48">
        <v>41113906</v>
      </c>
      <c r="B7703" s="49" t="s">
        <v>7963</v>
      </c>
    </row>
    <row r="7704" spans="1:2" x14ac:dyDescent="0.25">
      <c r="A7704" s="48">
        <v>41113907</v>
      </c>
      <c r="B7704" s="49" t="s">
        <v>7964</v>
      </c>
    </row>
    <row r="7705" spans="1:2" x14ac:dyDescent="0.25">
      <c r="A7705" s="48">
        <v>41113908</v>
      </c>
      <c r="B7705" s="49" t="s">
        <v>7965</v>
      </c>
    </row>
    <row r="7706" spans="1:2" x14ac:dyDescent="0.25">
      <c r="A7706" s="48">
        <v>41113909</v>
      </c>
      <c r="B7706" s="49" t="s">
        <v>7966</v>
      </c>
    </row>
    <row r="7707" spans="1:2" x14ac:dyDescent="0.25">
      <c r="A7707" s="48">
        <v>41113910</v>
      </c>
      <c r="B7707" s="49" t="s">
        <v>7967</v>
      </c>
    </row>
    <row r="7708" spans="1:2" x14ac:dyDescent="0.25">
      <c r="A7708" s="48">
        <v>41114001</v>
      </c>
      <c r="B7708" s="49" t="s">
        <v>7968</v>
      </c>
    </row>
    <row r="7709" spans="1:2" x14ac:dyDescent="0.25">
      <c r="A7709" s="48">
        <v>41114102</v>
      </c>
      <c r="B7709" s="49" t="s">
        <v>7969</v>
      </c>
    </row>
    <row r="7710" spans="1:2" x14ac:dyDescent="0.25">
      <c r="A7710" s="48">
        <v>41114103</v>
      </c>
      <c r="B7710" s="49" t="s">
        <v>7970</v>
      </c>
    </row>
    <row r="7711" spans="1:2" x14ac:dyDescent="0.25">
      <c r="A7711" s="48">
        <v>41114104</v>
      </c>
      <c r="B7711" s="49" t="s">
        <v>7971</v>
      </c>
    </row>
    <row r="7712" spans="1:2" x14ac:dyDescent="0.25">
      <c r="A7712" s="48">
        <v>41114105</v>
      </c>
      <c r="B7712" s="49" t="s">
        <v>7972</v>
      </c>
    </row>
    <row r="7713" spans="1:2" x14ac:dyDescent="0.25">
      <c r="A7713" s="48">
        <v>41114106</v>
      </c>
      <c r="B7713" s="49" t="s">
        <v>7973</v>
      </c>
    </row>
    <row r="7714" spans="1:2" x14ac:dyDescent="0.25">
      <c r="A7714" s="48">
        <v>41114107</v>
      </c>
      <c r="B7714" s="49" t="s">
        <v>7974</v>
      </c>
    </row>
    <row r="7715" spans="1:2" x14ac:dyDescent="0.25">
      <c r="A7715" s="48">
        <v>41114108</v>
      </c>
      <c r="B7715" s="49" t="s">
        <v>7975</v>
      </c>
    </row>
    <row r="7716" spans="1:2" x14ac:dyDescent="0.25">
      <c r="A7716" s="48">
        <v>41114201</v>
      </c>
      <c r="B7716" s="49" t="s">
        <v>7976</v>
      </c>
    </row>
    <row r="7717" spans="1:2" x14ac:dyDescent="0.25">
      <c r="A7717" s="48">
        <v>41114202</v>
      </c>
      <c r="B7717" s="49" t="s">
        <v>7977</v>
      </c>
    </row>
    <row r="7718" spans="1:2" x14ac:dyDescent="0.25">
      <c r="A7718" s="48">
        <v>41114203</v>
      </c>
      <c r="B7718" s="49" t="s">
        <v>7978</v>
      </c>
    </row>
    <row r="7719" spans="1:2" x14ac:dyDescent="0.25">
      <c r="A7719" s="48">
        <v>41114204</v>
      </c>
      <c r="B7719" s="49" t="s">
        <v>7979</v>
      </c>
    </row>
    <row r="7720" spans="1:2" x14ac:dyDescent="0.25">
      <c r="A7720" s="48">
        <v>41114205</v>
      </c>
      <c r="B7720" s="49" t="s">
        <v>7980</v>
      </c>
    </row>
    <row r="7721" spans="1:2" x14ac:dyDescent="0.25">
      <c r="A7721" s="48">
        <v>41114206</v>
      </c>
      <c r="B7721" s="49" t="s">
        <v>7981</v>
      </c>
    </row>
    <row r="7722" spans="1:2" x14ac:dyDescent="0.25">
      <c r="A7722" s="48">
        <v>41114301</v>
      </c>
      <c r="B7722" s="49" t="s">
        <v>7982</v>
      </c>
    </row>
    <row r="7723" spans="1:2" x14ac:dyDescent="0.25">
      <c r="A7723" s="48">
        <v>41114302</v>
      </c>
      <c r="B7723" s="49" t="s">
        <v>7983</v>
      </c>
    </row>
    <row r="7724" spans="1:2" x14ac:dyDescent="0.25">
      <c r="A7724" s="48">
        <v>41114303</v>
      </c>
      <c r="B7724" s="49" t="s">
        <v>7984</v>
      </c>
    </row>
    <row r="7725" spans="1:2" x14ac:dyDescent="0.25">
      <c r="A7725" s="48">
        <v>41114401</v>
      </c>
      <c r="B7725" s="49" t="s">
        <v>7985</v>
      </c>
    </row>
    <row r="7726" spans="1:2" x14ac:dyDescent="0.25">
      <c r="A7726" s="48">
        <v>41114402</v>
      </c>
      <c r="B7726" s="49" t="s">
        <v>7986</v>
      </c>
    </row>
    <row r="7727" spans="1:2" x14ac:dyDescent="0.25">
      <c r="A7727" s="48">
        <v>41114403</v>
      </c>
      <c r="B7727" s="49" t="s">
        <v>7987</v>
      </c>
    </row>
    <row r="7728" spans="1:2" x14ac:dyDescent="0.25">
      <c r="A7728" s="48">
        <v>41114404</v>
      </c>
      <c r="B7728" s="49" t="s">
        <v>7988</v>
      </c>
    </row>
    <row r="7729" spans="1:2" x14ac:dyDescent="0.25">
      <c r="A7729" s="48">
        <v>41114405</v>
      </c>
      <c r="B7729" s="49" t="s">
        <v>7989</v>
      </c>
    </row>
    <row r="7730" spans="1:2" x14ac:dyDescent="0.25">
      <c r="A7730" s="48">
        <v>41114406</v>
      </c>
      <c r="B7730" s="49" t="s">
        <v>7990</v>
      </c>
    </row>
    <row r="7731" spans="1:2" x14ac:dyDescent="0.25">
      <c r="A7731" s="48">
        <v>41114407</v>
      </c>
      <c r="B7731" s="49" t="s">
        <v>7991</v>
      </c>
    </row>
    <row r="7732" spans="1:2" x14ac:dyDescent="0.25">
      <c r="A7732" s="48">
        <v>41114408</v>
      </c>
      <c r="B7732" s="49" t="s">
        <v>7992</v>
      </c>
    </row>
    <row r="7733" spans="1:2" x14ac:dyDescent="0.25">
      <c r="A7733" s="48">
        <v>41114409</v>
      </c>
      <c r="B7733" s="49" t="s">
        <v>7993</v>
      </c>
    </row>
    <row r="7734" spans="1:2" x14ac:dyDescent="0.25">
      <c r="A7734" s="48">
        <v>41114410</v>
      </c>
      <c r="B7734" s="49" t="s">
        <v>4464</v>
      </c>
    </row>
    <row r="7735" spans="1:2" x14ac:dyDescent="0.25">
      <c r="A7735" s="48">
        <v>41114411</v>
      </c>
      <c r="B7735" s="49" t="s">
        <v>7994</v>
      </c>
    </row>
    <row r="7736" spans="1:2" x14ac:dyDescent="0.25">
      <c r="A7736" s="48">
        <v>41114501</v>
      </c>
      <c r="B7736" s="49" t="s">
        <v>7995</v>
      </c>
    </row>
    <row r="7737" spans="1:2" x14ac:dyDescent="0.25">
      <c r="A7737" s="48">
        <v>41114502</v>
      </c>
      <c r="B7737" s="49" t="s">
        <v>7996</v>
      </c>
    </row>
    <row r="7738" spans="1:2" x14ac:dyDescent="0.25">
      <c r="A7738" s="48">
        <v>41114503</v>
      </c>
      <c r="B7738" s="49" t="s">
        <v>7997</v>
      </c>
    </row>
    <row r="7739" spans="1:2" x14ac:dyDescent="0.25">
      <c r="A7739" s="48">
        <v>41114504</v>
      </c>
      <c r="B7739" s="49" t="s">
        <v>7998</v>
      </c>
    </row>
    <row r="7740" spans="1:2" x14ac:dyDescent="0.25">
      <c r="A7740" s="48">
        <v>41114505</v>
      </c>
      <c r="B7740" s="49" t="s">
        <v>7999</v>
      </c>
    </row>
    <row r="7741" spans="1:2" x14ac:dyDescent="0.25">
      <c r="A7741" s="48">
        <v>41114506</v>
      </c>
      <c r="B7741" s="49" t="s">
        <v>8000</v>
      </c>
    </row>
    <row r="7742" spans="1:2" x14ac:dyDescent="0.25">
      <c r="A7742" s="48">
        <v>41114507</v>
      </c>
      <c r="B7742" s="49" t="s">
        <v>8001</v>
      </c>
    </row>
    <row r="7743" spans="1:2" x14ac:dyDescent="0.25">
      <c r="A7743" s="48">
        <v>41114508</v>
      </c>
      <c r="B7743" s="49" t="s">
        <v>8002</v>
      </c>
    </row>
    <row r="7744" spans="1:2" x14ac:dyDescent="0.25">
      <c r="A7744" s="48">
        <v>41114509</v>
      </c>
      <c r="B7744" s="49" t="s">
        <v>8003</v>
      </c>
    </row>
    <row r="7745" spans="1:2" x14ac:dyDescent="0.25">
      <c r="A7745" s="48">
        <v>41114510</v>
      </c>
      <c r="B7745" s="49" t="s">
        <v>8004</v>
      </c>
    </row>
    <row r="7746" spans="1:2" x14ac:dyDescent="0.25">
      <c r="A7746" s="48">
        <v>41114601</v>
      </c>
      <c r="B7746" s="49" t="s">
        <v>8005</v>
      </c>
    </row>
    <row r="7747" spans="1:2" x14ac:dyDescent="0.25">
      <c r="A7747" s="48">
        <v>41114602</v>
      </c>
      <c r="B7747" s="49" t="s">
        <v>8006</v>
      </c>
    </row>
    <row r="7748" spans="1:2" x14ac:dyDescent="0.25">
      <c r="A7748" s="48">
        <v>41114603</v>
      </c>
      <c r="B7748" s="49" t="s">
        <v>8007</v>
      </c>
    </row>
    <row r="7749" spans="1:2" x14ac:dyDescent="0.25">
      <c r="A7749" s="48">
        <v>41114604</v>
      </c>
      <c r="B7749" s="49" t="s">
        <v>8008</v>
      </c>
    </row>
    <row r="7750" spans="1:2" x14ac:dyDescent="0.25">
      <c r="A7750" s="48">
        <v>41114605</v>
      </c>
      <c r="B7750" s="49" t="s">
        <v>8009</v>
      </c>
    </row>
    <row r="7751" spans="1:2" x14ac:dyDescent="0.25">
      <c r="A7751" s="48">
        <v>41114606</v>
      </c>
      <c r="B7751" s="49" t="s">
        <v>8010</v>
      </c>
    </row>
    <row r="7752" spans="1:2" x14ac:dyDescent="0.25">
      <c r="A7752" s="48">
        <v>41114607</v>
      </c>
      <c r="B7752" s="49" t="s">
        <v>8011</v>
      </c>
    </row>
    <row r="7753" spans="1:2" x14ac:dyDescent="0.25">
      <c r="A7753" s="48">
        <v>41114608</v>
      </c>
      <c r="B7753" s="49" t="s">
        <v>8012</v>
      </c>
    </row>
    <row r="7754" spans="1:2" x14ac:dyDescent="0.25">
      <c r="A7754" s="48">
        <v>41114609</v>
      </c>
      <c r="B7754" s="49" t="s">
        <v>8013</v>
      </c>
    </row>
    <row r="7755" spans="1:2" x14ac:dyDescent="0.25">
      <c r="A7755" s="48">
        <v>41114610</v>
      </c>
      <c r="B7755" s="49" t="s">
        <v>8014</v>
      </c>
    </row>
    <row r="7756" spans="1:2" x14ac:dyDescent="0.25">
      <c r="A7756" s="48">
        <v>41114611</v>
      </c>
      <c r="B7756" s="49" t="s">
        <v>8015</v>
      </c>
    </row>
    <row r="7757" spans="1:2" x14ac:dyDescent="0.25">
      <c r="A7757" s="48">
        <v>41114612</v>
      </c>
      <c r="B7757" s="49" t="s">
        <v>8016</v>
      </c>
    </row>
    <row r="7758" spans="1:2" x14ac:dyDescent="0.25">
      <c r="A7758" s="48">
        <v>41114613</v>
      </c>
      <c r="B7758" s="49" t="s">
        <v>8017</v>
      </c>
    </row>
    <row r="7759" spans="1:2" x14ac:dyDescent="0.25">
      <c r="A7759" s="48">
        <v>41114614</v>
      </c>
      <c r="B7759" s="49" t="s">
        <v>8018</v>
      </c>
    </row>
    <row r="7760" spans="1:2" x14ac:dyDescent="0.25">
      <c r="A7760" s="48">
        <v>41114615</v>
      </c>
      <c r="B7760" s="49" t="s">
        <v>8019</v>
      </c>
    </row>
    <row r="7761" spans="1:2" x14ac:dyDescent="0.25">
      <c r="A7761" s="48">
        <v>41114616</v>
      </c>
      <c r="B7761" s="49" t="s">
        <v>8020</v>
      </c>
    </row>
    <row r="7762" spans="1:2" x14ac:dyDescent="0.25">
      <c r="A7762" s="48">
        <v>41114617</v>
      </c>
      <c r="B7762" s="49" t="s">
        <v>8021</v>
      </c>
    </row>
    <row r="7763" spans="1:2" x14ac:dyDescent="0.25">
      <c r="A7763" s="48">
        <v>41114618</v>
      </c>
      <c r="B7763" s="49" t="s">
        <v>8022</v>
      </c>
    </row>
    <row r="7764" spans="1:2" x14ac:dyDescent="0.25">
      <c r="A7764" s="48">
        <v>41114619</v>
      </c>
      <c r="B7764" s="49" t="s">
        <v>8023</v>
      </c>
    </row>
    <row r="7765" spans="1:2" x14ac:dyDescent="0.25">
      <c r="A7765" s="48">
        <v>41114620</v>
      </c>
      <c r="B7765" s="49" t="s">
        <v>8024</v>
      </c>
    </row>
    <row r="7766" spans="1:2" x14ac:dyDescent="0.25">
      <c r="A7766" s="48">
        <v>41114621</v>
      </c>
      <c r="B7766" s="49" t="s">
        <v>8025</v>
      </c>
    </row>
    <row r="7767" spans="1:2" x14ac:dyDescent="0.25">
      <c r="A7767" s="48">
        <v>41114622</v>
      </c>
      <c r="B7767" s="49" t="s">
        <v>8026</v>
      </c>
    </row>
    <row r="7768" spans="1:2" x14ac:dyDescent="0.25">
      <c r="A7768" s="48">
        <v>41114623</v>
      </c>
      <c r="B7768" s="49" t="s">
        <v>8027</v>
      </c>
    </row>
    <row r="7769" spans="1:2" x14ac:dyDescent="0.25">
      <c r="A7769" s="48">
        <v>41114624</v>
      </c>
      <c r="B7769" s="49" t="s">
        <v>8028</v>
      </c>
    </row>
    <row r="7770" spans="1:2" x14ac:dyDescent="0.25">
      <c r="A7770" s="48">
        <v>41114625</v>
      </c>
      <c r="B7770" s="49" t="s">
        <v>8029</v>
      </c>
    </row>
    <row r="7771" spans="1:2" x14ac:dyDescent="0.25">
      <c r="A7771" s="48">
        <v>41114626</v>
      </c>
      <c r="B7771" s="49" t="s">
        <v>8030</v>
      </c>
    </row>
    <row r="7772" spans="1:2" x14ac:dyDescent="0.25">
      <c r="A7772" s="48">
        <v>41114701</v>
      </c>
      <c r="B7772" s="49" t="s">
        <v>8031</v>
      </c>
    </row>
    <row r="7773" spans="1:2" x14ac:dyDescent="0.25">
      <c r="A7773" s="48">
        <v>41114702</v>
      </c>
      <c r="B7773" s="49" t="s">
        <v>8032</v>
      </c>
    </row>
    <row r="7774" spans="1:2" x14ac:dyDescent="0.25">
      <c r="A7774" s="48">
        <v>41114703</v>
      </c>
      <c r="B7774" s="49" t="s">
        <v>8033</v>
      </c>
    </row>
    <row r="7775" spans="1:2" x14ac:dyDescent="0.25">
      <c r="A7775" s="48">
        <v>41114704</v>
      </c>
      <c r="B7775" s="49" t="s">
        <v>8034</v>
      </c>
    </row>
    <row r="7776" spans="1:2" x14ac:dyDescent="0.25">
      <c r="A7776" s="48">
        <v>41114705</v>
      </c>
      <c r="B7776" s="49" t="s">
        <v>8035</v>
      </c>
    </row>
    <row r="7777" spans="1:2" x14ac:dyDescent="0.25">
      <c r="A7777" s="48">
        <v>41114706</v>
      </c>
      <c r="B7777" s="49" t="s">
        <v>8036</v>
      </c>
    </row>
    <row r="7778" spans="1:2" x14ac:dyDescent="0.25">
      <c r="A7778" s="48">
        <v>41114801</v>
      </c>
      <c r="B7778" s="49" t="s">
        <v>8037</v>
      </c>
    </row>
    <row r="7779" spans="1:2" x14ac:dyDescent="0.25">
      <c r="A7779" s="48">
        <v>41114802</v>
      </c>
      <c r="B7779" s="49" t="s">
        <v>8038</v>
      </c>
    </row>
    <row r="7780" spans="1:2" x14ac:dyDescent="0.25">
      <c r="A7780" s="48">
        <v>41114803</v>
      </c>
      <c r="B7780" s="49" t="s">
        <v>8039</v>
      </c>
    </row>
    <row r="7781" spans="1:2" x14ac:dyDescent="0.25">
      <c r="A7781" s="48">
        <v>41115101</v>
      </c>
      <c r="B7781" s="49" t="s">
        <v>8040</v>
      </c>
    </row>
    <row r="7782" spans="1:2" x14ac:dyDescent="0.25">
      <c r="A7782" s="48">
        <v>41115201</v>
      </c>
      <c r="B7782" s="49" t="s">
        <v>8041</v>
      </c>
    </row>
    <row r="7783" spans="1:2" x14ac:dyDescent="0.25">
      <c r="A7783" s="48">
        <v>41115202</v>
      </c>
      <c r="B7783" s="49" t="s">
        <v>8042</v>
      </c>
    </row>
    <row r="7784" spans="1:2" x14ac:dyDescent="0.25">
      <c r="A7784" s="48">
        <v>41115301</v>
      </c>
      <c r="B7784" s="49" t="s">
        <v>8043</v>
      </c>
    </row>
    <row r="7785" spans="1:2" x14ac:dyDescent="0.25">
      <c r="A7785" s="48">
        <v>41115302</v>
      </c>
      <c r="B7785" s="49" t="s">
        <v>8044</v>
      </c>
    </row>
    <row r="7786" spans="1:2" x14ac:dyDescent="0.25">
      <c r="A7786" s="48">
        <v>41115303</v>
      </c>
      <c r="B7786" s="49" t="s">
        <v>8045</v>
      </c>
    </row>
    <row r="7787" spans="1:2" x14ac:dyDescent="0.25">
      <c r="A7787" s="48">
        <v>41115304</v>
      </c>
      <c r="B7787" s="49" t="s">
        <v>8046</v>
      </c>
    </row>
    <row r="7788" spans="1:2" x14ac:dyDescent="0.25">
      <c r="A7788" s="48">
        <v>41115305</v>
      </c>
      <c r="B7788" s="49" t="s">
        <v>8047</v>
      </c>
    </row>
    <row r="7789" spans="1:2" x14ac:dyDescent="0.25">
      <c r="A7789" s="48">
        <v>41115306</v>
      </c>
      <c r="B7789" s="49" t="s">
        <v>8048</v>
      </c>
    </row>
    <row r="7790" spans="1:2" x14ac:dyDescent="0.25">
      <c r="A7790" s="48">
        <v>41115307</v>
      </c>
      <c r="B7790" s="49" t="s">
        <v>8049</v>
      </c>
    </row>
    <row r="7791" spans="1:2" x14ac:dyDescent="0.25">
      <c r="A7791" s="48">
        <v>41115308</v>
      </c>
      <c r="B7791" s="49" t="s">
        <v>8050</v>
      </c>
    </row>
    <row r="7792" spans="1:2" x14ac:dyDescent="0.25">
      <c r="A7792" s="48">
        <v>41115309</v>
      </c>
      <c r="B7792" s="49" t="s">
        <v>8051</v>
      </c>
    </row>
    <row r="7793" spans="1:2" x14ac:dyDescent="0.25">
      <c r="A7793" s="48">
        <v>41115310</v>
      </c>
      <c r="B7793" s="49" t="s">
        <v>8052</v>
      </c>
    </row>
    <row r="7794" spans="1:2" x14ac:dyDescent="0.25">
      <c r="A7794" s="48">
        <v>41115311</v>
      </c>
      <c r="B7794" s="49" t="s">
        <v>8053</v>
      </c>
    </row>
    <row r="7795" spans="1:2" x14ac:dyDescent="0.25">
      <c r="A7795" s="48">
        <v>41115312</v>
      </c>
      <c r="B7795" s="49" t="s">
        <v>8054</v>
      </c>
    </row>
    <row r="7796" spans="1:2" x14ac:dyDescent="0.25">
      <c r="A7796" s="48">
        <v>41115313</v>
      </c>
      <c r="B7796" s="49" t="s">
        <v>8055</v>
      </c>
    </row>
    <row r="7797" spans="1:2" x14ac:dyDescent="0.25">
      <c r="A7797" s="48">
        <v>41115314</v>
      </c>
      <c r="B7797" s="49" t="s">
        <v>8056</v>
      </c>
    </row>
    <row r="7798" spans="1:2" x14ac:dyDescent="0.25">
      <c r="A7798" s="48">
        <v>41115315</v>
      </c>
      <c r="B7798" s="49" t="s">
        <v>8057</v>
      </c>
    </row>
    <row r="7799" spans="1:2" x14ac:dyDescent="0.25">
      <c r="A7799" s="48">
        <v>41115316</v>
      </c>
      <c r="B7799" s="49" t="s">
        <v>8058</v>
      </c>
    </row>
    <row r="7800" spans="1:2" x14ac:dyDescent="0.25">
      <c r="A7800" s="48">
        <v>41115317</v>
      </c>
      <c r="B7800" s="49" t="s">
        <v>8059</v>
      </c>
    </row>
    <row r="7801" spans="1:2" x14ac:dyDescent="0.25">
      <c r="A7801" s="48">
        <v>41115318</v>
      </c>
      <c r="B7801" s="49" t="s">
        <v>8060</v>
      </c>
    </row>
    <row r="7802" spans="1:2" x14ac:dyDescent="0.25">
      <c r="A7802" s="48">
        <v>41115319</v>
      </c>
      <c r="B7802" s="49" t="s">
        <v>8061</v>
      </c>
    </row>
    <row r="7803" spans="1:2" x14ac:dyDescent="0.25">
      <c r="A7803" s="48">
        <v>41115320</v>
      </c>
      <c r="B7803" s="49" t="s">
        <v>8062</v>
      </c>
    </row>
    <row r="7804" spans="1:2" x14ac:dyDescent="0.25">
      <c r="A7804" s="48">
        <v>41115321</v>
      </c>
      <c r="B7804" s="49" t="s">
        <v>8063</v>
      </c>
    </row>
    <row r="7805" spans="1:2" x14ac:dyDescent="0.25">
      <c r="A7805" s="48">
        <v>41115322</v>
      </c>
      <c r="B7805" s="49" t="s">
        <v>8064</v>
      </c>
    </row>
    <row r="7806" spans="1:2" x14ac:dyDescent="0.25">
      <c r="A7806" s="48">
        <v>41115401</v>
      </c>
      <c r="B7806" s="49" t="s">
        <v>8065</v>
      </c>
    </row>
    <row r="7807" spans="1:2" x14ac:dyDescent="0.25">
      <c r="A7807" s="48">
        <v>41115402</v>
      </c>
      <c r="B7807" s="49" t="s">
        <v>8066</v>
      </c>
    </row>
    <row r="7808" spans="1:2" x14ac:dyDescent="0.25">
      <c r="A7808" s="48">
        <v>41115403</v>
      </c>
      <c r="B7808" s="49" t="s">
        <v>8067</v>
      </c>
    </row>
    <row r="7809" spans="1:2" x14ac:dyDescent="0.25">
      <c r="A7809" s="48">
        <v>41115404</v>
      </c>
      <c r="B7809" s="49" t="s">
        <v>8068</v>
      </c>
    </row>
    <row r="7810" spans="1:2" x14ac:dyDescent="0.25">
      <c r="A7810" s="48">
        <v>41115405</v>
      </c>
      <c r="B7810" s="49" t="s">
        <v>8069</v>
      </c>
    </row>
    <row r="7811" spans="1:2" x14ac:dyDescent="0.25">
      <c r="A7811" s="48">
        <v>41115406</v>
      </c>
      <c r="B7811" s="49" t="s">
        <v>8070</v>
      </c>
    </row>
    <row r="7812" spans="1:2" x14ac:dyDescent="0.25">
      <c r="A7812" s="48">
        <v>41115407</v>
      </c>
      <c r="B7812" s="49" t="s">
        <v>8071</v>
      </c>
    </row>
    <row r="7813" spans="1:2" x14ac:dyDescent="0.25">
      <c r="A7813" s="48">
        <v>41115408</v>
      </c>
      <c r="B7813" s="49" t="s">
        <v>8072</v>
      </c>
    </row>
    <row r="7814" spans="1:2" x14ac:dyDescent="0.25">
      <c r="A7814" s="48">
        <v>41115409</v>
      </c>
      <c r="B7814" s="49" t="s">
        <v>8073</v>
      </c>
    </row>
    <row r="7815" spans="1:2" x14ac:dyDescent="0.25">
      <c r="A7815" s="48">
        <v>41115410</v>
      </c>
      <c r="B7815" s="49" t="s">
        <v>8074</v>
      </c>
    </row>
    <row r="7816" spans="1:2" x14ac:dyDescent="0.25">
      <c r="A7816" s="48">
        <v>41115411</v>
      </c>
      <c r="B7816" s="49" t="s">
        <v>8075</v>
      </c>
    </row>
    <row r="7817" spans="1:2" x14ac:dyDescent="0.25">
      <c r="A7817" s="48">
        <v>41115501</v>
      </c>
      <c r="B7817" s="49" t="s">
        <v>8076</v>
      </c>
    </row>
    <row r="7818" spans="1:2" x14ac:dyDescent="0.25">
      <c r="A7818" s="48">
        <v>41115502</v>
      </c>
      <c r="B7818" s="49" t="s">
        <v>8077</v>
      </c>
    </row>
    <row r="7819" spans="1:2" x14ac:dyDescent="0.25">
      <c r="A7819" s="48">
        <v>41115503</v>
      </c>
      <c r="B7819" s="49" t="s">
        <v>8078</v>
      </c>
    </row>
    <row r="7820" spans="1:2" x14ac:dyDescent="0.25">
      <c r="A7820" s="48">
        <v>41115504</v>
      </c>
      <c r="B7820" s="49" t="s">
        <v>8079</v>
      </c>
    </row>
    <row r="7821" spans="1:2" x14ac:dyDescent="0.25">
      <c r="A7821" s="48">
        <v>41115505</v>
      </c>
      <c r="B7821" s="49" t="s">
        <v>8080</v>
      </c>
    </row>
    <row r="7822" spans="1:2" x14ac:dyDescent="0.25">
      <c r="A7822" s="48">
        <v>41115601</v>
      </c>
      <c r="B7822" s="49" t="s">
        <v>8081</v>
      </c>
    </row>
    <row r="7823" spans="1:2" x14ac:dyDescent="0.25">
      <c r="A7823" s="48">
        <v>41115602</v>
      </c>
      <c r="B7823" s="49" t="s">
        <v>8082</v>
      </c>
    </row>
    <row r="7824" spans="1:2" x14ac:dyDescent="0.25">
      <c r="A7824" s="48">
        <v>41115603</v>
      </c>
      <c r="B7824" s="49" t="s">
        <v>8083</v>
      </c>
    </row>
    <row r="7825" spans="1:2" x14ac:dyDescent="0.25">
      <c r="A7825" s="48">
        <v>41115604</v>
      </c>
      <c r="B7825" s="49" t="s">
        <v>8084</v>
      </c>
    </row>
    <row r="7826" spans="1:2" x14ac:dyDescent="0.25">
      <c r="A7826" s="48">
        <v>41115605</v>
      </c>
      <c r="B7826" s="49" t="s">
        <v>8085</v>
      </c>
    </row>
    <row r="7827" spans="1:2" x14ac:dyDescent="0.25">
      <c r="A7827" s="48">
        <v>41115606</v>
      </c>
      <c r="B7827" s="49" t="s">
        <v>8086</v>
      </c>
    </row>
    <row r="7828" spans="1:2" x14ac:dyDescent="0.25">
      <c r="A7828" s="48">
        <v>41115607</v>
      </c>
      <c r="B7828" s="49" t="s">
        <v>8087</v>
      </c>
    </row>
    <row r="7829" spans="1:2" x14ac:dyDescent="0.25">
      <c r="A7829" s="48">
        <v>41115608</v>
      </c>
      <c r="B7829" s="49" t="s">
        <v>8088</v>
      </c>
    </row>
    <row r="7830" spans="1:2" x14ac:dyDescent="0.25">
      <c r="A7830" s="48">
        <v>41115609</v>
      </c>
      <c r="B7830" s="49" t="s">
        <v>8089</v>
      </c>
    </row>
    <row r="7831" spans="1:2" x14ac:dyDescent="0.25">
      <c r="A7831" s="48">
        <v>41115610</v>
      </c>
      <c r="B7831" s="49" t="s">
        <v>8090</v>
      </c>
    </row>
    <row r="7832" spans="1:2" x14ac:dyDescent="0.25">
      <c r="A7832" s="48">
        <v>41115611</v>
      </c>
      <c r="B7832" s="49" t="s">
        <v>8091</v>
      </c>
    </row>
    <row r="7833" spans="1:2" x14ac:dyDescent="0.25">
      <c r="A7833" s="48">
        <v>41115612</v>
      </c>
      <c r="B7833" s="49" t="s">
        <v>8092</v>
      </c>
    </row>
    <row r="7834" spans="1:2" x14ac:dyDescent="0.25">
      <c r="A7834" s="48">
        <v>41115613</v>
      </c>
      <c r="B7834" s="49" t="s">
        <v>8093</v>
      </c>
    </row>
    <row r="7835" spans="1:2" x14ac:dyDescent="0.25">
      <c r="A7835" s="48">
        <v>41115614</v>
      </c>
      <c r="B7835" s="49" t="s">
        <v>8094</v>
      </c>
    </row>
    <row r="7836" spans="1:2" x14ac:dyDescent="0.25">
      <c r="A7836" s="48">
        <v>41115701</v>
      </c>
      <c r="B7836" s="49" t="s">
        <v>8095</v>
      </c>
    </row>
    <row r="7837" spans="1:2" x14ac:dyDescent="0.25">
      <c r="A7837" s="48">
        <v>41115702</v>
      </c>
      <c r="B7837" s="49" t="s">
        <v>8096</v>
      </c>
    </row>
    <row r="7838" spans="1:2" x14ac:dyDescent="0.25">
      <c r="A7838" s="48">
        <v>41115703</v>
      </c>
      <c r="B7838" s="49" t="s">
        <v>8097</v>
      </c>
    </row>
    <row r="7839" spans="1:2" x14ac:dyDescent="0.25">
      <c r="A7839" s="48">
        <v>41115704</v>
      </c>
      <c r="B7839" s="49" t="s">
        <v>8098</v>
      </c>
    </row>
    <row r="7840" spans="1:2" x14ac:dyDescent="0.25">
      <c r="A7840" s="48">
        <v>41115705</v>
      </c>
      <c r="B7840" s="49" t="s">
        <v>8099</v>
      </c>
    </row>
    <row r="7841" spans="1:2" x14ac:dyDescent="0.25">
      <c r="A7841" s="48">
        <v>41115706</v>
      </c>
      <c r="B7841" s="49" t="s">
        <v>8100</v>
      </c>
    </row>
    <row r="7842" spans="1:2" x14ac:dyDescent="0.25">
      <c r="A7842" s="48">
        <v>41115707</v>
      </c>
      <c r="B7842" s="49" t="s">
        <v>8101</v>
      </c>
    </row>
    <row r="7843" spans="1:2" x14ac:dyDescent="0.25">
      <c r="A7843" s="48">
        <v>41115708</v>
      </c>
      <c r="B7843" s="49" t="s">
        <v>8102</v>
      </c>
    </row>
    <row r="7844" spans="1:2" x14ac:dyDescent="0.25">
      <c r="A7844" s="48">
        <v>41115709</v>
      </c>
      <c r="B7844" s="49" t="s">
        <v>8103</v>
      </c>
    </row>
    <row r="7845" spans="1:2" x14ac:dyDescent="0.25">
      <c r="A7845" s="48">
        <v>41115710</v>
      </c>
      <c r="B7845" s="49" t="s">
        <v>8104</v>
      </c>
    </row>
    <row r="7846" spans="1:2" x14ac:dyDescent="0.25">
      <c r="A7846" s="48">
        <v>41115711</v>
      </c>
      <c r="B7846" s="49" t="s">
        <v>8105</v>
      </c>
    </row>
    <row r="7847" spans="1:2" x14ac:dyDescent="0.25">
      <c r="A7847" s="48">
        <v>41115712</v>
      </c>
      <c r="B7847" s="49" t="s">
        <v>8106</v>
      </c>
    </row>
    <row r="7848" spans="1:2" x14ac:dyDescent="0.25">
      <c r="A7848" s="48">
        <v>41115713</v>
      </c>
      <c r="B7848" s="49" t="s">
        <v>8107</v>
      </c>
    </row>
    <row r="7849" spans="1:2" x14ac:dyDescent="0.25">
      <c r="A7849" s="48">
        <v>41115714</v>
      </c>
      <c r="B7849" s="49" t="s">
        <v>8108</v>
      </c>
    </row>
    <row r="7850" spans="1:2" x14ac:dyDescent="0.25">
      <c r="A7850" s="48">
        <v>41115715</v>
      </c>
      <c r="B7850" s="49" t="s">
        <v>8109</v>
      </c>
    </row>
    <row r="7851" spans="1:2" x14ac:dyDescent="0.25">
      <c r="A7851" s="48">
        <v>41115716</v>
      </c>
      <c r="B7851" s="49" t="s">
        <v>8110</v>
      </c>
    </row>
    <row r="7852" spans="1:2" x14ac:dyDescent="0.25">
      <c r="A7852" s="48">
        <v>41115717</v>
      </c>
      <c r="B7852" s="49" t="s">
        <v>8111</v>
      </c>
    </row>
    <row r="7853" spans="1:2" x14ac:dyDescent="0.25">
      <c r="A7853" s="48">
        <v>41115718</v>
      </c>
      <c r="B7853" s="49" t="s">
        <v>8112</v>
      </c>
    </row>
    <row r="7854" spans="1:2" x14ac:dyDescent="0.25">
      <c r="A7854" s="48">
        <v>41115719</v>
      </c>
      <c r="B7854" s="49" t="s">
        <v>8113</v>
      </c>
    </row>
    <row r="7855" spans="1:2" x14ac:dyDescent="0.25">
      <c r="A7855" s="48">
        <v>41115720</v>
      </c>
      <c r="B7855" s="49" t="s">
        <v>8114</v>
      </c>
    </row>
    <row r="7856" spans="1:2" x14ac:dyDescent="0.25">
      <c r="A7856" s="48">
        <v>41115801</v>
      </c>
      <c r="B7856" s="49" t="s">
        <v>8115</v>
      </c>
    </row>
    <row r="7857" spans="1:2" x14ac:dyDescent="0.25">
      <c r="A7857" s="48">
        <v>41115802</v>
      </c>
      <c r="B7857" s="49" t="s">
        <v>8116</v>
      </c>
    </row>
    <row r="7858" spans="1:2" x14ac:dyDescent="0.25">
      <c r="A7858" s="48">
        <v>41115803</v>
      </c>
      <c r="B7858" s="49" t="s">
        <v>8117</v>
      </c>
    </row>
    <row r="7859" spans="1:2" x14ac:dyDescent="0.25">
      <c r="A7859" s="48">
        <v>41115804</v>
      </c>
      <c r="B7859" s="49" t="s">
        <v>8118</v>
      </c>
    </row>
    <row r="7860" spans="1:2" x14ac:dyDescent="0.25">
      <c r="A7860" s="48">
        <v>41115805</v>
      </c>
      <c r="B7860" s="49" t="s">
        <v>8119</v>
      </c>
    </row>
    <row r="7861" spans="1:2" x14ac:dyDescent="0.25">
      <c r="A7861" s="48">
        <v>41115806</v>
      </c>
      <c r="B7861" s="49" t="s">
        <v>8120</v>
      </c>
    </row>
    <row r="7862" spans="1:2" x14ac:dyDescent="0.25">
      <c r="A7862" s="48">
        <v>41115807</v>
      </c>
      <c r="B7862" s="49" t="s">
        <v>8121</v>
      </c>
    </row>
    <row r="7863" spans="1:2" x14ac:dyDescent="0.25">
      <c r="A7863" s="48">
        <v>41115808</v>
      </c>
      <c r="B7863" s="49" t="s">
        <v>8122</v>
      </c>
    </row>
    <row r="7864" spans="1:2" x14ac:dyDescent="0.25">
      <c r="A7864" s="48">
        <v>41115809</v>
      </c>
      <c r="B7864" s="49" t="s">
        <v>8123</v>
      </c>
    </row>
    <row r="7865" spans="1:2" x14ac:dyDescent="0.25">
      <c r="A7865" s="48">
        <v>41115810</v>
      </c>
      <c r="B7865" s="49" t="s">
        <v>8124</v>
      </c>
    </row>
    <row r="7866" spans="1:2" x14ac:dyDescent="0.25">
      <c r="A7866" s="48">
        <v>41115811</v>
      </c>
      <c r="B7866" s="49" t="s">
        <v>8125</v>
      </c>
    </row>
    <row r="7867" spans="1:2" x14ac:dyDescent="0.25">
      <c r="A7867" s="48">
        <v>41115812</v>
      </c>
      <c r="B7867" s="49" t="s">
        <v>8126</v>
      </c>
    </row>
    <row r="7868" spans="1:2" x14ac:dyDescent="0.25">
      <c r="A7868" s="48">
        <v>41115813</v>
      </c>
      <c r="B7868" s="49" t="s">
        <v>8127</v>
      </c>
    </row>
    <row r="7869" spans="1:2" x14ac:dyDescent="0.25">
      <c r="A7869" s="48">
        <v>41115814</v>
      </c>
      <c r="B7869" s="49" t="s">
        <v>8128</v>
      </c>
    </row>
    <row r="7870" spans="1:2" x14ac:dyDescent="0.25">
      <c r="A7870" s="48">
        <v>41115815</v>
      </c>
      <c r="B7870" s="49" t="s">
        <v>8129</v>
      </c>
    </row>
    <row r="7871" spans="1:2" x14ac:dyDescent="0.25">
      <c r="A7871" s="48">
        <v>41115816</v>
      </c>
      <c r="B7871" s="49" t="s">
        <v>8130</v>
      </c>
    </row>
    <row r="7872" spans="1:2" x14ac:dyDescent="0.25">
      <c r="A7872" s="48">
        <v>41115817</v>
      </c>
      <c r="B7872" s="49" t="s">
        <v>8131</v>
      </c>
    </row>
    <row r="7873" spans="1:2" x14ac:dyDescent="0.25">
      <c r="A7873" s="48">
        <v>41115818</v>
      </c>
      <c r="B7873" s="49" t="s">
        <v>8132</v>
      </c>
    </row>
    <row r="7874" spans="1:2" x14ac:dyDescent="0.25">
      <c r="A7874" s="48">
        <v>41115819</v>
      </c>
      <c r="B7874" s="49" t="s">
        <v>8133</v>
      </c>
    </row>
    <row r="7875" spans="1:2" x14ac:dyDescent="0.25">
      <c r="A7875" s="48">
        <v>41115820</v>
      </c>
      <c r="B7875" s="49" t="s">
        <v>8134</v>
      </c>
    </row>
    <row r="7876" spans="1:2" x14ac:dyDescent="0.25">
      <c r="A7876" s="48">
        <v>41115821</v>
      </c>
      <c r="B7876" s="49" t="s">
        <v>8135</v>
      </c>
    </row>
    <row r="7877" spans="1:2" x14ac:dyDescent="0.25">
      <c r="A7877" s="48">
        <v>41115822</v>
      </c>
      <c r="B7877" s="49" t="s">
        <v>8136</v>
      </c>
    </row>
    <row r="7878" spans="1:2" x14ac:dyDescent="0.25">
      <c r="A7878" s="48">
        <v>41115823</v>
      </c>
      <c r="B7878" s="49" t="s">
        <v>8137</v>
      </c>
    </row>
    <row r="7879" spans="1:2" x14ac:dyDescent="0.25">
      <c r="A7879" s="48">
        <v>41115824</v>
      </c>
      <c r="B7879" s="49" t="s">
        <v>8138</v>
      </c>
    </row>
    <row r="7880" spans="1:2" x14ac:dyDescent="0.25">
      <c r="A7880" s="48">
        <v>41115825</v>
      </c>
      <c r="B7880" s="49" t="s">
        <v>8139</v>
      </c>
    </row>
    <row r="7881" spans="1:2" x14ac:dyDescent="0.25">
      <c r="A7881" s="48">
        <v>41115826</v>
      </c>
      <c r="B7881" s="49" t="s">
        <v>8140</v>
      </c>
    </row>
    <row r="7882" spans="1:2" x14ac:dyDescent="0.25">
      <c r="A7882" s="48">
        <v>41115827</v>
      </c>
      <c r="B7882" s="49" t="s">
        <v>8141</v>
      </c>
    </row>
    <row r="7883" spans="1:2" x14ac:dyDescent="0.25">
      <c r="A7883" s="48">
        <v>41115828</v>
      </c>
      <c r="B7883" s="49" t="s">
        <v>8142</v>
      </c>
    </row>
    <row r="7884" spans="1:2" x14ac:dyDescent="0.25">
      <c r="A7884" s="48">
        <v>41115829</v>
      </c>
      <c r="B7884" s="49" t="s">
        <v>8143</v>
      </c>
    </row>
    <row r="7885" spans="1:2" x14ac:dyDescent="0.25">
      <c r="A7885" s="48">
        <v>41115830</v>
      </c>
      <c r="B7885" s="49" t="s">
        <v>8144</v>
      </c>
    </row>
    <row r="7886" spans="1:2" x14ac:dyDescent="0.25">
      <c r="A7886" s="48">
        <v>41116001</v>
      </c>
      <c r="B7886" s="49" t="s">
        <v>8145</v>
      </c>
    </row>
    <row r="7887" spans="1:2" x14ac:dyDescent="0.25">
      <c r="A7887" s="48">
        <v>41116002</v>
      </c>
      <c r="B7887" s="49" t="s">
        <v>8146</v>
      </c>
    </row>
    <row r="7888" spans="1:2" x14ac:dyDescent="0.25">
      <c r="A7888" s="48">
        <v>41116003</v>
      </c>
      <c r="B7888" s="49" t="s">
        <v>8147</v>
      </c>
    </row>
    <row r="7889" spans="1:2" x14ac:dyDescent="0.25">
      <c r="A7889" s="48">
        <v>41116004</v>
      </c>
      <c r="B7889" s="49" t="s">
        <v>8148</v>
      </c>
    </row>
    <row r="7890" spans="1:2" x14ac:dyDescent="0.25">
      <c r="A7890" s="48">
        <v>41116005</v>
      </c>
      <c r="B7890" s="49" t="s">
        <v>8149</v>
      </c>
    </row>
    <row r="7891" spans="1:2" x14ac:dyDescent="0.25">
      <c r="A7891" s="48">
        <v>41116006</v>
      </c>
      <c r="B7891" s="49" t="s">
        <v>8150</v>
      </c>
    </row>
    <row r="7892" spans="1:2" x14ac:dyDescent="0.25">
      <c r="A7892" s="48">
        <v>41116007</v>
      </c>
      <c r="B7892" s="49" t="s">
        <v>8151</v>
      </c>
    </row>
    <row r="7893" spans="1:2" x14ac:dyDescent="0.25">
      <c r="A7893" s="48">
        <v>41116008</v>
      </c>
      <c r="B7893" s="49" t="s">
        <v>8152</v>
      </c>
    </row>
    <row r="7894" spans="1:2" x14ac:dyDescent="0.25">
      <c r="A7894" s="48">
        <v>41116009</v>
      </c>
      <c r="B7894" s="49" t="s">
        <v>8153</v>
      </c>
    </row>
    <row r="7895" spans="1:2" x14ac:dyDescent="0.25">
      <c r="A7895" s="48">
        <v>41116010</v>
      </c>
      <c r="B7895" s="49" t="s">
        <v>8154</v>
      </c>
    </row>
    <row r="7896" spans="1:2" x14ac:dyDescent="0.25">
      <c r="A7896" s="48">
        <v>41116011</v>
      </c>
      <c r="B7896" s="49" t="s">
        <v>8155</v>
      </c>
    </row>
    <row r="7897" spans="1:2" x14ac:dyDescent="0.25">
      <c r="A7897" s="48">
        <v>41116012</v>
      </c>
      <c r="B7897" s="49" t="s">
        <v>8156</v>
      </c>
    </row>
    <row r="7898" spans="1:2" x14ac:dyDescent="0.25">
      <c r="A7898" s="48">
        <v>41116013</v>
      </c>
      <c r="B7898" s="49" t="s">
        <v>8157</v>
      </c>
    </row>
    <row r="7899" spans="1:2" x14ac:dyDescent="0.25">
      <c r="A7899" s="48">
        <v>41116014</v>
      </c>
      <c r="B7899" s="49" t="s">
        <v>8158</v>
      </c>
    </row>
    <row r="7900" spans="1:2" x14ac:dyDescent="0.25">
      <c r="A7900" s="48">
        <v>41116015</v>
      </c>
      <c r="B7900" s="49" t="s">
        <v>8159</v>
      </c>
    </row>
    <row r="7901" spans="1:2" x14ac:dyDescent="0.25">
      <c r="A7901" s="48">
        <v>41116101</v>
      </c>
      <c r="B7901" s="49" t="s">
        <v>8160</v>
      </c>
    </row>
    <row r="7902" spans="1:2" x14ac:dyDescent="0.25">
      <c r="A7902" s="48">
        <v>41116102</v>
      </c>
      <c r="B7902" s="49" t="s">
        <v>8161</v>
      </c>
    </row>
    <row r="7903" spans="1:2" x14ac:dyDescent="0.25">
      <c r="A7903" s="48">
        <v>41116103</v>
      </c>
      <c r="B7903" s="49" t="s">
        <v>8162</v>
      </c>
    </row>
    <row r="7904" spans="1:2" x14ac:dyDescent="0.25">
      <c r="A7904" s="48">
        <v>41116104</v>
      </c>
      <c r="B7904" s="49" t="s">
        <v>8163</v>
      </c>
    </row>
    <row r="7905" spans="1:2" x14ac:dyDescent="0.25">
      <c r="A7905" s="48">
        <v>41116105</v>
      </c>
      <c r="B7905" s="49" t="s">
        <v>8164</v>
      </c>
    </row>
    <row r="7906" spans="1:2" x14ac:dyDescent="0.25">
      <c r="A7906" s="48">
        <v>41116106</v>
      </c>
      <c r="B7906" s="49" t="s">
        <v>8165</v>
      </c>
    </row>
    <row r="7907" spans="1:2" x14ac:dyDescent="0.25">
      <c r="A7907" s="48">
        <v>41116107</v>
      </c>
      <c r="B7907" s="49" t="s">
        <v>8166</v>
      </c>
    </row>
    <row r="7908" spans="1:2" x14ac:dyDescent="0.25">
      <c r="A7908" s="48">
        <v>41116108</v>
      </c>
      <c r="B7908" s="49" t="s">
        <v>8167</v>
      </c>
    </row>
    <row r="7909" spans="1:2" x14ac:dyDescent="0.25">
      <c r="A7909" s="48">
        <v>41116109</v>
      </c>
      <c r="B7909" s="49" t="s">
        <v>8168</v>
      </c>
    </row>
    <row r="7910" spans="1:2" x14ac:dyDescent="0.25">
      <c r="A7910" s="48">
        <v>41116110</v>
      </c>
      <c r="B7910" s="49" t="s">
        <v>8169</v>
      </c>
    </row>
    <row r="7911" spans="1:2" x14ac:dyDescent="0.25">
      <c r="A7911" s="48">
        <v>41116111</v>
      </c>
      <c r="B7911" s="49" t="s">
        <v>8170</v>
      </c>
    </row>
    <row r="7912" spans="1:2" x14ac:dyDescent="0.25">
      <c r="A7912" s="48">
        <v>41116112</v>
      </c>
      <c r="B7912" s="49" t="s">
        <v>8171</v>
      </c>
    </row>
    <row r="7913" spans="1:2" x14ac:dyDescent="0.25">
      <c r="A7913" s="48">
        <v>41116113</v>
      </c>
      <c r="B7913" s="49" t="s">
        <v>8172</v>
      </c>
    </row>
    <row r="7914" spans="1:2" x14ac:dyDescent="0.25">
      <c r="A7914" s="48">
        <v>41116116</v>
      </c>
      <c r="B7914" s="49" t="s">
        <v>8173</v>
      </c>
    </row>
    <row r="7915" spans="1:2" x14ac:dyDescent="0.25">
      <c r="A7915" s="48">
        <v>41116117</v>
      </c>
      <c r="B7915" s="49" t="s">
        <v>8174</v>
      </c>
    </row>
    <row r="7916" spans="1:2" x14ac:dyDescent="0.25">
      <c r="A7916" s="48">
        <v>41116118</v>
      </c>
      <c r="B7916" s="49" t="s">
        <v>8175</v>
      </c>
    </row>
    <row r="7917" spans="1:2" x14ac:dyDescent="0.25">
      <c r="A7917" s="48">
        <v>41116119</v>
      </c>
      <c r="B7917" s="49" t="s">
        <v>8176</v>
      </c>
    </row>
    <row r="7918" spans="1:2" x14ac:dyDescent="0.25">
      <c r="A7918" s="48">
        <v>41116120</v>
      </c>
      <c r="B7918" s="49" t="s">
        <v>8177</v>
      </c>
    </row>
    <row r="7919" spans="1:2" x14ac:dyDescent="0.25">
      <c r="A7919" s="48">
        <v>41116121</v>
      </c>
      <c r="B7919" s="49" t="s">
        <v>8178</v>
      </c>
    </row>
    <row r="7920" spans="1:2" x14ac:dyDescent="0.25">
      <c r="A7920" s="48">
        <v>41116122</v>
      </c>
      <c r="B7920" s="49" t="s">
        <v>8179</v>
      </c>
    </row>
    <row r="7921" spans="1:2" x14ac:dyDescent="0.25">
      <c r="A7921" s="48">
        <v>41116123</v>
      </c>
      <c r="B7921" s="49" t="s">
        <v>8180</v>
      </c>
    </row>
    <row r="7922" spans="1:2" x14ac:dyDescent="0.25">
      <c r="A7922" s="48">
        <v>41116124</v>
      </c>
      <c r="B7922" s="49" t="s">
        <v>8181</v>
      </c>
    </row>
    <row r="7923" spans="1:2" x14ac:dyDescent="0.25">
      <c r="A7923" s="48">
        <v>41116125</v>
      </c>
      <c r="B7923" s="49" t="s">
        <v>8182</v>
      </c>
    </row>
    <row r="7924" spans="1:2" x14ac:dyDescent="0.25">
      <c r="A7924" s="48">
        <v>41116126</v>
      </c>
      <c r="B7924" s="49" t="s">
        <v>8183</v>
      </c>
    </row>
    <row r="7925" spans="1:2" x14ac:dyDescent="0.25">
      <c r="A7925" s="48">
        <v>41116127</v>
      </c>
      <c r="B7925" s="49" t="s">
        <v>8184</v>
      </c>
    </row>
    <row r="7926" spans="1:2" x14ac:dyDescent="0.25">
      <c r="A7926" s="48">
        <v>41116128</v>
      </c>
      <c r="B7926" s="49" t="s">
        <v>8185</v>
      </c>
    </row>
    <row r="7927" spans="1:2" x14ac:dyDescent="0.25">
      <c r="A7927" s="48">
        <v>41116129</v>
      </c>
      <c r="B7927" s="49" t="s">
        <v>8186</v>
      </c>
    </row>
    <row r="7928" spans="1:2" x14ac:dyDescent="0.25">
      <c r="A7928" s="48">
        <v>41116130</v>
      </c>
      <c r="B7928" s="49" t="s">
        <v>8187</v>
      </c>
    </row>
    <row r="7929" spans="1:2" x14ac:dyDescent="0.25">
      <c r="A7929" s="48">
        <v>41116131</v>
      </c>
      <c r="B7929" s="49" t="s">
        <v>8188</v>
      </c>
    </row>
    <row r="7930" spans="1:2" x14ac:dyDescent="0.25">
      <c r="A7930" s="48">
        <v>41116132</v>
      </c>
      <c r="B7930" s="49" t="s">
        <v>8189</v>
      </c>
    </row>
    <row r="7931" spans="1:2" x14ac:dyDescent="0.25">
      <c r="A7931" s="48">
        <v>41116133</v>
      </c>
      <c r="B7931" s="49" t="s">
        <v>8190</v>
      </c>
    </row>
    <row r="7932" spans="1:2" x14ac:dyDescent="0.25">
      <c r="A7932" s="48">
        <v>41116134</v>
      </c>
      <c r="B7932" s="49" t="s">
        <v>8191</v>
      </c>
    </row>
    <row r="7933" spans="1:2" x14ac:dyDescent="0.25">
      <c r="A7933" s="48">
        <v>41116135</v>
      </c>
      <c r="B7933" s="49" t="s">
        <v>8192</v>
      </c>
    </row>
    <row r="7934" spans="1:2" x14ac:dyDescent="0.25">
      <c r="A7934" s="48">
        <v>41116136</v>
      </c>
      <c r="B7934" s="49" t="s">
        <v>8193</v>
      </c>
    </row>
    <row r="7935" spans="1:2" x14ac:dyDescent="0.25">
      <c r="A7935" s="48">
        <v>41116137</v>
      </c>
      <c r="B7935" s="49" t="s">
        <v>8194</v>
      </c>
    </row>
    <row r="7936" spans="1:2" x14ac:dyDescent="0.25">
      <c r="A7936" s="48">
        <v>41116138</v>
      </c>
      <c r="B7936" s="49" t="s">
        <v>8195</v>
      </c>
    </row>
    <row r="7937" spans="1:2" x14ac:dyDescent="0.25">
      <c r="A7937" s="48">
        <v>41116139</v>
      </c>
      <c r="B7937" s="49" t="s">
        <v>8196</v>
      </c>
    </row>
    <row r="7938" spans="1:2" x14ac:dyDescent="0.25">
      <c r="A7938" s="48">
        <v>41116140</v>
      </c>
      <c r="B7938" s="49" t="s">
        <v>8197</v>
      </c>
    </row>
    <row r="7939" spans="1:2" x14ac:dyDescent="0.25">
      <c r="A7939" s="48">
        <v>41116141</v>
      </c>
      <c r="B7939" s="49" t="s">
        <v>8198</v>
      </c>
    </row>
    <row r="7940" spans="1:2" x14ac:dyDescent="0.25">
      <c r="A7940" s="48">
        <v>41116142</v>
      </c>
      <c r="B7940" s="49" t="s">
        <v>8199</v>
      </c>
    </row>
    <row r="7941" spans="1:2" x14ac:dyDescent="0.25">
      <c r="A7941" s="48">
        <v>41116143</v>
      </c>
      <c r="B7941" s="49" t="s">
        <v>8200</v>
      </c>
    </row>
    <row r="7942" spans="1:2" x14ac:dyDescent="0.25">
      <c r="A7942" s="48">
        <v>41116144</v>
      </c>
      <c r="B7942" s="49" t="s">
        <v>8201</v>
      </c>
    </row>
    <row r="7943" spans="1:2" x14ac:dyDescent="0.25">
      <c r="A7943" s="48">
        <v>41116145</v>
      </c>
      <c r="B7943" s="49" t="s">
        <v>8202</v>
      </c>
    </row>
    <row r="7944" spans="1:2" x14ac:dyDescent="0.25">
      <c r="A7944" s="48">
        <v>41116146</v>
      </c>
      <c r="B7944" s="49" t="s">
        <v>8203</v>
      </c>
    </row>
    <row r="7945" spans="1:2" x14ac:dyDescent="0.25">
      <c r="A7945" s="48">
        <v>41116147</v>
      </c>
      <c r="B7945" s="49" t="s">
        <v>8204</v>
      </c>
    </row>
    <row r="7946" spans="1:2" x14ac:dyDescent="0.25">
      <c r="A7946" s="48">
        <v>41116148</v>
      </c>
      <c r="B7946" s="49" t="s">
        <v>8205</v>
      </c>
    </row>
    <row r="7947" spans="1:2" x14ac:dyDescent="0.25">
      <c r="A7947" s="48">
        <v>41116201</v>
      </c>
      <c r="B7947" s="49" t="s">
        <v>8206</v>
      </c>
    </row>
    <row r="7948" spans="1:2" x14ac:dyDescent="0.25">
      <c r="A7948" s="48">
        <v>41116202</v>
      </c>
      <c r="B7948" s="49" t="s">
        <v>8207</v>
      </c>
    </row>
    <row r="7949" spans="1:2" x14ac:dyDescent="0.25">
      <c r="A7949" s="48">
        <v>41116203</v>
      </c>
      <c r="B7949" s="49" t="s">
        <v>8208</v>
      </c>
    </row>
    <row r="7950" spans="1:2" x14ac:dyDescent="0.25">
      <c r="A7950" s="48">
        <v>41116205</v>
      </c>
      <c r="B7950" s="49" t="s">
        <v>8209</v>
      </c>
    </row>
    <row r="7951" spans="1:2" x14ac:dyDescent="0.25">
      <c r="A7951" s="48">
        <v>41116301</v>
      </c>
      <c r="B7951" s="49" t="s">
        <v>8210</v>
      </c>
    </row>
    <row r="7952" spans="1:2" x14ac:dyDescent="0.25">
      <c r="A7952" s="48">
        <v>41116401</v>
      </c>
      <c r="B7952" s="49" t="s">
        <v>8211</v>
      </c>
    </row>
    <row r="7953" spans="1:2" x14ac:dyDescent="0.25">
      <c r="A7953" s="48">
        <v>41116501</v>
      </c>
      <c r="B7953" s="49" t="s">
        <v>8212</v>
      </c>
    </row>
    <row r="7954" spans="1:2" x14ac:dyDescent="0.25">
      <c r="A7954" s="48">
        <v>41121501</v>
      </c>
      <c r="B7954" s="49" t="s">
        <v>8213</v>
      </c>
    </row>
    <row r="7955" spans="1:2" x14ac:dyDescent="0.25">
      <c r="A7955" s="48">
        <v>41121502</v>
      </c>
      <c r="B7955" s="49" t="s">
        <v>8214</v>
      </c>
    </row>
    <row r="7956" spans="1:2" x14ac:dyDescent="0.25">
      <c r="A7956" s="48">
        <v>41121503</v>
      </c>
      <c r="B7956" s="49" t="s">
        <v>8215</v>
      </c>
    </row>
    <row r="7957" spans="1:2" x14ac:dyDescent="0.25">
      <c r="A7957" s="48">
        <v>41121504</v>
      </c>
      <c r="B7957" s="49" t="s">
        <v>8216</v>
      </c>
    </row>
    <row r="7958" spans="1:2" x14ac:dyDescent="0.25">
      <c r="A7958" s="48">
        <v>41121505</v>
      </c>
      <c r="B7958" s="49" t="s">
        <v>8217</v>
      </c>
    </row>
    <row r="7959" spans="1:2" x14ac:dyDescent="0.25">
      <c r="A7959" s="48">
        <v>41121506</v>
      </c>
      <c r="B7959" s="49" t="s">
        <v>8218</v>
      </c>
    </row>
    <row r="7960" spans="1:2" x14ac:dyDescent="0.25">
      <c r="A7960" s="48">
        <v>41121507</v>
      </c>
      <c r="B7960" s="49" t="s">
        <v>8219</v>
      </c>
    </row>
    <row r="7961" spans="1:2" x14ac:dyDescent="0.25">
      <c r="A7961" s="48">
        <v>41121508</v>
      </c>
      <c r="B7961" s="49" t="s">
        <v>8220</v>
      </c>
    </row>
    <row r="7962" spans="1:2" x14ac:dyDescent="0.25">
      <c r="A7962" s="48">
        <v>41121509</v>
      </c>
      <c r="B7962" s="49" t="s">
        <v>8221</v>
      </c>
    </row>
    <row r="7963" spans="1:2" x14ac:dyDescent="0.25">
      <c r="A7963" s="48">
        <v>41121510</v>
      </c>
      <c r="B7963" s="49" t="s">
        <v>8222</v>
      </c>
    </row>
    <row r="7964" spans="1:2" x14ac:dyDescent="0.25">
      <c r="A7964" s="48">
        <v>41121511</v>
      </c>
      <c r="B7964" s="49" t="s">
        <v>8223</v>
      </c>
    </row>
    <row r="7965" spans="1:2" x14ac:dyDescent="0.25">
      <c r="A7965" s="48">
        <v>41121513</v>
      </c>
      <c r="B7965" s="49" t="s">
        <v>8224</v>
      </c>
    </row>
    <row r="7966" spans="1:2" x14ac:dyDescent="0.25">
      <c r="A7966" s="48">
        <v>41121514</v>
      </c>
      <c r="B7966" s="49" t="s">
        <v>8225</v>
      </c>
    </row>
    <row r="7967" spans="1:2" x14ac:dyDescent="0.25">
      <c r="A7967" s="48">
        <v>41121515</v>
      </c>
      <c r="B7967" s="49" t="s">
        <v>8226</v>
      </c>
    </row>
    <row r="7968" spans="1:2" x14ac:dyDescent="0.25">
      <c r="A7968" s="48">
        <v>41121516</v>
      </c>
      <c r="B7968" s="49" t="s">
        <v>8227</v>
      </c>
    </row>
    <row r="7969" spans="1:2" x14ac:dyDescent="0.25">
      <c r="A7969" s="48">
        <v>41121517</v>
      </c>
      <c r="B7969" s="49" t="s">
        <v>8228</v>
      </c>
    </row>
    <row r="7970" spans="1:2" x14ac:dyDescent="0.25">
      <c r="A7970" s="48">
        <v>41121601</v>
      </c>
      <c r="B7970" s="49" t="s">
        <v>8229</v>
      </c>
    </row>
    <row r="7971" spans="1:2" x14ac:dyDescent="0.25">
      <c r="A7971" s="48">
        <v>41121602</v>
      </c>
      <c r="B7971" s="49" t="s">
        <v>8230</v>
      </c>
    </row>
    <row r="7972" spans="1:2" x14ac:dyDescent="0.25">
      <c r="A7972" s="48">
        <v>41121603</v>
      </c>
      <c r="B7972" s="49" t="s">
        <v>8231</v>
      </c>
    </row>
    <row r="7973" spans="1:2" x14ac:dyDescent="0.25">
      <c r="A7973" s="48">
        <v>41121604</v>
      </c>
      <c r="B7973" s="49" t="s">
        <v>8232</v>
      </c>
    </row>
    <row r="7974" spans="1:2" x14ac:dyDescent="0.25">
      <c r="A7974" s="48">
        <v>41121605</v>
      </c>
      <c r="B7974" s="49" t="s">
        <v>8233</v>
      </c>
    </row>
    <row r="7975" spans="1:2" x14ac:dyDescent="0.25">
      <c r="A7975" s="48">
        <v>41121606</v>
      </c>
      <c r="B7975" s="49" t="s">
        <v>8234</v>
      </c>
    </row>
    <row r="7976" spans="1:2" x14ac:dyDescent="0.25">
      <c r="A7976" s="48">
        <v>41121607</v>
      </c>
      <c r="B7976" s="49" t="s">
        <v>8235</v>
      </c>
    </row>
    <row r="7977" spans="1:2" x14ac:dyDescent="0.25">
      <c r="A7977" s="48">
        <v>41121608</v>
      </c>
      <c r="B7977" s="49" t="s">
        <v>8236</v>
      </c>
    </row>
    <row r="7978" spans="1:2" x14ac:dyDescent="0.25">
      <c r="A7978" s="48">
        <v>41121609</v>
      </c>
      <c r="B7978" s="49" t="s">
        <v>8237</v>
      </c>
    </row>
    <row r="7979" spans="1:2" x14ac:dyDescent="0.25">
      <c r="A7979" s="48">
        <v>41121701</v>
      </c>
      <c r="B7979" s="49" t="s">
        <v>8238</v>
      </c>
    </row>
    <row r="7980" spans="1:2" x14ac:dyDescent="0.25">
      <c r="A7980" s="48">
        <v>41121702</v>
      </c>
      <c r="B7980" s="49" t="s">
        <v>8239</v>
      </c>
    </row>
    <row r="7981" spans="1:2" x14ac:dyDescent="0.25">
      <c r="A7981" s="48">
        <v>41121703</v>
      </c>
      <c r="B7981" s="49" t="s">
        <v>8240</v>
      </c>
    </row>
    <row r="7982" spans="1:2" x14ac:dyDescent="0.25">
      <c r="A7982" s="48">
        <v>41121704</v>
      </c>
      <c r="B7982" s="49" t="s">
        <v>8241</v>
      </c>
    </row>
    <row r="7983" spans="1:2" x14ac:dyDescent="0.25">
      <c r="A7983" s="48">
        <v>41121705</v>
      </c>
      <c r="B7983" s="49" t="s">
        <v>8242</v>
      </c>
    </row>
    <row r="7984" spans="1:2" x14ac:dyDescent="0.25">
      <c r="A7984" s="48">
        <v>41121706</v>
      </c>
      <c r="B7984" s="49" t="s">
        <v>8243</v>
      </c>
    </row>
    <row r="7985" spans="1:2" x14ac:dyDescent="0.25">
      <c r="A7985" s="48">
        <v>41121707</v>
      </c>
      <c r="B7985" s="49" t="s">
        <v>8244</v>
      </c>
    </row>
    <row r="7986" spans="1:2" x14ac:dyDescent="0.25">
      <c r="A7986" s="48">
        <v>41121708</v>
      </c>
      <c r="B7986" s="49" t="s">
        <v>8245</v>
      </c>
    </row>
    <row r="7987" spans="1:2" x14ac:dyDescent="0.25">
      <c r="A7987" s="48">
        <v>41121709</v>
      </c>
      <c r="B7987" s="49" t="s">
        <v>8246</v>
      </c>
    </row>
    <row r="7988" spans="1:2" x14ac:dyDescent="0.25">
      <c r="A7988" s="48">
        <v>41121710</v>
      </c>
      <c r="B7988" s="49" t="s">
        <v>8247</v>
      </c>
    </row>
    <row r="7989" spans="1:2" x14ac:dyDescent="0.25">
      <c r="A7989" s="48">
        <v>41121711</v>
      </c>
      <c r="B7989" s="49" t="s">
        <v>8248</v>
      </c>
    </row>
    <row r="7990" spans="1:2" x14ac:dyDescent="0.25">
      <c r="A7990" s="48">
        <v>41121801</v>
      </c>
      <c r="B7990" s="49" t="s">
        <v>8249</v>
      </c>
    </row>
    <row r="7991" spans="1:2" x14ac:dyDescent="0.25">
      <c r="A7991" s="48">
        <v>41121802</v>
      </c>
      <c r="B7991" s="49" t="s">
        <v>8250</v>
      </c>
    </row>
    <row r="7992" spans="1:2" x14ac:dyDescent="0.25">
      <c r="A7992" s="48">
        <v>41121803</v>
      </c>
      <c r="B7992" s="49" t="s">
        <v>8251</v>
      </c>
    </row>
    <row r="7993" spans="1:2" x14ac:dyDescent="0.25">
      <c r="A7993" s="48">
        <v>41121804</v>
      </c>
      <c r="B7993" s="49" t="s">
        <v>8252</v>
      </c>
    </row>
    <row r="7994" spans="1:2" x14ac:dyDescent="0.25">
      <c r="A7994" s="48">
        <v>41121805</v>
      </c>
      <c r="B7994" s="49" t="s">
        <v>8253</v>
      </c>
    </row>
    <row r="7995" spans="1:2" x14ac:dyDescent="0.25">
      <c r="A7995" s="48">
        <v>41121806</v>
      </c>
      <c r="B7995" s="49" t="s">
        <v>8254</v>
      </c>
    </row>
    <row r="7996" spans="1:2" x14ac:dyDescent="0.25">
      <c r="A7996" s="48">
        <v>41121807</v>
      </c>
      <c r="B7996" s="49" t="s">
        <v>8255</v>
      </c>
    </row>
    <row r="7997" spans="1:2" x14ac:dyDescent="0.25">
      <c r="A7997" s="48">
        <v>41121808</v>
      </c>
      <c r="B7997" s="49" t="s">
        <v>8256</v>
      </c>
    </row>
    <row r="7998" spans="1:2" x14ac:dyDescent="0.25">
      <c r="A7998" s="48">
        <v>41121809</v>
      </c>
      <c r="B7998" s="49" t="s">
        <v>8257</v>
      </c>
    </row>
    <row r="7999" spans="1:2" x14ac:dyDescent="0.25">
      <c r="A7999" s="48">
        <v>41121810</v>
      </c>
      <c r="B7999" s="49" t="s">
        <v>8258</v>
      </c>
    </row>
    <row r="8000" spans="1:2" x14ac:dyDescent="0.25">
      <c r="A8000" s="48">
        <v>41121811</v>
      </c>
      <c r="B8000" s="49" t="s">
        <v>8259</v>
      </c>
    </row>
    <row r="8001" spans="1:2" x14ac:dyDescent="0.25">
      <c r="A8001" s="48">
        <v>41121812</v>
      </c>
      <c r="B8001" s="49" t="s">
        <v>8260</v>
      </c>
    </row>
    <row r="8002" spans="1:2" x14ac:dyDescent="0.25">
      <c r="A8002" s="48">
        <v>41121813</v>
      </c>
      <c r="B8002" s="49" t="s">
        <v>8261</v>
      </c>
    </row>
    <row r="8003" spans="1:2" x14ac:dyDescent="0.25">
      <c r="A8003" s="48">
        <v>41121814</v>
      </c>
      <c r="B8003" s="49" t="s">
        <v>8262</v>
      </c>
    </row>
    <row r="8004" spans="1:2" x14ac:dyDescent="0.25">
      <c r="A8004" s="48">
        <v>41121815</v>
      </c>
      <c r="B8004" s="49" t="s">
        <v>8263</v>
      </c>
    </row>
    <row r="8005" spans="1:2" x14ac:dyDescent="0.25">
      <c r="A8005" s="48">
        <v>41122001</v>
      </c>
      <c r="B8005" s="49" t="s">
        <v>8264</v>
      </c>
    </row>
    <row r="8006" spans="1:2" x14ac:dyDescent="0.25">
      <c r="A8006" s="48">
        <v>41122002</v>
      </c>
      <c r="B8006" s="49" t="s">
        <v>8265</v>
      </c>
    </row>
    <row r="8007" spans="1:2" x14ac:dyDescent="0.25">
      <c r="A8007" s="48">
        <v>41122003</v>
      </c>
      <c r="B8007" s="49" t="s">
        <v>8266</v>
      </c>
    </row>
    <row r="8008" spans="1:2" x14ac:dyDescent="0.25">
      <c r="A8008" s="48">
        <v>41122004</v>
      </c>
      <c r="B8008" s="49" t="s">
        <v>8267</v>
      </c>
    </row>
    <row r="8009" spans="1:2" x14ac:dyDescent="0.25">
      <c r="A8009" s="48">
        <v>41122101</v>
      </c>
      <c r="B8009" s="49" t="s">
        <v>8268</v>
      </c>
    </row>
    <row r="8010" spans="1:2" x14ac:dyDescent="0.25">
      <c r="A8010" s="48">
        <v>41122102</v>
      </c>
      <c r="B8010" s="49" t="s">
        <v>8269</v>
      </c>
    </row>
    <row r="8011" spans="1:2" x14ac:dyDescent="0.25">
      <c r="A8011" s="48">
        <v>41122103</v>
      </c>
      <c r="B8011" s="49" t="s">
        <v>8270</v>
      </c>
    </row>
    <row r="8012" spans="1:2" x14ac:dyDescent="0.25">
      <c r="A8012" s="48">
        <v>41122104</v>
      </c>
      <c r="B8012" s="49" t="s">
        <v>8271</v>
      </c>
    </row>
    <row r="8013" spans="1:2" x14ac:dyDescent="0.25">
      <c r="A8013" s="48">
        <v>41122105</v>
      </c>
      <c r="B8013" s="49" t="s">
        <v>8272</v>
      </c>
    </row>
    <row r="8014" spans="1:2" x14ac:dyDescent="0.25">
      <c r="A8014" s="48">
        <v>41122106</v>
      </c>
      <c r="B8014" s="49" t="s">
        <v>8273</v>
      </c>
    </row>
    <row r="8015" spans="1:2" x14ac:dyDescent="0.25">
      <c r="A8015" s="48">
        <v>41122107</v>
      </c>
      <c r="B8015" s="49" t="s">
        <v>8274</v>
      </c>
    </row>
    <row r="8016" spans="1:2" x14ac:dyDescent="0.25">
      <c r="A8016" s="48">
        <v>41122108</v>
      </c>
      <c r="B8016" s="49" t="s">
        <v>8275</v>
      </c>
    </row>
    <row r="8017" spans="1:2" x14ac:dyDescent="0.25">
      <c r="A8017" s="48">
        <v>41122109</v>
      </c>
      <c r="B8017" s="49" t="s">
        <v>8276</v>
      </c>
    </row>
    <row r="8018" spans="1:2" x14ac:dyDescent="0.25">
      <c r="A8018" s="48">
        <v>41122110</v>
      </c>
      <c r="B8018" s="49" t="s">
        <v>8277</v>
      </c>
    </row>
    <row r="8019" spans="1:2" x14ac:dyDescent="0.25">
      <c r="A8019" s="48">
        <v>41122201</v>
      </c>
      <c r="B8019" s="49" t="s">
        <v>8278</v>
      </c>
    </row>
    <row r="8020" spans="1:2" x14ac:dyDescent="0.25">
      <c r="A8020" s="48">
        <v>41122202</v>
      </c>
      <c r="B8020" s="49" t="s">
        <v>8279</v>
      </c>
    </row>
    <row r="8021" spans="1:2" x14ac:dyDescent="0.25">
      <c r="A8021" s="48">
        <v>41122203</v>
      </c>
      <c r="B8021" s="49" t="s">
        <v>8280</v>
      </c>
    </row>
    <row r="8022" spans="1:2" x14ac:dyDescent="0.25">
      <c r="A8022" s="48">
        <v>41122301</v>
      </c>
      <c r="B8022" s="49" t="s">
        <v>8281</v>
      </c>
    </row>
    <row r="8023" spans="1:2" x14ac:dyDescent="0.25">
      <c r="A8023" s="48">
        <v>41122401</v>
      </c>
      <c r="B8023" s="49" t="s">
        <v>8282</v>
      </c>
    </row>
    <row r="8024" spans="1:2" x14ac:dyDescent="0.25">
      <c r="A8024" s="48">
        <v>41122402</v>
      </c>
      <c r="B8024" s="49" t="s">
        <v>8283</v>
      </c>
    </row>
    <row r="8025" spans="1:2" x14ac:dyDescent="0.25">
      <c r="A8025" s="48">
        <v>41122403</v>
      </c>
      <c r="B8025" s="49" t="s">
        <v>8284</v>
      </c>
    </row>
    <row r="8026" spans="1:2" x14ac:dyDescent="0.25">
      <c r="A8026" s="48">
        <v>41122404</v>
      </c>
      <c r="B8026" s="49" t="s">
        <v>8285</v>
      </c>
    </row>
    <row r="8027" spans="1:2" x14ac:dyDescent="0.25">
      <c r="A8027" s="48">
        <v>41122405</v>
      </c>
      <c r="B8027" s="49" t="s">
        <v>8286</v>
      </c>
    </row>
    <row r="8028" spans="1:2" x14ac:dyDescent="0.25">
      <c r="A8028" s="48">
        <v>41122406</v>
      </c>
      <c r="B8028" s="49" t="s">
        <v>8287</v>
      </c>
    </row>
    <row r="8029" spans="1:2" x14ac:dyDescent="0.25">
      <c r="A8029" s="48">
        <v>41122407</v>
      </c>
      <c r="B8029" s="49" t="s">
        <v>8288</v>
      </c>
    </row>
    <row r="8030" spans="1:2" x14ac:dyDescent="0.25">
      <c r="A8030" s="48">
        <v>41122408</v>
      </c>
      <c r="B8030" s="49" t="s">
        <v>8289</v>
      </c>
    </row>
    <row r="8031" spans="1:2" x14ac:dyDescent="0.25">
      <c r="A8031" s="48">
        <v>41122409</v>
      </c>
      <c r="B8031" s="49" t="s">
        <v>8290</v>
      </c>
    </row>
    <row r="8032" spans="1:2" x14ac:dyDescent="0.25">
      <c r="A8032" s="48">
        <v>41122410</v>
      </c>
      <c r="B8032" s="49" t="s">
        <v>8291</v>
      </c>
    </row>
    <row r="8033" spans="1:2" x14ac:dyDescent="0.25">
      <c r="A8033" s="48">
        <v>41122411</v>
      </c>
      <c r="B8033" s="49" t="s">
        <v>8292</v>
      </c>
    </row>
    <row r="8034" spans="1:2" x14ac:dyDescent="0.25">
      <c r="A8034" s="48">
        <v>41122412</v>
      </c>
      <c r="B8034" s="49" t="s">
        <v>8293</v>
      </c>
    </row>
    <row r="8035" spans="1:2" x14ac:dyDescent="0.25">
      <c r="A8035" s="48">
        <v>41122413</v>
      </c>
      <c r="B8035" s="49" t="s">
        <v>8294</v>
      </c>
    </row>
    <row r="8036" spans="1:2" x14ac:dyDescent="0.25">
      <c r="A8036" s="48">
        <v>41122501</v>
      </c>
      <c r="B8036" s="49" t="s">
        <v>8295</v>
      </c>
    </row>
    <row r="8037" spans="1:2" x14ac:dyDescent="0.25">
      <c r="A8037" s="48">
        <v>41122502</v>
      </c>
      <c r="B8037" s="49" t="s">
        <v>8296</v>
      </c>
    </row>
    <row r="8038" spans="1:2" x14ac:dyDescent="0.25">
      <c r="A8038" s="48">
        <v>41122503</v>
      </c>
      <c r="B8038" s="49" t="s">
        <v>8297</v>
      </c>
    </row>
    <row r="8039" spans="1:2" x14ac:dyDescent="0.25">
      <c r="A8039" s="48">
        <v>41122601</v>
      </c>
      <c r="B8039" s="49" t="s">
        <v>8298</v>
      </c>
    </row>
    <row r="8040" spans="1:2" x14ac:dyDescent="0.25">
      <c r="A8040" s="48">
        <v>41122602</v>
      </c>
      <c r="B8040" s="49" t="s">
        <v>8299</v>
      </c>
    </row>
    <row r="8041" spans="1:2" x14ac:dyDescent="0.25">
      <c r="A8041" s="48">
        <v>41122603</v>
      </c>
      <c r="B8041" s="49" t="s">
        <v>8300</v>
      </c>
    </row>
    <row r="8042" spans="1:2" x14ac:dyDescent="0.25">
      <c r="A8042" s="48">
        <v>41122604</v>
      </c>
      <c r="B8042" s="49" t="s">
        <v>8301</v>
      </c>
    </row>
    <row r="8043" spans="1:2" x14ac:dyDescent="0.25">
      <c r="A8043" s="48">
        <v>41122605</v>
      </c>
      <c r="B8043" s="49" t="s">
        <v>8302</v>
      </c>
    </row>
    <row r="8044" spans="1:2" x14ac:dyDescent="0.25">
      <c r="A8044" s="48">
        <v>41122606</v>
      </c>
      <c r="B8044" s="49" t="s">
        <v>8303</v>
      </c>
    </row>
    <row r="8045" spans="1:2" x14ac:dyDescent="0.25">
      <c r="A8045" s="48">
        <v>41122701</v>
      </c>
      <c r="B8045" s="49" t="s">
        <v>8304</v>
      </c>
    </row>
    <row r="8046" spans="1:2" x14ac:dyDescent="0.25">
      <c r="A8046" s="48">
        <v>41122702</v>
      </c>
      <c r="B8046" s="49" t="s">
        <v>8305</v>
      </c>
    </row>
    <row r="8047" spans="1:2" x14ac:dyDescent="0.25">
      <c r="A8047" s="48">
        <v>41122703</v>
      </c>
      <c r="B8047" s="49" t="s">
        <v>8306</v>
      </c>
    </row>
    <row r="8048" spans="1:2" x14ac:dyDescent="0.25">
      <c r="A8048" s="48">
        <v>41122704</v>
      </c>
      <c r="B8048" s="49" t="s">
        <v>8307</v>
      </c>
    </row>
    <row r="8049" spans="1:2" x14ac:dyDescent="0.25">
      <c r="A8049" s="48">
        <v>41122801</v>
      </c>
      <c r="B8049" s="49" t="s">
        <v>8308</v>
      </c>
    </row>
    <row r="8050" spans="1:2" x14ac:dyDescent="0.25">
      <c r="A8050" s="48">
        <v>41122802</v>
      </c>
      <c r="B8050" s="49" t="s">
        <v>8309</v>
      </c>
    </row>
    <row r="8051" spans="1:2" x14ac:dyDescent="0.25">
      <c r="A8051" s="48">
        <v>41122803</v>
      </c>
      <c r="B8051" s="49" t="s">
        <v>8310</v>
      </c>
    </row>
    <row r="8052" spans="1:2" x14ac:dyDescent="0.25">
      <c r="A8052" s="48">
        <v>41122804</v>
      </c>
      <c r="B8052" s="49" t="s">
        <v>8311</v>
      </c>
    </row>
    <row r="8053" spans="1:2" x14ac:dyDescent="0.25">
      <c r="A8053" s="48">
        <v>41122805</v>
      </c>
      <c r="B8053" s="49" t="s">
        <v>8312</v>
      </c>
    </row>
    <row r="8054" spans="1:2" x14ac:dyDescent="0.25">
      <c r="A8054" s="48">
        <v>41122806</v>
      </c>
      <c r="B8054" s="49" t="s">
        <v>8313</v>
      </c>
    </row>
    <row r="8055" spans="1:2" x14ac:dyDescent="0.25">
      <c r="A8055" s="48">
        <v>41122807</v>
      </c>
      <c r="B8055" s="49" t="s">
        <v>8314</v>
      </c>
    </row>
    <row r="8056" spans="1:2" x14ac:dyDescent="0.25">
      <c r="A8056" s="48">
        <v>41122808</v>
      </c>
      <c r="B8056" s="49" t="s">
        <v>8315</v>
      </c>
    </row>
    <row r="8057" spans="1:2" x14ac:dyDescent="0.25">
      <c r="A8057" s="48">
        <v>41122809</v>
      </c>
      <c r="B8057" s="49" t="s">
        <v>8316</v>
      </c>
    </row>
    <row r="8058" spans="1:2" x14ac:dyDescent="0.25">
      <c r="A8058" s="48">
        <v>41123001</v>
      </c>
      <c r="B8058" s="49" t="s">
        <v>8317</v>
      </c>
    </row>
    <row r="8059" spans="1:2" x14ac:dyDescent="0.25">
      <c r="A8059" s="48">
        <v>41123002</v>
      </c>
      <c r="B8059" s="49" t="s">
        <v>8318</v>
      </c>
    </row>
    <row r="8060" spans="1:2" x14ac:dyDescent="0.25">
      <c r="A8060" s="48">
        <v>41123003</v>
      </c>
      <c r="B8060" s="49" t="s">
        <v>8319</v>
      </c>
    </row>
    <row r="8061" spans="1:2" x14ac:dyDescent="0.25">
      <c r="A8061" s="48">
        <v>41123004</v>
      </c>
      <c r="B8061" s="49" t="s">
        <v>8320</v>
      </c>
    </row>
    <row r="8062" spans="1:2" x14ac:dyDescent="0.25">
      <c r="A8062" s="48">
        <v>41123101</v>
      </c>
      <c r="B8062" s="49" t="s">
        <v>8321</v>
      </c>
    </row>
    <row r="8063" spans="1:2" x14ac:dyDescent="0.25">
      <c r="A8063" s="48">
        <v>41123102</v>
      </c>
      <c r="B8063" s="49" t="s">
        <v>8322</v>
      </c>
    </row>
    <row r="8064" spans="1:2" x14ac:dyDescent="0.25">
      <c r="A8064" s="48">
        <v>41123201</v>
      </c>
      <c r="B8064" s="49" t="s">
        <v>8323</v>
      </c>
    </row>
    <row r="8065" spans="1:2" x14ac:dyDescent="0.25">
      <c r="A8065" s="48">
        <v>41123202</v>
      </c>
      <c r="B8065" s="49" t="s">
        <v>8324</v>
      </c>
    </row>
    <row r="8066" spans="1:2" x14ac:dyDescent="0.25">
      <c r="A8066" s="48">
        <v>41123302</v>
      </c>
      <c r="B8066" s="49" t="s">
        <v>8325</v>
      </c>
    </row>
    <row r="8067" spans="1:2" x14ac:dyDescent="0.25">
      <c r="A8067" s="48">
        <v>41123303</v>
      </c>
      <c r="B8067" s="49" t="s">
        <v>8326</v>
      </c>
    </row>
    <row r="8068" spans="1:2" x14ac:dyDescent="0.25">
      <c r="A8068" s="48">
        <v>41123304</v>
      </c>
      <c r="B8068" s="49" t="s">
        <v>8327</v>
      </c>
    </row>
    <row r="8069" spans="1:2" x14ac:dyDescent="0.25">
      <c r="A8069" s="48">
        <v>41123305</v>
      </c>
      <c r="B8069" s="49" t="s">
        <v>8328</v>
      </c>
    </row>
    <row r="8070" spans="1:2" x14ac:dyDescent="0.25">
      <c r="A8070" s="48">
        <v>41123401</v>
      </c>
      <c r="B8070" s="49" t="s">
        <v>8329</v>
      </c>
    </row>
    <row r="8071" spans="1:2" x14ac:dyDescent="0.25">
      <c r="A8071" s="48">
        <v>41123402</v>
      </c>
      <c r="B8071" s="49" t="s">
        <v>8330</v>
      </c>
    </row>
    <row r="8072" spans="1:2" x14ac:dyDescent="0.25">
      <c r="A8072" s="48">
        <v>41123403</v>
      </c>
      <c r="B8072" s="49" t="s">
        <v>8331</v>
      </c>
    </row>
    <row r="8073" spans="1:2" x14ac:dyDescent="0.25">
      <c r="A8073" s="48">
        <v>42121501</v>
      </c>
      <c r="B8073" s="49" t="s">
        <v>8332</v>
      </c>
    </row>
    <row r="8074" spans="1:2" x14ac:dyDescent="0.25">
      <c r="A8074" s="48">
        <v>42121502</v>
      </c>
      <c r="B8074" s="49" t="s">
        <v>8333</v>
      </c>
    </row>
    <row r="8075" spans="1:2" x14ac:dyDescent="0.25">
      <c r="A8075" s="48">
        <v>42121503</v>
      </c>
      <c r="B8075" s="49" t="s">
        <v>8334</v>
      </c>
    </row>
    <row r="8076" spans="1:2" x14ac:dyDescent="0.25">
      <c r="A8076" s="48">
        <v>42121504</v>
      </c>
      <c r="B8076" s="49" t="s">
        <v>8335</v>
      </c>
    </row>
    <row r="8077" spans="1:2" x14ac:dyDescent="0.25">
      <c r="A8077" s="48">
        <v>42121505</v>
      </c>
      <c r="B8077" s="49" t="s">
        <v>8336</v>
      </c>
    </row>
    <row r="8078" spans="1:2" x14ac:dyDescent="0.25">
      <c r="A8078" s="48">
        <v>42121506</v>
      </c>
      <c r="B8078" s="49" t="s">
        <v>8337</v>
      </c>
    </row>
    <row r="8079" spans="1:2" x14ac:dyDescent="0.25">
      <c r="A8079" s="48">
        <v>42121507</v>
      </c>
      <c r="B8079" s="49" t="s">
        <v>8338</v>
      </c>
    </row>
    <row r="8080" spans="1:2" x14ac:dyDescent="0.25">
      <c r="A8080" s="48">
        <v>42121508</v>
      </c>
      <c r="B8080" s="49" t="s">
        <v>8339</v>
      </c>
    </row>
    <row r="8081" spans="1:2" x14ac:dyDescent="0.25">
      <c r="A8081" s="48">
        <v>42121509</v>
      </c>
      <c r="B8081" s="49" t="s">
        <v>8340</v>
      </c>
    </row>
    <row r="8082" spans="1:2" x14ac:dyDescent="0.25">
      <c r="A8082" s="48">
        <v>42121510</v>
      </c>
      <c r="B8082" s="49" t="s">
        <v>8341</v>
      </c>
    </row>
    <row r="8083" spans="1:2" x14ac:dyDescent="0.25">
      <c r="A8083" s="48">
        <v>42121511</v>
      </c>
      <c r="B8083" s="49" t="s">
        <v>8342</v>
      </c>
    </row>
    <row r="8084" spans="1:2" x14ac:dyDescent="0.25">
      <c r="A8084" s="48">
        <v>42121512</v>
      </c>
      <c r="B8084" s="49" t="s">
        <v>8343</v>
      </c>
    </row>
    <row r="8085" spans="1:2" x14ac:dyDescent="0.25">
      <c r="A8085" s="48">
        <v>42121513</v>
      </c>
      <c r="B8085" s="49" t="s">
        <v>8344</v>
      </c>
    </row>
    <row r="8086" spans="1:2" x14ac:dyDescent="0.25">
      <c r="A8086" s="48">
        <v>42121514</v>
      </c>
      <c r="B8086" s="49" t="s">
        <v>8345</v>
      </c>
    </row>
    <row r="8087" spans="1:2" x14ac:dyDescent="0.25">
      <c r="A8087" s="48">
        <v>42121515</v>
      </c>
      <c r="B8087" s="49" t="s">
        <v>8346</v>
      </c>
    </row>
    <row r="8088" spans="1:2" x14ac:dyDescent="0.25">
      <c r="A8088" s="48">
        <v>42121601</v>
      </c>
      <c r="B8088" s="49" t="s">
        <v>8347</v>
      </c>
    </row>
    <row r="8089" spans="1:2" x14ac:dyDescent="0.25">
      <c r="A8089" s="48">
        <v>42121602</v>
      </c>
      <c r="B8089" s="49" t="s">
        <v>8348</v>
      </c>
    </row>
    <row r="8090" spans="1:2" x14ac:dyDescent="0.25">
      <c r="A8090" s="48">
        <v>42121603</v>
      </c>
      <c r="B8090" s="49" t="s">
        <v>8349</v>
      </c>
    </row>
    <row r="8091" spans="1:2" x14ac:dyDescent="0.25">
      <c r="A8091" s="48">
        <v>42121604</v>
      </c>
      <c r="B8091" s="49" t="s">
        <v>8350</v>
      </c>
    </row>
    <row r="8092" spans="1:2" x14ac:dyDescent="0.25">
      <c r="A8092" s="48">
        <v>42121605</v>
      </c>
      <c r="B8092" s="49" t="s">
        <v>8351</v>
      </c>
    </row>
    <row r="8093" spans="1:2" x14ac:dyDescent="0.25">
      <c r="A8093" s="48">
        <v>42121606</v>
      </c>
      <c r="B8093" s="49" t="s">
        <v>8352</v>
      </c>
    </row>
    <row r="8094" spans="1:2" x14ac:dyDescent="0.25">
      <c r="A8094" s="48">
        <v>42121607</v>
      </c>
      <c r="B8094" s="49" t="s">
        <v>8353</v>
      </c>
    </row>
    <row r="8095" spans="1:2" x14ac:dyDescent="0.25">
      <c r="A8095" s="48">
        <v>42121608</v>
      </c>
      <c r="B8095" s="49" t="s">
        <v>8354</v>
      </c>
    </row>
    <row r="8096" spans="1:2" x14ac:dyDescent="0.25">
      <c r="A8096" s="48">
        <v>42121701</v>
      </c>
      <c r="B8096" s="49" t="s">
        <v>8355</v>
      </c>
    </row>
    <row r="8097" spans="1:2" x14ac:dyDescent="0.25">
      <c r="A8097" s="48">
        <v>42121702</v>
      </c>
      <c r="B8097" s="49" t="s">
        <v>8356</v>
      </c>
    </row>
    <row r="8098" spans="1:2" x14ac:dyDescent="0.25">
      <c r="A8098" s="48">
        <v>42131501</v>
      </c>
      <c r="B8098" s="49" t="s">
        <v>8357</v>
      </c>
    </row>
    <row r="8099" spans="1:2" x14ac:dyDescent="0.25">
      <c r="A8099" s="48">
        <v>42131502</v>
      </c>
      <c r="B8099" s="49" t="s">
        <v>8358</v>
      </c>
    </row>
    <row r="8100" spans="1:2" x14ac:dyDescent="0.25">
      <c r="A8100" s="48">
        <v>42131503</v>
      </c>
      <c r="B8100" s="49" t="s">
        <v>8359</v>
      </c>
    </row>
    <row r="8101" spans="1:2" x14ac:dyDescent="0.25">
      <c r="A8101" s="48">
        <v>42131504</v>
      </c>
      <c r="B8101" s="49" t="s">
        <v>8360</v>
      </c>
    </row>
    <row r="8102" spans="1:2" x14ac:dyDescent="0.25">
      <c r="A8102" s="48">
        <v>42131505</v>
      </c>
      <c r="B8102" s="49" t="s">
        <v>8361</v>
      </c>
    </row>
    <row r="8103" spans="1:2" x14ac:dyDescent="0.25">
      <c r="A8103" s="48">
        <v>42131506</v>
      </c>
      <c r="B8103" s="49" t="s">
        <v>8362</v>
      </c>
    </row>
    <row r="8104" spans="1:2" x14ac:dyDescent="0.25">
      <c r="A8104" s="48">
        <v>42131507</v>
      </c>
      <c r="B8104" s="49" t="s">
        <v>8363</v>
      </c>
    </row>
    <row r="8105" spans="1:2" x14ac:dyDescent="0.25">
      <c r="A8105" s="48">
        <v>42131508</v>
      </c>
      <c r="B8105" s="49" t="s">
        <v>8364</v>
      </c>
    </row>
    <row r="8106" spans="1:2" x14ac:dyDescent="0.25">
      <c r="A8106" s="48">
        <v>42131509</v>
      </c>
      <c r="B8106" s="49" t="s">
        <v>8365</v>
      </c>
    </row>
    <row r="8107" spans="1:2" x14ac:dyDescent="0.25">
      <c r="A8107" s="48">
        <v>42131510</v>
      </c>
      <c r="B8107" s="49" t="s">
        <v>8366</v>
      </c>
    </row>
    <row r="8108" spans="1:2" x14ac:dyDescent="0.25">
      <c r="A8108" s="48">
        <v>42131601</v>
      </c>
      <c r="B8108" s="49" t="s">
        <v>8367</v>
      </c>
    </row>
    <row r="8109" spans="1:2" x14ac:dyDescent="0.25">
      <c r="A8109" s="48">
        <v>42131602</v>
      </c>
      <c r="B8109" s="49" t="s">
        <v>8368</v>
      </c>
    </row>
    <row r="8110" spans="1:2" x14ac:dyDescent="0.25">
      <c r="A8110" s="48">
        <v>42131603</v>
      </c>
      <c r="B8110" s="49" t="s">
        <v>8369</v>
      </c>
    </row>
    <row r="8111" spans="1:2" x14ac:dyDescent="0.25">
      <c r="A8111" s="48">
        <v>42131604</v>
      </c>
      <c r="B8111" s="49" t="s">
        <v>8370</v>
      </c>
    </row>
    <row r="8112" spans="1:2" x14ac:dyDescent="0.25">
      <c r="A8112" s="48">
        <v>42131605</v>
      </c>
      <c r="B8112" s="49" t="s">
        <v>8371</v>
      </c>
    </row>
    <row r="8113" spans="1:2" x14ac:dyDescent="0.25">
      <c r="A8113" s="48">
        <v>42131606</v>
      </c>
      <c r="B8113" s="49" t="s">
        <v>8372</v>
      </c>
    </row>
    <row r="8114" spans="1:2" x14ac:dyDescent="0.25">
      <c r="A8114" s="48">
        <v>42131607</v>
      </c>
      <c r="B8114" s="49" t="s">
        <v>8373</v>
      </c>
    </row>
    <row r="8115" spans="1:2" x14ac:dyDescent="0.25">
      <c r="A8115" s="48">
        <v>42131608</v>
      </c>
      <c r="B8115" s="49" t="s">
        <v>8374</v>
      </c>
    </row>
    <row r="8116" spans="1:2" x14ac:dyDescent="0.25">
      <c r="A8116" s="48">
        <v>42131609</v>
      </c>
      <c r="B8116" s="49" t="s">
        <v>8375</v>
      </c>
    </row>
    <row r="8117" spans="1:2" x14ac:dyDescent="0.25">
      <c r="A8117" s="48">
        <v>42131610</v>
      </c>
      <c r="B8117" s="49" t="s">
        <v>8376</v>
      </c>
    </row>
    <row r="8118" spans="1:2" x14ac:dyDescent="0.25">
      <c r="A8118" s="48">
        <v>42131611</v>
      </c>
      <c r="B8118" s="49" t="s">
        <v>8377</v>
      </c>
    </row>
    <row r="8119" spans="1:2" x14ac:dyDescent="0.25">
      <c r="A8119" s="48">
        <v>42131612</v>
      </c>
      <c r="B8119" s="49" t="s">
        <v>8378</v>
      </c>
    </row>
    <row r="8120" spans="1:2" x14ac:dyDescent="0.25">
      <c r="A8120" s="48">
        <v>42131613</v>
      </c>
      <c r="B8120" s="49" t="s">
        <v>8379</v>
      </c>
    </row>
    <row r="8121" spans="1:2" x14ac:dyDescent="0.25">
      <c r="A8121" s="48">
        <v>42131701</v>
      </c>
      <c r="B8121" s="49" t="s">
        <v>8380</v>
      </c>
    </row>
    <row r="8122" spans="1:2" x14ac:dyDescent="0.25">
      <c r="A8122" s="48">
        <v>42131702</v>
      </c>
      <c r="B8122" s="49" t="s">
        <v>8381</v>
      </c>
    </row>
    <row r="8123" spans="1:2" x14ac:dyDescent="0.25">
      <c r="A8123" s="48">
        <v>42131703</v>
      </c>
      <c r="B8123" s="49" t="s">
        <v>8382</v>
      </c>
    </row>
    <row r="8124" spans="1:2" x14ac:dyDescent="0.25">
      <c r="A8124" s="48">
        <v>42131704</v>
      </c>
      <c r="B8124" s="49" t="s">
        <v>8383</v>
      </c>
    </row>
    <row r="8125" spans="1:2" x14ac:dyDescent="0.25">
      <c r="A8125" s="48">
        <v>42131705</v>
      </c>
      <c r="B8125" s="49" t="s">
        <v>8384</v>
      </c>
    </row>
    <row r="8126" spans="1:2" x14ac:dyDescent="0.25">
      <c r="A8126" s="48">
        <v>42131706</v>
      </c>
      <c r="B8126" s="49" t="s">
        <v>8385</v>
      </c>
    </row>
    <row r="8127" spans="1:2" x14ac:dyDescent="0.25">
      <c r="A8127" s="48">
        <v>42131707</v>
      </c>
      <c r="B8127" s="49" t="s">
        <v>8386</v>
      </c>
    </row>
    <row r="8128" spans="1:2" x14ac:dyDescent="0.25">
      <c r="A8128" s="48">
        <v>42132101</v>
      </c>
      <c r="B8128" s="49" t="s">
        <v>8387</v>
      </c>
    </row>
    <row r="8129" spans="1:2" x14ac:dyDescent="0.25">
      <c r="A8129" s="48">
        <v>42132102</v>
      </c>
      <c r="B8129" s="49" t="s">
        <v>8388</v>
      </c>
    </row>
    <row r="8130" spans="1:2" x14ac:dyDescent="0.25">
      <c r="A8130" s="48">
        <v>42132103</v>
      </c>
      <c r="B8130" s="49" t="s">
        <v>8389</v>
      </c>
    </row>
    <row r="8131" spans="1:2" x14ac:dyDescent="0.25">
      <c r="A8131" s="48">
        <v>42132104</v>
      </c>
      <c r="B8131" s="49" t="s">
        <v>8390</v>
      </c>
    </row>
    <row r="8132" spans="1:2" x14ac:dyDescent="0.25">
      <c r="A8132" s="48">
        <v>42132105</v>
      </c>
      <c r="B8132" s="49" t="s">
        <v>8391</v>
      </c>
    </row>
    <row r="8133" spans="1:2" x14ac:dyDescent="0.25">
      <c r="A8133" s="48">
        <v>42132106</v>
      </c>
      <c r="B8133" s="49" t="s">
        <v>8392</v>
      </c>
    </row>
    <row r="8134" spans="1:2" x14ac:dyDescent="0.25">
      <c r="A8134" s="48">
        <v>42132107</v>
      </c>
      <c r="B8134" s="49" t="s">
        <v>8393</v>
      </c>
    </row>
    <row r="8135" spans="1:2" x14ac:dyDescent="0.25">
      <c r="A8135" s="48">
        <v>42132108</v>
      </c>
      <c r="B8135" s="49" t="s">
        <v>8394</v>
      </c>
    </row>
    <row r="8136" spans="1:2" x14ac:dyDescent="0.25">
      <c r="A8136" s="48">
        <v>42132201</v>
      </c>
      <c r="B8136" s="49" t="s">
        <v>8395</v>
      </c>
    </row>
    <row r="8137" spans="1:2" x14ac:dyDescent="0.25">
      <c r="A8137" s="48">
        <v>42132202</v>
      </c>
      <c r="B8137" s="49" t="s">
        <v>8396</v>
      </c>
    </row>
    <row r="8138" spans="1:2" x14ac:dyDescent="0.25">
      <c r="A8138" s="48">
        <v>42132203</v>
      </c>
      <c r="B8138" s="49" t="s">
        <v>8397</v>
      </c>
    </row>
    <row r="8139" spans="1:2" x14ac:dyDescent="0.25">
      <c r="A8139" s="48">
        <v>42132204</v>
      </c>
      <c r="B8139" s="49" t="s">
        <v>8398</v>
      </c>
    </row>
    <row r="8140" spans="1:2" x14ac:dyDescent="0.25">
      <c r="A8140" s="48">
        <v>42132205</v>
      </c>
      <c r="B8140" s="49" t="s">
        <v>8399</v>
      </c>
    </row>
    <row r="8141" spans="1:2" x14ac:dyDescent="0.25">
      <c r="A8141" s="48">
        <v>42141501</v>
      </c>
      <c r="B8141" s="49" t="s">
        <v>8400</v>
      </c>
    </row>
    <row r="8142" spans="1:2" x14ac:dyDescent="0.25">
      <c r="A8142" s="48">
        <v>42141502</v>
      </c>
      <c r="B8142" s="49" t="s">
        <v>8401</v>
      </c>
    </row>
    <row r="8143" spans="1:2" x14ac:dyDescent="0.25">
      <c r="A8143" s="48">
        <v>42141503</v>
      </c>
      <c r="B8143" s="49" t="s">
        <v>8402</v>
      </c>
    </row>
    <row r="8144" spans="1:2" x14ac:dyDescent="0.25">
      <c r="A8144" s="48">
        <v>42141504</v>
      </c>
      <c r="B8144" s="49" t="s">
        <v>8403</v>
      </c>
    </row>
    <row r="8145" spans="1:2" x14ac:dyDescent="0.25">
      <c r="A8145" s="48">
        <v>42141601</v>
      </c>
      <c r="B8145" s="49" t="s">
        <v>8404</v>
      </c>
    </row>
    <row r="8146" spans="1:2" x14ac:dyDescent="0.25">
      <c r="A8146" s="48">
        <v>42141602</v>
      </c>
      <c r="B8146" s="49" t="s">
        <v>8405</v>
      </c>
    </row>
    <row r="8147" spans="1:2" x14ac:dyDescent="0.25">
      <c r="A8147" s="48">
        <v>42141603</v>
      </c>
      <c r="B8147" s="49" t="s">
        <v>8406</v>
      </c>
    </row>
    <row r="8148" spans="1:2" x14ac:dyDescent="0.25">
      <c r="A8148" s="48">
        <v>42141604</v>
      </c>
      <c r="B8148" s="49" t="s">
        <v>8407</v>
      </c>
    </row>
    <row r="8149" spans="1:2" x14ac:dyDescent="0.25">
      <c r="A8149" s="48">
        <v>42141605</v>
      </c>
      <c r="B8149" s="49" t="s">
        <v>8408</v>
      </c>
    </row>
    <row r="8150" spans="1:2" x14ac:dyDescent="0.25">
      <c r="A8150" s="48">
        <v>42141606</v>
      </c>
      <c r="B8150" s="49" t="s">
        <v>8409</v>
      </c>
    </row>
    <row r="8151" spans="1:2" x14ac:dyDescent="0.25">
      <c r="A8151" s="48">
        <v>42141607</v>
      </c>
      <c r="B8151" s="49" t="s">
        <v>8410</v>
      </c>
    </row>
    <row r="8152" spans="1:2" x14ac:dyDescent="0.25">
      <c r="A8152" s="48">
        <v>42141701</v>
      </c>
      <c r="B8152" s="49" t="s">
        <v>8411</v>
      </c>
    </row>
    <row r="8153" spans="1:2" x14ac:dyDescent="0.25">
      <c r="A8153" s="48">
        <v>42141702</v>
      </c>
      <c r="B8153" s="49" t="s">
        <v>8412</v>
      </c>
    </row>
    <row r="8154" spans="1:2" x14ac:dyDescent="0.25">
      <c r="A8154" s="48">
        <v>42141703</v>
      </c>
      <c r="B8154" s="49" t="s">
        <v>8413</v>
      </c>
    </row>
    <row r="8155" spans="1:2" x14ac:dyDescent="0.25">
      <c r="A8155" s="48">
        <v>42141704</v>
      </c>
      <c r="B8155" s="49" t="s">
        <v>8414</v>
      </c>
    </row>
    <row r="8156" spans="1:2" x14ac:dyDescent="0.25">
      <c r="A8156" s="48">
        <v>42141705</v>
      </c>
      <c r="B8156" s="49" t="s">
        <v>8415</v>
      </c>
    </row>
    <row r="8157" spans="1:2" x14ac:dyDescent="0.25">
      <c r="A8157" s="48">
        <v>42141801</v>
      </c>
      <c r="B8157" s="49" t="s">
        <v>8416</v>
      </c>
    </row>
    <row r="8158" spans="1:2" x14ac:dyDescent="0.25">
      <c r="A8158" s="48">
        <v>42141802</v>
      </c>
      <c r="B8158" s="49" t="s">
        <v>8417</v>
      </c>
    </row>
    <row r="8159" spans="1:2" x14ac:dyDescent="0.25">
      <c r="A8159" s="48">
        <v>42141803</v>
      </c>
      <c r="B8159" s="49" t="s">
        <v>8418</v>
      </c>
    </row>
    <row r="8160" spans="1:2" x14ac:dyDescent="0.25">
      <c r="A8160" s="48">
        <v>42141804</v>
      </c>
      <c r="B8160" s="49" t="s">
        <v>8419</v>
      </c>
    </row>
    <row r="8161" spans="1:2" x14ac:dyDescent="0.25">
      <c r="A8161" s="48">
        <v>42141805</v>
      </c>
      <c r="B8161" s="49" t="s">
        <v>8420</v>
      </c>
    </row>
    <row r="8162" spans="1:2" x14ac:dyDescent="0.25">
      <c r="A8162" s="48">
        <v>42141806</v>
      </c>
      <c r="B8162" s="49" t="s">
        <v>8421</v>
      </c>
    </row>
    <row r="8163" spans="1:2" x14ac:dyDescent="0.25">
      <c r="A8163" s="48">
        <v>42141807</v>
      </c>
      <c r="B8163" s="49" t="s">
        <v>8422</v>
      </c>
    </row>
    <row r="8164" spans="1:2" x14ac:dyDescent="0.25">
      <c r="A8164" s="48">
        <v>42141808</v>
      </c>
      <c r="B8164" s="49" t="s">
        <v>8423</v>
      </c>
    </row>
    <row r="8165" spans="1:2" x14ac:dyDescent="0.25">
      <c r="A8165" s="48">
        <v>42141809</v>
      </c>
      <c r="B8165" s="49" t="s">
        <v>8424</v>
      </c>
    </row>
    <row r="8166" spans="1:2" x14ac:dyDescent="0.25">
      <c r="A8166" s="48">
        <v>42141901</v>
      </c>
      <c r="B8166" s="49" t="s">
        <v>8425</v>
      </c>
    </row>
    <row r="8167" spans="1:2" x14ac:dyDescent="0.25">
      <c r="A8167" s="48">
        <v>42141902</v>
      </c>
      <c r="B8167" s="49" t="s">
        <v>8426</v>
      </c>
    </row>
    <row r="8168" spans="1:2" x14ac:dyDescent="0.25">
      <c r="A8168" s="48">
        <v>42141903</v>
      </c>
      <c r="B8168" s="49" t="s">
        <v>8427</v>
      </c>
    </row>
    <row r="8169" spans="1:2" x14ac:dyDescent="0.25">
      <c r="A8169" s="48">
        <v>42141904</v>
      </c>
      <c r="B8169" s="49" t="s">
        <v>8428</v>
      </c>
    </row>
    <row r="8170" spans="1:2" x14ac:dyDescent="0.25">
      <c r="A8170" s="48">
        <v>42141905</v>
      </c>
      <c r="B8170" s="49" t="s">
        <v>8429</v>
      </c>
    </row>
    <row r="8171" spans="1:2" x14ac:dyDescent="0.25">
      <c r="A8171" s="48">
        <v>42142001</v>
      </c>
      <c r="B8171" s="49" t="s">
        <v>8430</v>
      </c>
    </row>
    <row r="8172" spans="1:2" x14ac:dyDescent="0.25">
      <c r="A8172" s="48">
        <v>42142002</v>
      </c>
      <c r="B8172" s="49" t="s">
        <v>8431</v>
      </c>
    </row>
    <row r="8173" spans="1:2" x14ac:dyDescent="0.25">
      <c r="A8173" s="48">
        <v>42142003</v>
      </c>
      <c r="B8173" s="49" t="s">
        <v>8432</v>
      </c>
    </row>
    <row r="8174" spans="1:2" x14ac:dyDescent="0.25">
      <c r="A8174" s="48">
        <v>42142004</v>
      </c>
      <c r="B8174" s="49" t="s">
        <v>8433</v>
      </c>
    </row>
    <row r="8175" spans="1:2" x14ac:dyDescent="0.25">
      <c r="A8175" s="48">
        <v>42142005</v>
      </c>
      <c r="B8175" s="49" t="s">
        <v>8434</v>
      </c>
    </row>
    <row r="8176" spans="1:2" x14ac:dyDescent="0.25">
      <c r="A8176" s="48">
        <v>42142006</v>
      </c>
      <c r="B8176" s="49" t="s">
        <v>8435</v>
      </c>
    </row>
    <row r="8177" spans="1:2" x14ac:dyDescent="0.25">
      <c r="A8177" s="48">
        <v>42142007</v>
      </c>
      <c r="B8177" s="49" t="s">
        <v>8436</v>
      </c>
    </row>
    <row r="8178" spans="1:2" x14ac:dyDescent="0.25">
      <c r="A8178" s="48">
        <v>42142101</v>
      </c>
      <c r="B8178" s="49" t="s">
        <v>8437</v>
      </c>
    </row>
    <row r="8179" spans="1:2" x14ac:dyDescent="0.25">
      <c r="A8179" s="48">
        <v>42142102</v>
      </c>
      <c r="B8179" s="49" t="s">
        <v>8438</v>
      </c>
    </row>
    <row r="8180" spans="1:2" x14ac:dyDescent="0.25">
      <c r="A8180" s="48">
        <v>42142103</v>
      </c>
      <c r="B8180" s="49" t="s">
        <v>8439</v>
      </c>
    </row>
    <row r="8181" spans="1:2" x14ac:dyDescent="0.25">
      <c r="A8181" s="48">
        <v>42142104</v>
      </c>
      <c r="B8181" s="49" t="s">
        <v>8440</v>
      </c>
    </row>
    <row r="8182" spans="1:2" x14ac:dyDescent="0.25">
      <c r="A8182" s="48">
        <v>42142105</v>
      </c>
      <c r="B8182" s="49" t="s">
        <v>8441</v>
      </c>
    </row>
    <row r="8183" spans="1:2" x14ac:dyDescent="0.25">
      <c r="A8183" s="48">
        <v>42142106</v>
      </c>
      <c r="B8183" s="49" t="s">
        <v>8442</v>
      </c>
    </row>
    <row r="8184" spans="1:2" x14ac:dyDescent="0.25">
      <c r="A8184" s="48">
        <v>42142107</v>
      </c>
      <c r="B8184" s="49" t="s">
        <v>8443</v>
      </c>
    </row>
    <row r="8185" spans="1:2" x14ac:dyDescent="0.25">
      <c r="A8185" s="48">
        <v>42142108</v>
      </c>
      <c r="B8185" s="49" t="s">
        <v>8444</v>
      </c>
    </row>
    <row r="8186" spans="1:2" x14ac:dyDescent="0.25">
      <c r="A8186" s="48">
        <v>42142109</v>
      </c>
      <c r="B8186" s="49" t="s">
        <v>8445</v>
      </c>
    </row>
    <row r="8187" spans="1:2" x14ac:dyDescent="0.25">
      <c r="A8187" s="48">
        <v>42142110</v>
      </c>
      <c r="B8187" s="49" t="s">
        <v>8446</v>
      </c>
    </row>
    <row r="8188" spans="1:2" x14ac:dyDescent="0.25">
      <c r="A8188" s="48">
        <v>42142111</v>
      </c>
      <c r="B8188" s="49" t="s">
        <v>8447</v>
      </c>
    </row>
    <row r="8189" spans="1:2" x14ac:dyDescent="0.25">
      <c r="A8189" s="48">
        <v>42142112</v>
      </c>
      <c r="B8189" s="49" t="s">
        <v>8448</v>
      </c>
    </row>
    <row r="8190" spans="1:2" x14ac:dyDescent="0.25">
      <c r="A8190" s="48">
        <v>42142113</v>
      </c>
      <c r="B8190" s="49" t="s">
        <v>8449</v>
      </c>
    </row>
    <row r="8191" spans="1:2" x14ac:dyDescent="0.25">
      <c r="A8191" s="48">
        <v>42142114</v>
      </c>
      <c r="B8191" s="49" t="s">
        <v>8450</v>
      </c>
    </row>
    <row r="8192" spans="1:2" x14ac:dyDescent="0.25">
      <c r="A8192" s="48">
        <v>42142119</v>
      </c>
      <c r="B8192" s="49" t="s">
        <v>8451</v>
      </c>
    </row>
    <row r="8193" spans="1:2" x14ac:dyDescent="0.25">
      <c r="A8193" s="48">
        <v>42142201</v>
      </c>
      <c r="B8193" s="49" t="s">
        <v>8452</v>
      </c>
    </row>
    <row r="8194" spans="1:2" x14ac:dyDescent="0.25">
      <c r="A8194" s="48">
        <v>42142202</v>
      </c>
      <c r="B8194" s="49" t="s">
        <v>8453</v>
      </c>
    </row>
    <row r="8195" spans="1:2" x14ac:dyDescent="0.25">
      <c r="A8195" s="48">
        <v>42142203</v>
      </c>
      <c r="B8195" s="49" t="s">
        <v>8454</v>
      </c>
    </row>
    <row r="8196" spans="1:2" x14ac:dyDescent="0.25">
      <c r="A8196" s="48">
        <v>42142204</v>
      </c>
      <c r="B8196" s="49" t="s">
        <v>8455</v>
      </c>
    </row>
    <row r="8197" spans="1:2" x14ac:dyDescent="0.25">
      <c r="A8197" s="48">
        <v>42142301</v>
      </c>
      <c r="B8197" s="49" t="s">
        <v>8456</v>
      </c>
    </row>
    <row r="8198" spans="1:2" x14ac:dyDescent="0.25">
      <c r="A8198" s="48">
        <v>42142302</v>
      </c>
      <c r="B8198" s="49" t="s">
        <v>8457</v>
      </c>
    </row>
    <row r="8199" spans="1:2" x14ac:dyDescent="0.25">
      <c r="A8199" s="48">
        <v>42142303</v>
      </c>
      <c r="B8199" s="49" t="s">
        <v>8458</v>
      </c>
    </row>
    <row r="8200" spans="1:2" x14ac:dyDescent="0.25">
      <c r="A8200" s="48">
        <v>42142401</v>
      </c>
      <c r="B8200" s="49" t="s">
        <v>8459</v>
      </c>
    </row>
    <row r="8201" spans="1:2" x14ac:dyDescent="0.25">
      <c r="A8201" s="48">
        <v>42142402</v>
      </c>
      <c r="B8201" s="49" t="s">
        <v>8460</v>
      </c>
    </row>
    <row r="8202" spans="1:2" x14ac:dyDescent="0.25">
      <c r="A8202" s="48">
        <v>42142403</v>
      </c>
      <c r="B8202" s="49" t="s">
        <v>8461</v>
      </c>
    </row>
    <row r="8203" spans="1:2" x14ac:dyDescent="0.25">
      <c r="A8203" s="48">
        <v>42142404</v>
      </c>
      <c r="B8203" s="49" t="s">
        <v>8462</v>
      </c>
    </row>
    <row r="8204" spans="1:2" x14ac:dyDescent="0.25">
      <c r="A8204" s="48">
        <v>42142405</v>
      </c>
      <c r="B8204" s="49" t="s">
        <v>8463</v>
      </c>
    </row>
    <row r="8205" spans="1:2" x14ac:dyDescent="0.25">
      <c r="A8205" s="48">
        <v>42142406</v>
      </c>
      <c r="B8205" s="49" t="s">
        <v>8464</v>
      </c>
    </row>
    <row r="8206" spans="1:2" x14ac:dyDescent="0.25">
      <c r="A8206" s="48">
        <v>42142407</v>
      </c>
      <c r="B8206" s="49" t="s">
        <v>8465</v>
      </c>
    </row>
    <row r="8207" spans="1:2" x14ac:dyDescent="0.25">
      <c r="A8207" s="48">
        <v>42142501</v>
      </c>
      <c r="B8207" s="49" t="s">
        <v>8466</v>
      </c>
    </row>
    <row r="8208" spans="1:2" x14ac:dyDescent="0.25">
      <c r="A8208" s="48">
        <v>42142502</v>
      </c>
      <c r="B8208" s="49" t="s">
        <v>8467</v>
      </c>
    </row>
    <row r="8209" spans="1:2" x14ac:dyDescent="0.25">
      <c r="A8209" s="48">
        <v>42142503</v>
      </c>
      <c r="B8209" s="49" t="s">
        <v>8468</v>
      </c>
    </row>
    <row r="8210" spans="1:2" x14ac:dyDescent="0.25">
      <c r="A8210" s="48">
        <v>42142504</v>
      </c>
      <c r="B8210" s="49" t="s">
        <v>8469</v>
      </c>
    </row>
    <row r="8211" spans="1:2" x14ac:dyDescent="0.25">
      <c r="A8211" s="48">
        <v>42142505</v>
      </c>
      <c r="B8211" s="49" t="s">
        <v>8470</v>
      </c>
    </row>
    <row r="8212" spans="1:2" x14ac:dyDescent="0.25">
      <c r="A8212" s="48">
        <v>42142506</v>
      </c>
      <c r="B8212" s="49" t="s">
        <v>8471</v>
      </c>
    </row>
    <row r="8213" spans="1:2" x14ac:dyDescent="0.25">
      <c r="A8213" s="48">
        <v>42142507</v>
      </c>
      <c r="B8213" s="49" t="s">
        <v>8472</v>
      </c>
    </row>
    <row r="8214" spans="1:2" x14ac:dyDescent="0.25">
      <c r="A8214" s="48">
        <v>42142509</v>
      </c>
      <c r="B8214" s="49" t="s">
        <v>8473</v>
      </c>
    </row>
    <row r="8215" spans="1:2" x14ac:dyDescent="0.25">
      <c r="A8215" s="48">
        <v>42142510</v>
      </c>
      <c r="B8215" s="49" t="s">
        <v>8474</v>
      </c>
    </row>
    <row r="8216" spans="1:2" x14ac:dyDescent="0.25">
      <c r="A8216" s="48">
        <v>42142511</v>
      </c>
      <c r="B8216" s="49" t="s">
        <v>8475</v>
      </c>
    </row>
    <row r="8217" spans="1:2" x14ac:dyDescent="0.25">
      <c r="A8217" s="48">
        <v>42142512</v>
      </c>
      <c r="B8217" s="49" t="s">
        <v>8476</v>
      </c>
    </row>
    <row r="8218" spans="1:2" x14ac:dyDescent="0.25">
      <c r="A8218" s="48">
        <v>42142513</v>
      </c>
      <c r="B8218" s="49" t="s">
        <v>8477</v>
      </c>
    </row>
    <row r="8219" spans="1:2" x14ac:dyDescent="0.25">
      <c r="A8219" s="48">
        <v>42142514</v>
      </c>
      <c r="B8219" s="49" t="s">
        <v>8478</v>
      </c>
    </row>
    <row r="8220" spans="1:2" x14ac:dyDescent="0.25">
      <c r="A8220" s="48">
        <v>42142515</v>
      </c>
      <c r="B8220" s="49" t="s">
        <v>8479</v>
      </c>
    </row>
    <row r="8221" spans="1:2" x14ac:dyDescent="0.25">
      <c r="A8221" s="48">
        <v>42142516</v>
      </c>
      <c r="B8221" s="49" t="s">
        <v>8480</v>
      </c>
    </row>
    <row r="8222" spans="1:2" x14ac:dyDescent="0.25">
      <c r="A8222" s="48">
        <v>42142517</v>
      </c>
      <c r="B8222" s="49" t="s">
        <v>8481</v>
      </c>
    </row>
    <row r="8223" spans="1:2" x14ac:dyDescent="0.25">
      <c r="A8223" s="48">
        <v>42142518</v>
      </c>
      <c r="B8223" s="49" t="s">
        <v>8482</v>
      </c>
    </row>
    <row r="8224" spans="1:2" x14ac:dyDescent="0.25">
      <c r="A8224" s="48">
        <v>42142519</v>
      </c>
      <c r="B8224" s="49" t="s">
        <v>8483</v>
      </c>
    </row>
    <row r="8225" spans="1:2" x14ac:dyDescent="0.25">
      <c r="A8225" s="48">
        <v>42142520</v>
      </c>
      <c r="B8225" s="49" t="s">
        <v>8484</v>
      </c>
    </row>
    <row r="8226" spans="1:2" x14ac:dyDescent="0.25">
      <c r="A8226" s="48">
        <v>42142521</v>
      </c>
      <c r="B8226" s="49" t="s">
        <v>8485</v>
      </c>
    </row>
    <row r="8227" spans="1:2" x14ac:dyDescent="0.25">
      <c r="A8227" s="48">
        <v>42142522</v>
      </c>
      <c r="B8227" s="49" t="s">
        <v>8486</v>
      </c>
    </row>
    <row r="8228" spans="1:2" x14ac:dyDescent="0.25">
      <c r="A8228" s="48">
        <v>42142523</v>
      </c>
      <c r="B8228" s="49" t="s">
        <v>8487</v>
      </c>
    </row>
    <row r="8229" spans="1:2" x14ac:dyDescent="0.25">
      <c r="A8229" s="48">
        <v>42142524</v>
      </c>
      <c r="B8229" s="49" t="s">
        <v>8488</v>
      </c>
    </row>
    <row r="8230" spans="1:2" x14ac:dyDescent="0.25">
      <c r="A8230" s="48">
        <v>42142525</v>
      </c>
      <c r="B8230" s="49" t="s">
        <v>8489</v>
      </c>
    </row>
    <row r="8231" spans="1:2" x14ac:dyDescent="0.25">
      <c r="A8231" s="48">
        <v>42142526</v>
      </c>
      <c r="B8231" s="49" t="s">
        <v>8490</v>
      </c>
    </row>
    <row r="8232" spans="1:2" x14ac:dyDescent="0.25">
      <c r="A8232" s="48">
        <v>42142527</v>
      </c>
      <c r="B8232" s="49" t="s">
        <v>8491</v>
      </c>
    </row>
    <row r="8233" spans="1:2" x14ac:dyDescent="0.25">
      <c r="A8233" s="48">
        <v>42142528</v>
      </c>
      <c r="B8233" s="49" t="s">
        <v>8492</v>
      </c>
    </row>
    <row r="8234" spans="1:2" x14ac:dyDescent="0.25">
      <c r="A8234" s="48">
        <v>42142529</v>
      </c>
      <c r="B8234" s="49" t="s">
        <v>8493</v>
      </c>
    </row>
    <row r="8235" spans="1:2" x14ac:dyDescent="0.25">
      <c r="A8235" s="48">
        <v>42142530</v>
      </c>
      <c r="B8235" s="49" t="s">
        <v>8494</v>
      </c>
    </row>
    <row r="8236" spans="1:2" x14ac:dyDescent="0.25">
      <c r="A8236" s="48">
        <v>42142531</v>
      </c>
      <c r="B8236" s="49" t="s">
        <v>8495</v>
      </c>
    </row>
    <row r="8237" spans="1:2" x14ac:dyDescent="0.25">
      <c r="A8237" s="48">
        <v>42142532</v>
      </c>
      <c r="B8237" s="49" t="s">
        <v>8496</v>
      </c>
    </row>
    <row r="8238" spans="1:2" x14ac:dyDescent="0.25">
      <c r="A8238" s="48">
        <v>42142601</v>
      </c>
      <c r="B8238" s="49" t="s">
        <v>8497</v>
      </c>
    </row>
    <row r="8239" spans="1:2" x14ac:dyDescent="0.25">
      <c r="A8239" s="48">
        <v>42142602</v>
      </c>
      <c r="B8239" s="49" t="s">
        <v>8498</v>
      </c>
    </row>
    <row r="8240" spans="1:2" x14ac:dyDescent="0.25">
      <c r="A8240" s="48">
        <v>42142603</v>
      </c>
      <c r="B8240" s="49" t="s">
        <v>8499</v>
      </c>
    </row>
    <row r="8241" spans="1:2" x14ac:dyDescent="0.25">
      <c r="A8241" s="48">
        <v>42142604</v>
      </c>
      <c r="B8241" s="49" t="s">
        <v>8500</v>
      </c>
    </row>
    <row r="8242" spans="1:2" x14ac:dyDescent="0.25">
      <c r="A8242" s="48">
        <v>42142605</v>
      </c>
      <c r="B8242" s="49" t="s">
        <v>8501</v>
      </c>
    </row>
    <row r="8243" spans="1:2" x14ac:dyDescent="0.25">
      <c r="A8243" s="48">
        <v>42142606</v>
      </c>
      <c r="B8243" s="49" t="s">
        <v>8502</v>
      </c>
    </row>
    <row r="8244" spans="1:2" x14ac:dyDescent="0.25">
      <c r="A8244" s="48">
        <v>42142607</v>
      </c>
      <c r="B8244" s="49" t="s">
        <v>8503</v>
      </c>
    </row>
    <row r="8245" spans="1:2" x14ac:dyDescent="0.25">
      <c r="A8245" s="48">
        <v>42142608</v>
      </c>
      <c r="B8245" s="49" t="s">
        <v>8504</v>
      </c>
    </row>
    <row r="8246" spans="1:2" x14ac:dyDescent="0.25">
      <c r="A8246" s="48">
        <v>42142609</v>
      </c>
      <c r="B8246" s="49" t="s">
        <v>8505</v>
      </c>
    </row>
    <row r="8247" spans="1:2" x14ac:dyDescent="0.25">
      <c r="A8247" s="48">
        <v>42142610</v>
      </c>
      <c r="B8247" s="49" t="s">
        <v>8506</v>
      </c>
    </row>
    <row r="8248" spans="1:2" x14ac:dyDescent="0.25">
      <c r="A8248" s="48">
        <v>42142611</v>
      </c>
      <c r="B8248" s="49" t="s">
        <v>8507</v>
      </c>
    </row>
    <row r="8249" spans="1:2" x14ac:dyDescent="0.25">
      <c r="A8249" s="48">
        <v>42142612</v>
      </c>
      <c r="B8249" s="49" t="s">
        <v>8508</v>
      </c>
    </row>
    <row r="8250" spans="1:2" x14ac:dyDescent="0.25">
      <c r="A8250" s="48">
        <v>42142613</v>
      </c>
      <c r="B8250" s="49" t="s">
        <v>8509</v>
      </c>
    </row>
    <row r="8251" spans="1:2" x14ac:dyDescent="0.25">
      <c r="A8251" s="48">
        <v>42142614</v>
      </c>
      <c r="B8251" s="49" t="s">
        <v>8510</v>
      </c>
    </row>
    <row r="8252" spans="1:2" x14ac:dyDescent="0.25">
      <c r="A8252" s="48">
        <v>42142615</v>
      </c>
      <c r="B8252" s="49" t="s">
        <v>8511</v>
      </c>
    </row>
    <row r="8253" spans="1:2" x14ac:dyDescent="0.25">
      <c r="A8253" s="48">
        <v>42142616</v>
      </c>
      <c r="B8253" s="49" t="s">
        <v>8512</v>
      </c>
    </row>
    <row r="8254" spans="1:2" x14ac:dyDescent="0.25">
      <c r="A8254" s="48">
        <v>42142617</v>
      </c>
      <c r="B8254" s="49" t="s">
        <v>8513</v>
      </c>
    </row>
    <row r="8255" spans="1:2" x14ac:dyDescent="0.25">
      <c r="A8255" s="48">
        <v>42142618</v>
      </c>
      <c r="B8255" s="49" t="s">
        <v>8514</v>
      </c>
    </row>
    <row r="8256" spans="1:2" x14ac:dyDescent="0.25">
      <c r="A8256" s="48">
        <v>42142701</v>
      </c>
      <c r="B8256" s="49" t="s">
        <v>8515</v>
      </c>
    </row>
    <row r="8257" spans="1:2" x14ac:dyDescent="0.25">
      <c r="A8257" s="48">
        <v>42142702</v>
      </c>
      <c r="B8257" s="49" t="s">
        <v>8516</v>
      </c>
    </row>
    <row r="8258" spans="1:2" x14ac:dyDescent="0.25">
      <c r="A8258" s="48">
        <v>42142703</v>
      </c>
      <c r="B8258" s="49" t="s">
        <v>8517</v>
      </c>
    </row>
    <row r="8259" spans="1:2" x14ac:dyDescent="0.25">
      <c r="A8259" s="48">
        <v>42142704</v>
      </c>
      <c r="B8259" s="49" t="s">
        <v>8518</v>
      </c>
    </row>
    <row r="8260" spans="1:2" x14ac:dyDescent="0.25">
      <c r="A8260" s="48">
        <v>42142705</v>
      </c>
      <c r="B8260" s="49" t="s">
        <v>8519</v>
      </c>
    </row>
    <row r="8261" spans="1:2" x14ac:dyDescent="0.25">
      <c r="A8261" s="48">
        <v>42142706</v>
      </c>
      <c r="B8261" s="49" t="s">
        <v>8520</v>
      </c>
    </row>
    <row r="8262" spans="1:2" x14ac:dyDescent="0.25">
      <c r="A8262" s="48">
        <v>42142707</v>
      </c>
      <c r="B8262" s="49" t="s">
        <v>8521</v>
      </c>
    </row>
    <row r="8263" spans="1:2" x14ac:dyDescent="0.25">
      <c r="A8263" s="48">
        <v>42142708</v>
      </c>
      <c r="B8263" s="49" t="s">
        <v>8522</v>
      </c>
    </row>
    <row r="8264" spans="1:2" x14ac:dyDescent="0.25">
      <c r="A8264" s="48">
        <v>42142709</v>
      </c>
      <c r="B8264" s="49" t="s">
        <v>8523</v>
      </c>
    </row>
    <row r="8265" spans="1:2" x14ac:dyDescent="0.25">
      <c r="A8265" s="48">
        <v>42142710</v>
      </c>
      <c r="B8265" s="49" t="s">
        <v>8524</v>
      </c>
    </row>
    <row r="8266" spans="1:2" x14ac:dyDescent="0.25">
      <c r="A8266" s="48">
        <v>42142711</v>
      </c>
      <c r="B8266" s="49" t="s">
        <v>8525</v>
      </c>
    </row>
    <row r="8267" spans="1:2" x14ac:dyDescent="0.25">
      <c r="A8267" s="48">
        <v>42142712</v>
      </c>
      <c r="B8267" s="49" t="s">
        <v>8526</v>
      </c>
    </row>
    <row r="8268" spans="1:2" x14ac:dyDescent="0.25">
      <c r="A8268" s="48">
        <v>42142713</v>
      </c>
      <c r="B8268" s="49" t="s">
        <v>8527</v>
      </c>
    </row>
    <row r="8269" spans="1:2" x14ac:dyDescent="0.25">
      <c r="A8269" s="48">
        <v>42142714</v>
      </c>
      <c r="B8269" s="49" t="s">
        <v>8528</v>
      </c>
    </row>
    <row r="8270" spans="1:2" x14ac:dyDescent="0.25">
      <c r="A8270" s="48">
        <v>42142715</v>
      </c>
      <c r="B8270" s="49" t="s">
        <v>8529</v>
      </c>
    </row>
    <row r="8271" spans="1:2" x14ac:dyDescent="0.25">
      <c r="A8271" s="48">
        <v>42142716</v>
      </c>
      <c r="B8271" s="49" t="s">
        <v>8530</v>
      </c>
    </row>
    <row r="8272" spans="1:2" x14ac:dyDescent="0.25">
      <c r="A8272" s="48">
        <v>42142801</v>
      </c>
      <c r="B8272" s="49" t="s">
        <v>8531</v>
      </c>
    </row>
    <row r="8273" spans="1:2" x14ac:dyDescent="0.25">
      <c r="A8273" s="48">
        <v>42142802</v>
      </c>
      <c r="B8273" s="49" t="s">
        <v>8532</v>
      </c>
    </row>
    <row r="8274" spans="1:2" x14ac:dyDescent="0.25">
      <c r="A8274" s="48">
        <v>42142901</v>
      </c>
      <c r="B8274" s="49" t="s">
        <v>8533</v>
      </c>
    </row>
    <row r="8275" spans="1:2" x14ac:dyDescent="0.25">
      <c r="A8275" s="48">
        <v>42142902</v>
      </c>
      <c r="B8275" s="49" t="s">
        <v>8534</v>
      </c>
    </row>
    <row r="8276" spans="1:2" x14ac:dyDescent="0.25">
      <c r="A8276" s="48">
        <v>42142903</v>
      </c>
      <c r="B8276" s="49" t="s">
        <v>8535</v>
      </c>
    </row>
    <row r="8277" spans="1:2" x14ac:dyDescent="0.25">
      <c r="A8277" s="48">
        <v>42142904</v>
      </c>
      <c r="B8277" s="49" t="s">
        <v>8536</v>
      </c>
    </row>
    <row r="8278" spans="1:2" x14ac:dyDescent="0.25">
      <c r="A8278" s="48">
        <v>42142905</v>
      </c>
      <c r="B8278" s="49" t="s">
        <v>8537</v>
      </c>
    </row>
    <row r="8279" spans="1:2" x14ac:dyDescent="0.25">
      <c r="A8279" s="48">
        <v>42142906</v>
      </c>
      <c r="B8279" s="49" t="s">
        <v>8538</v>
      </c>
    </row>
    <row r="8280" spans="1:2" x14ac:dyDescent="0.25">
      <c r="A8280" s="48">
        <v>42142907</v>
      </c>
      <c r="B8280" s="49" t="s">
        <v>8539</v>
      </c>
    </row>
    <row r="8281" spans="1:2" x14ac:dyDescent="0.25">
      <c r="A8281" s="48">
        <v>42142908</v>
      </c>
      <c r="B8281" s="49" t="s">
        <v>8540</v>
      </c>
    </row>
    <row r="8282" spans="1:2" x14ac:dyDescent="0.25">
      <c r="A8282" s="48">
        <v>42142909</v>
      </c>
      <c r="B8282" s="49" t="s">
        <v>8541</v>
      </c>
    </row>
    <row r="8283" spans="1:2" x14ac:dyDescent="0.25">
      <c r="A8283" s="48">
        <v>42142910</v>
      </c>
      <c r="B8283" s="49" t="s">
        <v>8542</v>
      </c>
    </row>
    <row r="8284" spans="1:2" x14ac:dyDescent="0.25">
      <c r="A8284" s="48">
        <v>42142911</v>
      </c>
      <c r="B8284" s="49" t="s">
        <v>8543</v>
      </c>
    </row>
    <row r="8285" spans="1:2" x14ac:dyDescent="0.25">
      <c r="A8285" s="48">
        <v>42142912</v>
      </c>
      <c r="B8285" s="49" t="s">
        <v>8544</v>
      </c>
    </row>
    <row r="8286" spans="1:2" x14ac:dyDescent="0.25">
      <c r="A8286" s="48">
        <v>42142913</v>
      </c>
      <c r="B8286" s="49" t="s">
        <v>8545</v>
      </c>
    </row>
    <row r="8287" spans="1:2" x14ac:dyDescent="0.25">
      <c r="A8287" s="48">
        <v>42143101</v>
      </c>
      <c r="B8287" s="49" t="s">
        <v>8546</v>
      </c>
    </row>
    <row r="8288" spans="1:2" x14ac:dyDescent="0.25">
      <c r="A8288" s="48">
        <v>42143102</v>
      </c>
      <c r="B8288" s="49" t="s">
        <v>8547</v>
      </c>
    </row>
    <row r="8289" spans="1:2" x14ac:dyDescent="0.25">
      <c r="A8289" s="48">
        <v>42143103</v>
      </c>
      <c r="B8289" s="49" t="s">
        <v>8548</v>
      </c>
    </row>
    <row r="8290" spans="1:2" x14ac:dyDescent="0.25">
      <c r="A8290" s="48">
        <v>42143104</v>
      </c>
      <c r="B8290" s="49" t="s">
        <v>8549</v>
      </c>
    </row>
    <row r="8291" spans="1:2" x14ac:dyDescent="0.25">
      <c r="A8291" s="48">
        <v>42143105</v>
      </c>
      <c r="B8291" s="49" t="s">
        <v>8550</v>
      </c>
    </row>
    <row r="8292" spans="1:2" x14ac:dyDescent="0.25">
      <c r="A8292" s="48">
        <v>42143106</v>
      </c>
      <c r="B8292" s="49" t="s">
        <v>8551</v>
      </c>
    </row>
    <row r="8293" spans="1:2" x14ac:dyDescent="0.25">
      <c r="A8293" s="48">
        <v>42143201</v>
      </c>
      <c r="B8293" s="49" t="s">
        <v>8552</v>
      </c>
    </row>
    <row r="8294" spans="1:2" x14ac:dyDescent="0.25">
      <c r="A8294" s="48">
        <v>42143202</v>
      </c>
      <c r="B8294" s="49" t="s">
        <v>8553</v>
      </c>
    </row>
    <row r="8295" spans="1:2" x14ac:dyDescent="0.25">
      <c r="A8295" s="48">
        <v>42143301</v>
      </c>
      <c r="B8295" s="49" t="s">
        <v>8554</v>
      </c>
    </row>
    <row r="8296" spans="1:2" x14ac:dyDescent="0.25">
      <c r="A8296" s="48">
        <v>42143401</v>
      </c>
      <c r="B8296" s="49" t="s">
        <v>8555</v>
      </c>
    </row>
    <row r="8297" spans="1:2" x14ac:dyDescent="0.25">
      <c r="A8297" s="48">
        <v>42143501</v>
      </c>
      <c r="B8297" s="49" t="s">
        <v>8556</v>
      </c>
    </row>
    <row r="8298" spans="1:2" x14ac:dyDescent="0.25">
      <c r="A8298" s="48">
        <v>42143502</v>
      </c>
      <c r="B8298" s="49" t="s">
        <v>8557</v>
      </c>
    </row>
    <row r="8299" spans="1:2" x14ac:dyDescent="0.25">
      <c r="A8299" s="48">
        <v>42143503</v>
      </c>
      <c r="B8299" s="49" t="s">
        <v>8558</v>
      </c>
    </row>
    <row r="8300" spans="1:2" x14ac:dyDescent="0.25">
      <c r="A8300" s="48">
        <v>42143504</v>
      </c>
      <c r="B8300" s="49" t="s">
        <v>8559</v>
      </c>
    </row>
    <row r="8301" spans="1:2" x14ac:dyDescent="0.25">
      <c r="A8301" s="48">
        <v>42143505</v>
      </c>
      <c r="B8301" s="49" t="s">
        <v>8560</v>
      </c>
    </row>
    <row r="8302" spans="1:2" x14ac:dyDescent="0.25">
      <c r="A8302" s="48">
        <v>42143506</v>
      </c>
      <c r="B8302" s="49" t="s">
        <v>8561</v>
      </c>
    </row>
    <row r="8303" spans="1:2" x14ac:dyDescent="0.25">
      <c r="A8303" s="48">
        <v>42143507</v>
      </c>
      <c r="B8303" s="49" t="s">
        <v>8562</v>
      </c>
    </row>
    <row r="8304" spans="1:2" x14ac:dyDescent="0.25">
      <c r="A8304" s="48">
        <v>42143508</v>
      </c>
      <c r="B8304" s="49" t="s">
        <v>8563</v>
      </c>
    </row>
    <row r="8305" spans="1:2" x14ac:dyDescent="0.25">
      <c r="A8305" s="48">
        <v>42143509</v>
      </c>
      <c r="B8305" s="49" t="s">
        <v>8564</v>
      </c>
    </row>
    <row r="8306" spans="1:2" x14ac:dyDescent="0.25">
      <c r="A8306" s="48">
        <v>42143510</v>
      </c>
      <c r="B8306" s="49" t="s">
        <v>8565</v>
      </c>
    </row>
    <row r="8307" spans="1:2" x14ac:dyDescent="0.25">
      <c r="A8307" s="48">
        <v>42143511</v>
      </c>
      <c r="B8307" s="49" t="s">
        <v>8566</v>
      </c>
    </row>
    <row r="8308" spans="1:2" x14ac:dyDescent="0.25">
      <c r="A8308" s="48">
        <v>42143512</v>
      </c>
      <c r="B8308" s="49" t="s">
        <v>8567</v>
      </c>
    </row>
    <row r="8309" spans="1:2" x14ac:dyDescent="0.25">
      <c r="A8309" s="48">
        <v>42143513</v>
      </c>
      <c r="B8309" s="49" t="s">
        <v>8568</v>
      </c>
    </row>
    <row r="8310" spans="1:2" x14ac:dyDescent="0.25">
      <c r="A8310" s="48">
        <v>42143601</v>
      </c>
      <c r="B8310" s="49" t="s">
        <v>8569</v>
      </c>
    </row>
    <row r="8311" spans="1:2" x14ac:dyDescent="0.25">
      <c r="A8311" s="48">
        <v>42143602</v>
      </c>
      <c r="B8311" s="49" t="s">
        <v>8570</v>
      </c>
    </row>
    <row r="8312" spans="1:2" x14ac:dyDescent="0.25">
      <c r="A8312" s="48">
        <v>42143603</v>
      </c>
      <c r="B8312" s="49" t="s">
        <v>8571</v>
      </c>
    </row>
    <row r="8313" spans="1:2" x14ac:dyDescent="0.25">
      <c r="A8313" s="48">
        <v>42143604</v>
      </c>
      <c r="B8313" s="49" t="s">
        <v>8572</v>
      </c>
    </row>
    <row r="8314" spans="1:2" x14ac:dyDescent="0.25">
      <c r="A8314" s="48">
        <v>42143605</v>
      </c>
      <c r="B8314" s="49" t="s">
        <v>8573</v>
      </c>
    </row>
    <row r="8315" spans="1:2" x14ac:dyDescent="0.25">
      <c r="A8315" s="48">
        <v>42143606</v>
      </c>
      <c r="B8315" s="49" t="s">
        <v>8574</v>
      </c>
    </row>
    <row r="8316" spans="1:2" x14ac:dyDescent="0.25">
      <c r="A8316" s="48">
        <v>42143607</v>
      </c>
      <c r="B8316" s="49" t="s">
        <v>8575</v>
      </c>
    </row>
    <row r="8317" spans="1:2" x14ac:dyDescent="0.25">
      <c r="A8317" s="48">
        <v>42143608</v>
      </c>
      <c r="B8317" s="49" t="s">
        <v>8576</v>
      </c>
    </row>
    <row r="8318" spans="1:2" x14ac:dyDescent="0.25">
      <c r="A8318" s="48">
        <v>42151501</v>
      </c>
      <c r="B8318" s="49" t="s">
        <v>8577</v>
      </c>
    </row>
    <row r="8319" spans="1:2" x14ac:dyDescent="0.25">
      <c r="A8319" s="48">
        <v>42151502</v>
      </c>
      <c r="B8319" s="49" t="s">
        <v>8578</v>
      </c>
    </row>
    <row r="8320" spans="1:2" x14ac:dyDescent="0.25">
      <c r="A8320" s="48">
        <v>42151503</v>
      </c>
      <c r="B8320" s="49" t="s">
        <v>8579</v>
      </c>
    </row>
    <row r="8321" spans="1:2" x14ac:dyDescent="0.25">
      <c r="A8321" s="48">
        <v>42151504</v>
      </c>
      <c r="B8321" s="49" t="s">
        <v>8580</v>
      </c>
    </row>
    <row r="8322" spans="1:2" x14ac:dyDescent="0.25">
      <c r="A8322" s="48">
        <v>42151505</v>
      </c>
      <c r="B8322" s="49" t="s">
        <v>8581</v>
      </c>
    </row>
    <row r="8323" spans="1:2" x14ac:dyDescent="0.25">
      <c r="A8323" s="48">
        <v>42151506</v>
      </c>
      <c r="B8323" s="49" t="s">
        <v>8582</v>
      </c>
    </row>
    <row r="8324" spans="1:2" x14ac:dyDescent="0.25">
      <c r="A8324" s="48">
        <v>42151507</v>
      </c>
      <c r="B8324" s="49" t="s">
        <v>8583</v>
      </c>
    </row>
    <row r="8325" spans="1:2" x14ac:dyDescent="0.25">
      <c r="A8325" s="48">
        <v>42151601</v>
      </c>
      <c r="B8325" s="49" t="s">
        <v>8584</v>
      </c>
    </row>
    <row r="8326" spans="1:2" x14ac:dyDescent="0.25">
      <c r="A8326" s="48">
        <v>42151602</v>
      </c>
      <c r="B8326" s="49" t="s">
        <v>8585</v>
      </c>
    </row>
    <row r="8327" spans="1:2" x14ac:dyDescent="0.25">
      <c r="A8327" s="48">
        <v>42151603</v>
      </c>
      <c r="B8327" s="49" t="s">
        <v>8586</v>
      </c>
    </row>
    <row r="8328" spans="1:2" x14ac:dyDescent="0.25">
      <c r="A8328" s="48">
        <v>42151604</v>
      </c>
      <c r="B8328" s="49" t="s">
        <v>8587</v>
      </c>
    </row>
    <row r="8329" spans="1:2" x14ac:dyDescent="0.25">
      <c r="A8329" s="48">
        <v>42151605</v>
      </c>
      <c r="B8329" s="49" t="s">
        <v>8588</v>
      </c>
    </row>
    <row r="8330" spans="1:2" x14ac:dyDescent="0.25">
      <c r="A8330" s="48">
        <v>42151606</v>
      </c>
      <c r="B8330" s="49" t="s">
        <v>8589</v>
      </c>
    </row>
    <row r="8331" spans="1:2" x14ac:dyDescent="0.25">
      <c r="A8331" s="48">
        <v>42151607</v>
      </c>
      <c r="B8331" s="49" t="s">
        <v>8590</v>
      </c>
    </row>
    <row r="8332" spans="1:2" x14ac:dyDescent="0.25">
      <c r="A8332" s="48">
        <v>42151608</v>
      </c>
      <c r="B8332" s="49" t="s">
        <v>8591</v>
      </c>
    </row>
    <row r="8333" spans="1:2" x14ac:dyDescent="0.25">
      <c r="A8333" s="48">
        <v>42151609</v>
      </c>
      <c r="B8333" s="49" t="s">
        <v>8592</v>
      </c>
    </row>
    <row r="8334" spans="1:2" x14ac:dyDescent="0.25">
      <c r="A8334" s="48">
        <v>42151610</v>
      </c>
      <c r="B8334" s="49" t="s">
        <v>8593</v>
      </c>
    </row>
    <row r="8335" spans="1:2" x14ac:dyDescent="0.25">
      <c r="A8335" s="48">
        <v>42151611</v>
      </c>
      <c r="B8335" s="49" t="s">
        <v>8594</v>
      </c>
    </row>
    <row r="8336" spans="1:2" x14ac:dyDescent="0.25">
      <c r="A8336" s="48">
        <v>42151612</v>
      </c>
      <c r="B8336" s="49" t="s">
        <v>8595</v>
      </c>
    </row>
    <row r="8337" spans="1:2" x14ac:dyDescent="0.25">
      <c r="A8337" s="48">
        <v>42151613</v>
      </c>
      <c r="B8337" s="49" t="s">
        <v>8596</v>
      </c>
    </row>
    <row r="8338" spans="1:2" x14ac:dyDescent="0.25">
      <c r="A8338" s="48">
        <v>42151614</v>
      </c>
      <c r="B8338" s="49" t="s">
        <v>8597</v>
      </c>
    </row>
    <row r="8339" spans="1:2" x14ac:dyDescent="0.25">
      <c r="A8339" s="48">
        <v>42151615</v>
      </c>
      <c r="B8339" s="49" t="s">
        <v>8598</v>
      </c>
    </row>
    <row r="8340" spans="1:2" x14ac:dyDescent="0.25">
      <c r="A8340" s="48">
        <v>42151616</v>
      </c>
      <c r="B8340" s="49" t="s">
        <v>8599</v>
      </c>
    </row>
    <row r="8341" spans="1:2" x14ac:dyDescent="0.25">
      <c r="A8341" s="48">
        <v>42151617</v>
      </c>
      <c r="B8341" s="49" t="s">
        <v>8600</v>
      </c>
    </row>
    <row r="8342" spans="1:2" x14ac:dyDescent="0.25">
      <c r="A8342" s="48">
        <v>42151618</v>
      </c>
      <c r="B8342" s="49" t="s">
        <v>8601</v>
      </c>
    </row>
    <row r="8343" spans="1:2" x14ac:dyDescent="0.25">
      <c r="A8343" s="48">
        <v>42151619</v>
      </c>
      <c r="B8343" s="49" t="s">
        <v>8602</v>
      </c>
    </row>
    <row r="8344" spans="1:2" x14ac:dyDescent="0.25">
      <c r="A8344" s="48">
        <v>42151620</v>
      </c>
      <c r="B8344" s="49" t="s">
        <v>8603</v>
      </c>
    </row>
    <row r="8345" spans="1:2" x14ac:dyDescent="0.25">
      <c r="A8345" s="48">
        <v>42151621</v>
      </c>
      <c r="B8345" s="49" t="s">
        <v>8604</v>
      </c>
    </row>
    <row r="8346" spans="1:2" x14ac:dyDescent="0.25">
      <c r="A8346" s="48">
        <v>42151622</v>
      </c>
      <c r="B8346" s="49" t="s">
        <v>8605</v>
      </c>
    </row>
    <row r="8347" spans="1:2" x14ac:dyDescent="0.25">
      <c r="A8347" s="48">
        <v>42151623</v>
      </c>
      <c r="B8347" s="49" t="s">
        <v>8606</v>
      </c>
    </row>
    <row r="8348" spans="1:2" x14ac:dyDescent="0.25">
      <c r="A8348" s="48">
        <v>42151624</v>
      </c>
      <c r="B8348" s="49" t="s">
        <v>8607</v>
      </c>
    </row>
    <row r="8349" spans="1:2" x14ac:dyDescent="0.25">
      <c r="A8349" s="48">
        <v>42151625</v>
      </c>
      <c r="B8349" s="49" t="s">
        <v>8608</v>
      </c>
    </row>
    <row r="8350" spans="1:2" x14ac:dyDescent="0.25">
      <c r="A8350" s="48">
        <v>42151626</v>
      </c>
      <c r="B8350" s="49" t="s">
        <v>8609</v>
      </c>
    </row>
    <row r="8351" spans="1:2" x14ac:dyDescent="0.25">
      <c r="A8351" s="48">
        <v>42151627</v>
      </c>
      <c r="B8351" s="49" t="s">
        <v>8610</v>
      </c>
    </row>
    <row r="8352" spans="1:2" x14ac:dyDescent="0.25">
      <c r="A8352" s="48">
        <v>42151628</v>
      </c>
      <c r="B8352" s="49" t="s">
        <v>8611</v>
      </c>
    </row>
    <row r="8353" spans="1:2" x14ac:dyDescent="0.25">
      <c r="A8353" s="48">
        <v>42151629</v>
      </c>
      <c r="B8353" s="49" t="s">
        <v>8612</v>
      </c>
    </row>
    <row r="8354" spans="1:2" x14ac:dyDescent="0.25">
      <c r="A8354" s="48">
        <v>42151630</v>
      </c>
      <c r="B8354" s="49" t="s">
        <v>8613</v>
      </c>
    </row>
    <row r="8355" spans="1:2" x14ac:dyDescent="0.25">
      <c r="A8355" s="48">
        <v>42151631</v>
      </c>
      <c r="B8355" s="49" t="s">
        <v>8614</v>
      </c>
    </row>
    <row r="8356" spans="1:2" x14ac:dyDescent="0.25">
      <c r="A8356" s="48">
        <v>42151632</v>
      </c>
      <c r="B8356" s="49" t="s">
        <v>8615</v>
      </c>
    </row>
    <row r="8357" spans="1:2" x14ac:dyDescent="0.25">
      <c r="A8357" s="48">
        <v>42151633</v>
      </c>
      <c r="B8357" s="49" t="s">
        <v>8616</v>
      </c>
    </row>
    <row r="8358" spans="1:2" x14ac:dyDescent="0.25">
      <c r="A8358" s="48">
        <v>42151634</v>
      </c>
      <c r="B8358" s="49" t="s">
        <v>8617</v>
      </c>
    </row>
    <row r="8359" spans="1:2" x14ac:dyDescent="0.25">
      <c r="A8359" s="48">
        <v>42151635</v>
      </c>
      <c r="B8359" s="49" t="s">
        <v>8618</v>
      </c>
    </row>
    <row r="8360" spans="1:2" x14ac:dyDescent="0.25">
      <c r="A8360" s="48">
        <v>42151636</v>
      </c>
      <c r="B8360" s="49" t="s">
        <v>8619</v>
      </c>
    </row>
    <row r="8361" spans="1:2" x14ac:dyDescent="0.25">
      <c r="A8361" s="48">
        <v>42151637</v>
      </c>
      <c r="B8361" s="49" t="s">
        <v>8620</v>
      </c>
    </row>
    <row r="8362" spans="1:2" x14ac:dyDescent="0.25">
      <c r="A8362" s="48">
        <v>42151638</v>
      </c>
      <c r="B8362" s="49" t="s">
        <v>8621</v>
      </c>
    </row>
    <row r="8363" spans="1:2" x14ac:dyDescent="0.25">
      <c r="A8363" s="48">
        <v>42151639</v>
      </c>
      <c r="B8363" s="49" t="s">
        <v>8622</v>
      </c>
    </row>
    <row r="8364" spans="1:2" x14ac:dyDescent="0.25">
      <c r="A8364" s="48">
        <v>42151640</v>
      </c>
      <c r="B8364" s="49" t="s">
        <v>8623</v>
      </c>
    </row>
    <row r="8365" spans="1:2" x14ac:dyDescent="0.25">
      <c r="A8365" s="48">
        <v>42151641</v>
      </c>
      <c r="B8365" s="49" t="s">
        <v>8624</v>
      </c>
    </row>
    <row r="8366" spans="1:2" x14ac:dyDescent="0.25">
      <c r="A8366" s="48">
        <v>42151642</v>
      </c>
      <c r="B8366" s="49" t="s">
        <v>8625</v>
      </c>
    </row>
    <row r="8367" spans="1:2" x14ac:dyDescent="0.25">
      <c r="A8367" s="48">
        <v>42151643</v>
      </c>
      <c r="B8367" s="49" t="s">
        <v>8626</v>
      </c>
    </row>
    <row r="8368" spans="1:2" x14ac:dyDescent="0.25">
      <c r="A8368" s="48">
        <v>42151644</v>
      </c>
      <c r="B8368" s="49" t="s">
        <v>8627</v>
      </c>
    </row>
    <row r="8369" spans="1:2" x14ac:dyDescent="0.25">
      <c r="A8369" s="48">
        <v>42151645</v>
      </c>
      <c r="B8369" s="49" t="s">
        <v>8628</v>
      </c>
    </row>
    <row r="8370" spans="1:2" x14ac:dyDescent="0.25">
      <c r="A8370" s="48">
        <v>42151646</v>
      </c>
      <c r="B8370" s="49" t="s">
        <v>8629</v>
      </c>
    </row>
    <row r="8371" spans="1:2" x14ac:dyDescent="0.25">
      <c r="A8371" s="48">
        <v>42151647</v>
      </c>
      <c r="B8371" s="49" t="s">
        <v>8630</v>
      </c>
    </row>
    <row r="8372" spans="1:2" x14ac:dyDescent="0.25">
      <c r="A8372" s="48">
        <v>42151648</v>
      </c>
      <c r="B8372" s="49" t="s">
        <v>8631</v>
      </c>
    </row>
    <row r="8373" spans="1:2" x14ac:dyDescent="0.25">
      <c r="A8373" s="48">
        <v>42151650</v>
      </c>
      <c r="B8373" s="49" t="s">
        <v>8632</v>
      </c>
    </row>
    <row r="8374" spans="1:2" x14ac:dyDescent="0.25">
      <c r="A8374" s="48">
        <v>42151651</v>
      </c>
      <c r="B8374" s="49" t="s">
        <v>8633</v>
      </c>
    </row>
    <row r="8375" spans="1:2" x14ac:dyDescent="0.25">
      <c r="A8375" s="48">
        <v>42151652</v>
      </c>
      <c r="B8375" s="49" t="s">
        <v>8634</v>
      </c>
    </row>
    <row r="8376" spans="1:2" x14ac:dyDescent="0.25">
      <c r="A8376" s="48">
        <v>42151653</v>
      </c>
      <c r="B8376" s="49" t="s">
        <v>8635</v>
      </c>
    </row>
    <row r="8377" spans="1:2" x14ac:dyDescent="0.25">
      <c r="A8377" s="48">
        <v>42151654</v>
      </c>
      <c r="B8377" s="49" t="s">
        <v>8636</v>
      </c>
    </row>
    <row r="8378" spans="1:2" x14ac:dyDescent="0.25">
      <c r="A8378" s="48">
        <v>42151655</v>
      </c>
      <c r="B8378" s="49" t="s">
        <v>8637</v>
      </c>
    </row>
    <row r="8379" spans="1:2" x14ac:dyDescent="0.25">
      <c r="A8379" s="48">
        <v>42151656</v>
      </c>
      <c r="B8379" s="49" t="s">
        <v>8638</v>
      </c>
    </row>
    <row r="8380" spans="1:2" x14ac:dyDescent="0.25">
      <c r="A8380" s="48">
        <v>42151657</v>
      </c>
      <c r="B8380" s="49" t="s">
        <v>8639</v>
      </c>
    </row>
    <row r="8381" spans="1:2" x14ac:dyDescent="0.25">
      <c r="A8381" s="48">
        <v>42151658</v>
      </c>
      <c r="B8381" s="49" t="s">
        <v>8640</v>
      </c>
    </row>
    <row r="8382" spans="1:2" x14ac:dyDescent="0.25">
      <c r="A8382" s="48">
        <v>42151659</v>
      </c>
      <c r="B8382" s="49" t="s">
        <v>8641</v>
      </c>
    </row>
    <row r="8383" spans="1:2" x14ac:dyDescent="0.25">
      <c r="A8383" s="48">
        <v>42151660</v>
      </c>
      <c r="B8383" s="49" t="s">
        <v>8642</v>
      </c>
    </row>
    <row r="8384" spans="1:2" x14ac:dyDescent="0.25">
      <c r="A8384" s="48">
        <v>42151661</v>
      </c>
      <c r="B8384" s="49" t="s">
        <v>8643</v>
      </c>
    </row>
    <row r="8385" spans="1:2" x14ac:dyDescent="0.25">
      <c r="A8385" s="48">
        <v>42151662</v>
      </c>
      <c r="B8385" s="49" t="s">
        <v>8644</v>
      </c>
    </row>
    <row r="8386" spans="1:2" x14ac:dyDescent="0.25">
      <c r="A8386" s="48">
        <v>42151663</v>
      </c>
      <c r="B8386" s="49" t="s">
        <v>8645</v>
      </c>
    </row>
    <row r="8387" spans="1:2" x14ac:dyDescent="0.25">
      <c r="A8387" s="48">
        <v>42151664</v>
      </c>
      <c r="B8387" s="49" t="s">
        <v>8646</v>
      </c>
    </row>
    <row r="8388" spans="1:2" x14ac:dyDescent="0.25">
      <c r="A8388" s="48">
        <v>42151665</v>
      </c>
      <c r="B8388" s="49" t="s">
        <v>8647</v>
      </c>
    </row>
    <row r="8389" spans="1:2" x14ac:dyDescent="0.25">
      <c r="A8389" s="48">
        <v>42151666</v>
      </c>
      <c r="B8389" s="49" t="s">
        <v>8648</v>
      </c>
    </row>
    <row r="8390" spans="1:2" x14ac:dyDescent="0.25">
      <c r="A8390" s="48">
        <v>42151667</v>
      </c>
      <c r="B8390" s="49" t="s">
        <v>8649</v>
      </c>
    </row>
    <row r="8391" spans="1:2" x14ac:dyDescent="0.25">
      <c r="A8391" s="48">
        <v>42151668</v>
      </c>
      <c r="B8391" s="49" t="s">
        <v>8650</v>
      </c>
    </row>
    <row r="8392" spans="1:2" x14ac:dyDescent="0.25">
      <c r="A8392" s="48">
        <v>42151669</v>
      </c>
      <c r="B8392" s="49" t="s">
        <v>8651</v>
      </c>
    </row>
    <row r="8393" spans="1:2" x14ac:dyDescent="0.25">
      <c r="A8393" s="48">
        <v>42151670</v>
      </c>
      <c r="B8393" s="49" t="s">
        <v>8652</v>
      </c>
    </row>
    <row r="8394" spans="1:2" x14ac:dyDescent="0.25">
      <c r="A8394" s="48">
        <v>42151671</v>
      </c>
      <c r="B8394" s="49" t="s">
        <v>8653</v>
      </c>
    </row>
    <row r="8395" spans="1:2" x14ac:dyDescent="0.25">
      <c r="A8395" s="48">
        <v>42151672</v>
      </c>
      <c r="B8395" s="49" t="s">
        <v>8654</v>
      </c>
    </row>
    <row r="8396" spans="1:2" x14ac:dyDescent="0.25">
      <c r="A8396" s="48">
        <v>42151673</v>
      </c>
      <c r="B8396" s="49" t="s">
        <v>8655</v>
      </c>
    </row>
    <row r="8397" spans="1:2" x14ac:dyDescent="0.25">
      <c r="A8397" s="48">
        <v>42151674</v>
      </c>
      <c r="B8397" s="49" t="s">
        <v>8656</v>
      </c>
    </row>
    <row r="8398" spans="1:2" x14ac:dyDescent="0.25">
      <c r="A8398" s="48">
        <v>42151675</v>
      </c>
      <c r="B8398" s="49" t="s">
        <v>8657</v>
      </c>
    </row>
    <row r="8399" spans="1:2" x14ac:dyDescent="0.25">
      <c r="A8399" s="48">
        <v>42151676</v>
      </c>
      <c r="B8399" s="49" t="s">
        <v>8658</v>
      </c>
    </row>
    <row r="8400" spans="1:2" x14ac:dyDescent="0.25">
      <c r="A8400" s="48">
        <v>42151677</v>
      </c>
      <c r="B8400" s="49" t="s">
        <v>8659</v>
      </c>
    </row>
    <row r="8401" spans="1:2" x14ac:dyDescent="0.25">
      <c r="A8401" s="48">
        <v>42151678</v>
      </c>
      <c r="B8401" s="49" t="s">
        <v>8660</v>
      </c>
    </row>
    <row r="8402" spans="1:2" x14ac:dyDescent="0.25">
      <c r="A8402" s="48">
        <v>42151679</v>
      </c>
      <c r="B8402" s="49" t="s">
        <v>8661</v>
      </c>
    </row>
    <row r="8403" spans="1:2" x14ac:dyDescent="0.25">
      <c r="A8403" s="48">
        <v>42151680</v>
      </c>
      <c r="B8403" s="49" t="s">
        <v>8662</v>
      </c>
    </row>
    <row r="8404" spans="1:2" x14ac:dyDescent="0.25">
      <c r="A8404" s="48">
        <v>42151681</v>
      </c>
      <c r="B8404" s="49" t="s">
        <v>8663</v>
      </c>
    </row>
    <row r="8405" spans="1:2" x14ac:dyDescent="0.25">
      <c r="A8405" s="48">
        <v>42151701</v>
      </c>
      <c r="B8405" s="49" t="s">
        <v>8664</v>
      </c>
    </row>
    <row r="8406" spans="1:2" x14ac:dyDescent="0.25">
      <c r="A8406" s="48">
        <v>42151702</v>
      </c>
      <c r="B8406" s="49" t="s">
        <v>8665</v>
      </c>
    </row>
    <row r="8407" spans="1:2" x14ac:dyDescent="0.25">
      <c r="A8407" s="48">
        <v>42151703</v>
      </c>
      <c r="B8407" s="49" t="s">
        <v>8666</v>
      </c>
    </row>
    <row r="8408" spans="1:2" x14ac:dyDescent="0.25">
      <c r="A8408" s="48">
        <v>42151704</v>
      </c>
      <c r="B8408" s="49" t="s">
        <v>8667</v>
      </c>
    </row>
    <row r="8409" spans="1:2" x14ac:dyDescent="0.25">
      <c r="A8409" s="48">
        <v>42151705</v>
      </c>
      <c r="B8409" s="49" t="s">
        <v>8668</v>
      </c>
    </row>
    <row r="8410" spans="1:2" x14ac:dyDescent="0.25">
      <c r="A8410" s="48">
        <v>42151801</v>
      </c>
      <c r="B8410" s="49" t="s">
        <v>8669</v>
      </c>
    </row>
    <row r="8411" spans="1:2" x14ac:dyDescent="0.25">
      <c r="A8411" s="48">
        <v>42151802</v>
      </c>
      <c r="B8411" s="49" t="s">
        <v>8670</v>
      </c>
    </row>
    <row r="8412" spans="1:2" x14ac:dyDescent="0.25">
      <c r="A8412" s="48">
        <v>42151803</v>
      </c>
      <c r="B8412" s="49" t="s">
        <v>8671</v>
      </c>
    </row>
    <row r="8413" spans="1:2" x14ac:dyDescent="0.25">
      <c r="A8413" s="48">
        <v>42151804</v>
      </c>
      <c r="B8413" s="49" t="s">
        <v>8672</v>
      </c>
    </row>
    <row r="8414" spans="1:2" x14ac:dyDescent="0.25">
      <c r="A8414" s="48">
        <v>42151805</v>
      </c>
      <c r="B8414" s="49" t="s">
        <v>8673</v>
      </c>
    </row>
    <row r="8415" spans="1:2" x14ac:dyDescent="0.25">
      <c r="A8415" s="48">
        <v>42151806</v>
      </c>
      <c r="B8415" s="49" t="s">
        <v>8674</v>
      </c>
    </row>
    <row r="8416" spans="1:2" x14ac:dyDescent="0.25">
      <c r="A8416" s="48">
        <v>42151807</v>
      </c>
      <c r="B8416" s="49" t="s">
        <v>8675</v>
      </c>
    </row>
    <row r="8417" spans="1:2" x14ac:dyDescent="0.25">
      <c r="A8417" s="48">
        <v>42151808</v>
      </c>
      <c r="B8417" s="49" t="s">
        <v>8676</v>
      </c>
    </row>
    <row r="8418" spans="1:2" x14ac:dyDescent="0.25">
      <c r="A8418" s="48">
        <v>42151809</v>
      </c>
      <c r="B8418" s="49" t="s">
        <v>8677</v>
      </c>
    </row>
    <row r="8419" spans="1:2" x14ac:dyDescent="0.25">
      <c r="A8419" s="48">
        <v>42151810</v>
      </c>
      <c r="B8419" s="49" t="s">
        <v>8678</v>
      </c>
    </row>
    <row r="8420" spans="1:2" x14ac:dyDescent="0.25">
      <c r="A8420" s="48">
        <v>42151811</v>
      </c>
      <c r="B8420" s="49" t="s">
        <v>8679</v>
      </c>
    </row>
    <row r="8421" spans="1:2" x14ac:dyDescent="0.25">
      <c r="A8421" s="48">
        <v>42151812</v>
      </c>
      <c r="B8421" s="49" t="s">
        <v>8680</v>
      </c>
    </row>
    <row r="8422" spans="1:2" x14ac:dyDescent="0.25">
      <c r="A8422" s="48">
        <v>42151813</v>
      </c>
      <c r="B8422" s="49" t="s">
        <v>8681</v>
      </c>
    </row>
    <row r="8423" spans="1:2" x14ac:dyDescent="0.25">
      <c r="A8423" s="48">
        <v>42151814</v>
      </c>
      <c r="B8423" s="49" t="s">
        <v>8682</v>
      </c>
    </row>
    <row r="8424" spans="1:2" x14ac:dyDescent="0.25">
      <c r="A8424" s="48">
        <v>42151815</v>
      </c>
      <c r="B8424" s="49" t="s">
        <v>8683</v>
      </c>
    </row>
    <row r="8425" spans="1:2" x14ac:dyDescent="0.25">
      <c r="A8425" s="48">
        <v>42151816</v>
      </c>
      <c r="B8425" s="49" t="s">
        <v>8684</v>
      </c>
    </row>
    <row r="8426" spans="1:2" x14ac:dyDescent="0.25">
      <c r="A8426" s="48">
        <v>42151901</v>
      </c>
      <c r="B8426" s="49" t="s">
        <v>8685</v>
      </c>
    </row>
    <row r="8427" spans="1:2" x14ac:dyDescent="0.25">
      <c r="A8427" s="48">
        <v>42151902</v>
      </c>
      <c r="B8427" s="49" t="s">
        <v>8686</v>
      </c>
    </row>
    <row r="8428" spans="1:2" x14ac:dyDescent="0.25">
      <c r="A8428" s="48">
        <v>42151903</v>
      </c>
      <c r="B8428" s="49" t="s">
        <v>8687</v>
      </c>
    </row>
    <row r="8429" spans="1:2" x14ac:dyDescent="0.25">
      <c r="A8429" s="48">
        <v>42151904</v>
      </c>
      <c r="B8429" s="49" t="s">
        <v>8688</v>
      </c>
    </row>
    <row r="8430" spans="1:2" x14ac:dyDescent="0.25">
      <c r="A8430" s="48">
        <v>42151905</v>
      </c>
      <c r="B8430" s="49" t="s">
        <v>8689</v>
      </c>
    </row>
    <row r="8431" spans="1:2" x14ac:dyDescent="0.25">
      <c r="A8431" s="48">
        <v>42151906</v>
      </c>
      <c r="B8431" s="49" t="s">
        <v>8690</v>
      </c>
    </row>
    <row r="8432" spans="1:2" x14ac:dyDescent="0.25">
      <c r="A8432" s="48">
        <v>42151907</v>
      </c>
      <c r="B8432" s="49" t="s">
        <v>8691</v>
      </c>
    </row>
    <row r="8433" spans="1:2" x14ac:dyDescent="0.25">
      <c r="A8433" s="48">
        <v>42151908</v>
      </c>
      <c r="B8433" s="49" t="s">
        <v>8692</v>
      </c>
    </row>
    <row r="8434" spans="1:2" x14ac:dyDescent="0.25">
      <c r="A8434" s="48">
        <v>42151909</v>
      </c>
      <c r="B8434" s="49" t="s">
        <v>8693</v>
      </c>
    </row>
    <row r="8435" spans="1:2" x14ac:dyDescent="0.25">
      <c r="A8435" s="48">
        <v>42151910</v>
      </c>
      <c r="B8435" s="49" t="s">
        <v>8694</v>
      </c>
    </row>
    <row r="8436" spans="1:2" x14ac:dyDescent="0.25">
      <c r="A8436" s="48">
        <v>42151911</v>
      </c>
      <c r="B8436" s="49" t="s">
        <v>8695</v>
      </c>
    </row>
    <row r="8437" spans="1:2" x14ac:dyDescent="0.25">
      <c r="A8437" s="48">
        <v>42151912</v>
      </c>
      <c r="B8437" s="49" t="s">
        <v>8696</v>
      </c>
    </row>
    <row r="8438" spans="1:2" x14ac:dyDescent="0.25">
      <c r="A8438" s="48">
        <v>42152001</v>
      </c>
      <c r="B8438" s="49" t="s">
        <v>8697</v>
      </c>
    </row>
    <row r="8439" spans="1:2" x14ac:dyDescent="0.25">
      <c r="A8439" s="48">
        <v>42152002</v>
      </c>
      <c r="B8439" s="49" t="s">
        <v>8698</v>
      </c>
    </row>
    <row r="8440" spans="1:2" x14ac:dyDescent="0.25">
      <c r="A8440" s="48">
        <v>42152003</v>
      </c>
      <c r="B8440" s="49" t="s">
        <v>8699</v>
      </c>
    </row>
    <row r="8441" spans="1:2" x14ac:dyDescent="0.25">
      <c r="A8441" s="48">
        <v>42152004</v>
      </c>
      <c r="B8441" s="49" t="s">
        <v>8700</v>
      </c>
    </row>
    <row r="8442" spans="1:2" x14ac:dyDescent="0.25">
      <c r="A8442" s="48">
        <v>42152005</v>
      </c>
      <c r="B8442" s="49" t="s">
        <v>8701</v>
      </c>
    </row>
    <row r="8443" spans="1:2" x14ac:dyDescent="0.25">
      <c r="A8443" s="48">
        <v>42152006</v>
      </c>
      <c r="B8443" s="49" t="s">
        <v>8702</v>
      </c>
    </row>
    <row r="8444" spans="1:2" x14ac:dyDescent="0.25">
      <c r="A8444" s="48">
        <v>42152007</v>
      </c>
      <c r="B8444" s="49" t="s">
        <v>8703</v>
      </c>
    </row>
    <row r="8445" spans="1:2" x14ac:dyDescent="0.25">
      <c r="A8445" s="48">
        <v>42152008</v>
      </c>
      <c r="B8445" s="49" t="s">
        <v>8704</v>
      </c>
    </row>
    <row r="8446" spans="1:2" x14ac:dyDescent="0.25">
      <c r="A8446" s="48">
        <v>42152009</v>
      </c>
      <c r="B8446" s="49" t="s">
        <v>8705</v>
      </c>
    </row>
    <row r="8447" spans="1:2" x14ac:dyDescent="0.25">
      <c r="A8447" s="48">
        <v>42152010</v>
      </c>
      <c r="B8447" s="49" t="s">
        <v>8706</v>
      </c>
    </row>
    <row r="8448" spans="1:2" x14ac:dyDescent="0.25">
      <c r="A8448" s="48">
        <v>42152011</v>
      </c>
      <c r="B8448" s="49" t="s">
        <v>8707</v>
      </c>
    </row>
    <row r="8449" spans="1:2" x14ac:dyDescent="0.25">
      <c r="A8449" s="48">
        <v>42152012</v>
      </c>
      <c r="B8449" s="49" t="s">
        <v>8708</v>
      </c>
    </row>
    <row r="8450" spans="1:2" x14ac:dyDescent="0.25">
      <c r="A8450" s="48">
        <v>42152013</v>
      </c>
      <c r="B8450" s="49" t="s">
        <v>8709</v>
      </c>
    </row>
    <row r="8451" spans="1:2" x14ac:dyDescent="0.25">
      <c r="A8451" s="48">
        <v>42152014</v>
      </c>
      <c r="B8451" s="49" t="s">
        <v>8710</v>
      </c>
    </row>
    <row r="8452" spans="1:2" x14ac:dyDescent="0.25">
      <c r="A8452" s="48">
        <v>42152101</v>
      </c>
      <c r="B8452" s="49" t="s">
        <v>8711</v>
      </c>
    </row>
    <row r="8453" spans="1:2" x14ac:dyDescent="0.25">
      <c r="A8453" s="48">
        <v>42152102</v>
      </c>
      <c r="B8453" s="49" t="s">
        <v>8712</v>
      </c>
    </row>
    <row r="8454" spans="1:2" x14ac:dyDescent="0.25">
      <c r="A8454" s="48">
        <v>42152103</v>
      </c>
      <c r="B8454" s="49" t="s">
        <v>8713</v>
      </c>
    </row>
    <row r="8455" spans="1:2" x14ac:dyDescent="0.25">
      <c r="A8455" s="48">
        <v>42152104</v>
      </c>
      <c r="B8455" s="49" t="s">
        <v>8714</v>
      </c>
    </row>
    <row r="8456" spans="1:2" x14ac:dyDescent="0.25">
      <c r="A8456" s="48">
        <v>42152105</v>
      </c>
      <c r="B8456" s="49" t="s">
        <v>8715</v>
      </c>
    </row>
    <row r="8457" spans="1:2" x14ac:dyDescent="0.25">
      <c r="A8457" s="48">
        <v>42152106</v>
      </c>
      <c r="B8457" s="49" t="s">
        <v>8716</v>
      </c>
    </row>
    <row r="8458" spans="1:2" x14ac:dyDescent="0.25">
      <c r="A8458" s="48">
        <v>42152107</v>
      </c>
      <c r="B8458" s="49" t="s">
        <v>8717</v>
      </c>
    </row>
    <row r="8459" spans="1:2" x14ac:dyDescent="0.25">
      <c r="A8459" s="48">
        <v>42152108</v>
      </c>
      <c r="B8459" s="49" t="s">
        <v>8718</v>
      </c>
    </row>
    <row r="8460" spans="1:2" x14ac:dyDescent="0.25">
      <c r="A8460" s="48">
        <v>42152109</v>
      </c>
      <c r="B8460" s="49" t="s">
        <v>8719</v>
      </c>
    </row>
    <row r="8461" spans="1:2" x14ac:dyDescent="0.25">
      <c r="A8461" s="48">
        <v>42152110</v>
      </c>
      <c r="B8461" s="49" t="s">
        <v>8720</v>
      </c>
    </row>
    <row r="8462" spans="1:2" x14ac:dyDescent="0.25">
      <c r="A8462" s="48">
        <v>42152111</v>
      </c>
      <c r="B8462" s="49" t="s">
        <v>8721</v>
      </c>
    </row>
    <row r="8463" spans="1:2" x14ac:dyDescent="0.25">
      <c r="A8463" s="48">
        <v>42152112</v>
      </c>
      <c r="B8463" s="49" t="s">
        <v>8722</v>
      </c>
    </row>
    <row r="8464" spans="1:2" x14ac:dyDescent="0.25">
      <c r="A8464" s="48">
        <v>42152113</v>
      </c>
      <c r="B8464" s="49" t="s">
        <v>8723</v>
      </c>
    </row>
    <row r="8465" spans="1:2" x14ac:dyDescent="0.25">
      <c r="A8465" s="48">
        <v>42152114</v>
      </c>
      <c r="B8465" s="49" t="s">
        <v>8724</v>
      </c>
    </row>
    <row r="8466" spans="1:2" x14ac:dyDescent="0.25">
      <c r="A8466" s="48">
        <v>42152115</v>
      </c>
      <c r="B8466" s="49" t="s">
        <v>8725</v>
      </c>
    </row>
    <row r="8467" spans="1:2" x14ac:dyDescent="0.25">
      <c r="A8467" s="48">
        <v>42152201</v>
      </c>
      <c r="B8467" s="49" t="s">
        <v>8726</v>
      </c>
    </row>
    <row r="8468" spans="1:2" x14ac:dyDescent="0.25">
      <c r="A8468" s="48">
        <v>42152202</v>
      </c>
      <c r="B8468" s="49" t="s">
        <v>8727</v>
      </c>
    </row>
    <row r="8469" spans="1:2" x14ac:dyDescent="0.25">
      <c r="A8469" s="48">
        <v>42152203</v>
      </c>
      <c r="B8469" s="49" t="s">
        <v>8728</v>
      </c>
    </row>
    <row r="8470" spans="1:2" x14ac:dyDescent="0.25">
      <c r="A8470" s="48">
        <v>42152204</v>
      </c>
      <c r="B8470" s="49" t="s">
        <v>8729</v>
      </c>
    </row>
    <row r="8471" spans="1:2" x14ac:dyDescent="0.25">
      <c r="A8471" s="48">
        <v>42152205</v>
      </c>
      <c r="B8471" s="49" t="s">
        <v>8730</v>
      </c>
    </row>
    <row r="8472" spans="1:2" x14ac:dyDescent="0.25">
      <c r="A8472" s="48">
        <v>42152206</v>
      </c>
      <c r="B8472" s="49" t="s">
        <v>8731</v>
      </c>
    </row>
    <row r="8473" spans="1:2" x14ac:dyDescent="0.25">
      <c r="A8473" s="48">
        <v>42152207</v>
      </c>
      <c r="B8473" s="49" t="s">
        <v>8732</v>
      </c>
    </row>
    <row r="8474" spans="1:2" x14ac:dyDescent="0.25">
      <c r="A8474" s="48">
        <v>42152208</v>
      </c>
      <c r="B8474" s="49" t="s">
        <v>8733</v>
      </c>
    </row>
    <row r="8475" spans="1:2" x14ac:dyDescent="0.25">
      <c r="A8475" s="48">
        <v>42152209</v>
      </c>
      <c r="B8475" s="49" t="s">
        <v>8734</v>
      </c>
    </row>
    <row r="8476" spans="1:2" x14ac:dyDescent="0.25">
      <c r="A8476" s="48">
        <v>42152210</v>
      </c>
      <c r="B8476" s="49" t="s">
        <v>8735</v>
      </c>
    </row>
    <row r="8477" spans="1:2" x14ac:dyDescent="0.25">
      <c r="A8477" s="48">
        <v>42152211</v>
      </c>
      <c r="B8477" s="49" t="s">
        <v>8736</v>
      </c>
    </row>
    <row r="8478" spans="1:2" x14ac:dyDescent="0.25">
      <c r="A8478" s="48">
        <v>42152212</v>
      </c>
      <c r="B8478" s="49" t="s">
        <v>8737</v>
      </c>
    </row>
    <row r="8479" spans="1:2" x14ac:dyDescent="0.25">
      <c r="A8479" s="48">
        <v>42152213</v>
      </c>
      <c r="B8479" s="49" t="s">
        <v>8738</v>
      </c>
    </row>
    <row r="8480" spans="1:2" x14ac:dyDescent="0.25">
      <c r="A8480" s="48">
        <v>42152214</v>
      </c>
      <c r="B8480" s="49" t="s">
        <v>8739</v>
      </c>
    </row>
    <row r="8481" spans="1:2" x14ac:dyDescent="0.25">
      <c r="A8481" s="48">
        <v>42152215</v>
      </c>
      <c r="B8481" s="49" t="s">
        <v>8740</v>
      </c>
    </row>
    <row r="8482" spans="1:2" x14ac:dyDescent="0.25">
      <c r="A8482" s="48">
        <v>42152216</v>
      </c>
      <c r="B8482" s="49" t="s">
        <v>8741</v>
      </c>
    </row>
    <row r="8483" spans="1:2" x14ac:dyDescent="0.25">
      <c r="A8483" s="48">
        <v>42152217</v>
      </c>
      <c r="B8483" s="49" t="s">
        <v>8742</v>
      </c>
    </row>
    <row r="8484" spans="1:2" x14ac:dyDescent="0.25">
      <c r="A8484" s="48">
        <v>42152218</v>
      </c>
      <c r="B8484" s="49" t="s">
        <v>8743</v>
      </c>
    </row>
    <row r="8485" spans="1:2" x14ac:dyDescent="0.25">
      <c r="A8485" s="48">
        <v>42152219</v>
      </c>
      <c r="B8485" s="49" t="s">
        <v>8744</v>
      </c>
    </row>
    <row r="8486" spans="1:2" x14ac:dyDescent="0.25">
      <c r="A8486" s="48">
        <v>42152220</v>
      </c>
      <c r="B8486" s="49" t="s">
        <v>8745</v>
      </c>
    </row>
    <row r="8487" spans="1:2" x14ac:dyDescent="0.25">
      <c r="A8487" s="48">
        <v>42152221</v>
      </c>
      <c r="B8487" s="49" t="s">
        <v>8746</v>
      </c>
    </row>
    <row r="8488" spans="1:2" x14ac:dyDescent="0.25">
      <c r="A8488" s="48">
        <v>42152222</v>
      </c>
      <c r="B8488" s="49" t="s">
        <v>8747</v>
      </c>
    </row>
    <row r="8489" spans="1:2" x14ac:dyDescent="0.25">
      <c r="A8489" s="48">
        <v>42152223</v>
      </c>
      <c r="B8489" s="49" t="s">
        <v>8748</v>
      </c>
    </row>
    <row r="8490" spans="1:2" x14ac:dyDescent="0.25">
      <c r="A8490" s="48">
        <v>42152224</v>
      </c>
      <c r="B8490" s="49" t="s">
        <v>8749</v>
      </c>
    </row>
    <row r="8491" spans="1:2" x14ac:dyDescent="0.25">
      <c r="A8491" s="48">
        <v>42152301</v>
      </c>
      <c r="B8491" s="49" t="s">
        <v>8750</v>
      </c>
    </row>
    <row r="8492" spans="1:2" x14ac:dyDescent="0.25">
      <c r="A8492" s="48">
        <v>42152302</v>
      </c>
      <c r="B8492" s="49" t="s">
        <v>8751</v>
      </c>
    </row>
    <row r="8493" spans="1:2" x14ac:dyDescent="0.25">
      <c r="A8493" s="48">
        <v>42152303</v>
      </c>
      <c r="B8493" s="49" t="s">
        <v>8752</v>
      </c>
    </row>
    <row r="8494" spans="1:2" x14ac:dyDescent="0.25">
      <c r="A8494" s="48">
        <v>42152304</v>
      </c>
      <c r="B8494" s="49" t="s">
        <v>8753</v>
      </c>
    </row>
    <row r="8495" spans="1:2" x14ac:dyDescent="0.25">
      <c r="A8495" s="48">
        <v>42152305</v>
      </c>
      <c r="B8495" s="49" t="s">
        <v>8754</v>
      </c>
    </row>
    <row r="8496" spans="1:2" x14ac:dyDescent="0.25">
      <c r="A8496" s="48">
        <v>42152306</v>
      </c>
      <c r="B8496" s="49" t="s">
        <v>8755</v>
      </c>
    </row>
    <row r="8497" spans="1:2" x14ac:dyDescent="0.25">
      <c r="A8497" s="48">
        <v>42152307</v>
      </c>
      <c r="B8497" s="49" t="s">
        <v>8756</v>
      </c>
    </row>
    <row r="8498" spans="1:2" x14ac:dyDescent="0.25">
      <c r="A8498" s="48">
        <v>42152401</v>
      </c>
      <c r="B8498" s="49" t="s">
        <v>8757</v>
      </c>
    </row>
    <row r="8499" spans="1:2" x14ac:dyDescent="0.25">
      <c r="A8499" s="48">
        <v>42152402</v>
      </c>
      <c r="B8499" s="49" t="s">
        <v>8758</v>
      </c>
    </row>
    <row r="8500" spans="1:2" x14ac:dyDescent="0.25">
      <c r="A8500" s="48">
        <v>42152403</v>
      </c>
      <c r="B8500" s="49" t="s">
        <v>8759</v>
      </c>
    </row>
    <row r="8501" spans="1:2" x14ac:dyDescent="0.25">
      <c r="A8501" s="48">
        <v>42152404</v>
      </c>
      <c r="B8501" s="49" t="s">
        <v>8760</v>
      </c>
    </row>
    <row r="8502" spans="1:2" x14ac:dyDescent="0.25">
      <c r="A8502" s="48">
        <v>42152405</v>
      </c>
      <c r="B8502" s="49" t="s">
        <v>8761</v>
      </c>
    </row>
    <row r="8503" spans="1:2" x14ac:dyDescent="0.25">
      <c r="A8503" s="48">
        <v>42152406</v>
      </c>
      <c r="B8503" s="49" t="s">
        <v>8762</v>
      </c>
    </row>
    <row r="8504" spans="1:2" x14ac:dyDescent="0.25">
      <c r="A8504" s="48">
        <v>42152407</v>
      </c>
      <c r="B8504" s="49" t="s">
        <v>8763</v>
      </c>
    </row>
    <row r="8505" spans="1:2" x14ac:dyDescent="0.25">
      <c r="A8505" s="48">
        <v>42152408</v>
      </c>
      <c r="B8505" s="49" t="s">
        <v>8764</v>
      </c>
    </row>
    <row r="8506" spans="1:2" x14ac:dyDescent="0.25">
      <c r="A8506" s="48">
        <v>42152409</v>
      </c>
      <c r="B8506" s="49" t="s">
        <v>8765</v>
      </c>
    </row>
    <row r="8507" spans="1:2" x14ac:dyDescent="0.25">
      <c r="A8507" s="48">
        <v>42152410</v>
      </c>
      <c r="B8507" s="49" t="s">
        <v>8766</v>
      </c>
    </row>
    <row r="8508" spans="1:2" x14ac:dyDescent="0.25">
      <c r="A8508" s="48">
        <v>42152411</v>
      </c>
      <c r="B8508" s="49" t="s">
        <v>8767</v>
      </c>
    </row>
    <row r="8509" spans="1:2" x14ac:dyDescent="0.25">
      <c r="A8509" s="48">
        <v>42152412</v>
      </c>
      <c r="B8509" s="49" t="s">
        <v>8768</v>
      </c>
    </row>
    <row r="8510" spans="1:2" x14ac:dyDescent="0.25">
      <c r="A8510" s="48">
        <v>42152413</v>
      </c>
      <c r="B8510" s="49" t="s">
        <v>8769</v>
      </c>
    </row>
    <row r="8511" spans="1:2" x14ac:dyDescent="0.25">
      <c r="A8511" s="48">
        <v>42152414</v>
      </c>
      <c r="B8511" s="49" t="s">
        <v>8770</v>
      </c>
    </row>
    <row r="8512" spans="1:2" x14ac:dyDescent="0.25">
      <c r="A8512" s="48">
        <v>42152415</v>
      </c>
      <c r="B8512" s="49" t="s">
        <v>8771</v>
      </c>
    </row>
    <row r="8513" spans="1:2" x14ac:dyDescent="0.25">
      <c r="A8513" s="48">
        <v>42152416</v>
      </c>
      <c r="B8513" s="49" t="s">
        <v>8772</v>
      </c>
    </row>
    <row r="8514" spans="1:2" x14ac:dyDescent="0.25">
      <c r="A8514" s="48">
        <v>42152417</v>
      </c>
      <c r="B8514" s="49" t="s">
        <v>8773</v>
      </c>
    </row>
    <row r="8515" spans="1:2" x14ac:dyDescent="0.25">
      <c r="A8515" s="48">
        <v>42152418</v>
      </c>
      <c r="B8515" s="49" t="s">
        <v>8774</v>
      </c>
    </row>
    <row r="8516" spans="1:2" x14ac:dyDescent="0.25">
      <c r="A8516" s="48">
        <v>42152419</v>
      </c>
      <c r="B8516" s="49" t="s">
        <v>8775</v>
      </c>
    </row>
    <row r="8517" spans="1:2" x14ac:dyDescent="0.25">
      <c r="A8517" s="48">
        <v>42152420</v>
      </c>
      <c r="B8517" s="49" t="s">
        <v>8776</v>
      </c>
    </row>
    <row r="8518" spans="1:2" x14ac:dyDescent="0.25">
      <c r="A8518" s="48">
        <v>42152421</v>
      </c>
      <c r="B8518" s="49" t="s">
        <v>8777</v>
      </c>
    </row>
    <row r="8519" spans="1:2" x14ac:dyDescent="0.25">
      <c r="A8519" s="48">
        <v>42152422</v>
      </c>
      <c r="B8519" s="49" t="s">
        <v>8778</v>
      </c>
    </row>
    <row r="8520" spans="1:2" x14ac:dyDescent="0.25">
      <c r="A8520" s="48">
        <v>42152423</v>
      </c>
      <c r="B8520" s="49" t="s">
        <v>8779</v>
      </c>
    </row>
    <row r="8521" spans="1:2" x14ac:dyDescent="0.25">
      <c r="A8521" s="48">
        <v>42152424</v>
      </c>
      <c r="B8521" s="49" t="s">
        <v>8780</v>
      </c>
    </row>
    <row r="8522" spans="1:2" x14ac:dyDescent="0.25">
      <c r="A8522" s="48">
        <v>42152425</v>
      </c>
      <c r="B8522" s="49" t="s">
        <v>8781</v>
      </c>
    </row>
    <row r="8523" spans="1:2" x14ac:dyDescent="0.25">
      <c r="A8523" s="48">
        <v>42152426</v>
      </c>
      <c r="B8523" s="49" t="s">
        <v>8782</v>
      </c>
    </row>
    <row r="8524" spans="1:2" x14ac:dyDescent="0.25">
      <c r="A8524" s="48">
        <v>42152427</v>
      </c>
      <c r="B8524" s="49" t="s">
        <v>8783</v>
      </c>
    </row>
    <row r="8525" spans="1:2" x14ac:dyDescent="0.25">
      <c r="A8525" s="48">
        <v>42152428</v>
      </c>
      <c r="B8525" s="49" t="s">
        <v>8784</v>
      </c>
    </row>
    <row r="8526" spans="1:2" x14ac:dyDescent="0.25">
      <c r="A8526" s="48">
        <v>42152429</v>
      </c>
      <c r="B8526" s="49" t="s">
        <v>8785</v>
      </c>
    </row>
    <row r="8527" spans="1:2" x14ac:dyDescent="0.25">
      <c r="A8527" s="48">
        <v>42152430</v>
      </c>
      <c r="B8527" s="49" t="s">
        <v>8786</v>
      </c>
    </row>
    <row r="8528" spans="1:2" x14ac:dyDescent="0.25">
      <c r="A8528" s="48">
        <v>42152431</v>
      </c>
      <c r="B8528" s="49" t="s">
        <v>8787</v>
      </c>
    </row>
    <row r="8529" spans="1:2" x14ac:dyDescent="0.25">
      <c r="A8529" s="48">
        <v>42152432</v>
      </c>
      <c r="B8529" s="49" t="s">
        <v>8788</v>
      </c>
    </row>
    <row r="8530" spans="1:2" x14ac:dyDescent="0.25">
      <c r="A8530" s="48">
        <v>42152433</v>
      </c>
      <c r="B8530" s="49" t="s">
        <v>8789</v>
      </c>
    </row>
    <row r="8531" spans="1:2" x14ac:dyDescent="0.25">
      <c r="A8531" s="48">
        <v>42152434</v>
      </c>
      <c r="B8531" s="49" t="s">
        <v>8790</v>
      </c>
    </row>
    <row r="8532" spans="1:2" x14ac:dyDescent="0.25">
      <c r="A8532" s="48">
        <v>42152435</v>
      </c>
      <c r="B8532" s="49" t="s">
        <v>8791</v>
      </c>
    </row>
    <row r="8533" spans="1:2" x14ac:dyDescent="0.25">
      <c r="A8533" s="48">
        <v>42152436</v>
      </c>
      <c r="B8533" s="49" t="s">
        <v>8792</v>
      </c>
    </row>
    <row r="8534" spans="1:2" x14ac:dyDescent="0.25">
      <c r="A8534" s="48">
        <v>42152437</v>
      </c>
      <c r="B8534" s="49" t="s">
        <v>8793</v>
      </c>
    </row>
    <row r="8535" spans="1:2" x14ac:dyDescent="0.25">
      <c r="A8535" s="48">
        <v>42152438</v>
      </c>
      <c r="B8535" s="49" t="s">
        <v>8794</v>
      </c>
    </row>
    <row r="8536" spans="1:2" x14ac:dyDescent="0.25">
      <c r="A8536" s="48">
        <v>42152439</v>
      </c>
      <c r="B8536" s="49" t="s">
        <v>8795</v>
      </c>
    </row>
    <row r="8537" spans="1:2" x14ac:dyDescent="0.25">
      <c r="A8537" s="48">
        <v>42152440</v>
      </c>
      <c r="B8537" s="49" t="s">
        <v>8796</v>
      </c>
    </row>
    <row r="8538" spans="1:2" x14ac:dyDescent="0.25">
      <c r="A8538" s="48">
        <v>42152441</v>
      </c>
      <c r="B8538" s="49" t="s">
        <v>8797</v>
      </c>
    </row>
    <row r="8539" spans="1:2" x14ac:dyDescent="0.25">
      <c r="A8539" s="48">
        <v>42152442</v>
      </c>
      <c r="B8539" s="49" t="s">
        <v>8798</v>
      </c>
    </row>
    <row r="8540" spans="1:2" x14ac:dyDescent="0.25">
      <c r="A8540" s="48">
        <v>42152443</v>
      </c>
      <c r="B8540" s="49" t="s">
        <v>8799</v>
      </c>
    </row>
    <row r="8541" spans="1:2" x14ac:dyDescent="0.25">
      <c r="A8541" s="48">
        <v>42152444</v>
      </c>
      <c r="B8541" s="49" t="s">
        <v>8800</v>
      </c>
    </row>
    <row r="8542" spans="1:2" x14ac:dyDescent="0.25">
      <c r="A8542" s="48">
        <v>42152445</v>
      </c>
      <c r="B8542" s="49" t="s">
        <v>8801</v>
      </c>
    </row>
    <row r="8543" spans="1:2" x14ac:dyDescent="0.25">
      <c r="A8543" s="48">
        <v>42152446</v>
      </c>
      <c r="B8543" s="49" t="s">
        <v>8802</v>
      </c>
    </row>
    <row r="8544" spans="1:2" x14ac:dyDescent="0.25">
      <c r="A8544" s="48">
        <v>42152447</v>
      </c>
      <c r="B8544" s="49" t="s">
        <v>8803</v>
      </c>
    </row>
    <row r="8545" spans="1:2" x14ac:dyDescent="0.25">
      <c r="A8545" s="48">
        <v>42152449</v>
      </c>
      <c r="B8545" s="49" t="s">
        <v>8804</v>
      </c>
    </row>
    <row r="8546" spans="1:2" x14ac:dyDescent="0.25">
      <c r="A8546" s="48">
        <v>42152450</v>
      </c>
      <c r="B8546" s="49" t="s">
        <v>8805</v>
      </c>
    </row>
    <row r="8547" spans="1:2" x14ac:dyDescent="0.25">
      <c r="A8547" s="48">
        <v>42152451</v>
      </c>
      <c r="B8547" s="49" t="s">
        <v>8806</v>
      </c>
    </row>
    <row r="8548" spans="1:2" x14ac:dyDescent="0.25">
      <c r="A8548" s="48">
        <v>42152452</v>
      </c>
      <c r="B8548" s="49" t="s">
        <v>8807</v>
      </c>
    </row>
    <row r="8549" spans="1:2" x14ac:dyDescent="0.25">
      <c r="A8549" s="48">
        <v>42152453</v>
      </c>
      <c r="B8549" s="49" t="s">
        <v>8808</v>
      </c>
    </row>
    <row r="8550" spans="1:2" x14ac:dyDescent="0.25">
      <c r="A8550" s="48">
        <v>42152454</v>
      </c>
      <c r="B8550" s="49" t="s">
        <v>8809</v>
      </c>
    </row>
    <row r="8551" spans="1:2" x14ac:dyDescent="0.25">
      <c r="A8551" s="48">
        <v>42152455</v>
      </c>
      <c r="B8551" s="49" t="s">
        <v>8810</v>
      </c>
    </row>
    <row r="8552" spans="1:2" x14ac:dyDescent="0.25">
      <c r="A8552" s="48">
        <v>42152456</v>
      </c>
      <c r="B8552" s="49" t="s">
        <v>8811</v>
      </c>
    </row>
    <row r="8553" spans="1:2" x14ac:dyDescent="0.25">
      <c r="A8553" s="48">
        <v>42152457</v>
      </c>
      <c r="B8553" s="49" t="s">
        <v>8812</v>
      </c>
    </row>
    <row r="8554" spans="1:2" x14ac:dyDescent="0.25">
      <c r="A8554" s="48">
        <v>42152458</v>
      </c>
      <c r="B8554" s="49" t="s">
        <v>8813</v>
      </c>
    </row>
    <row r="8555" spans="1:2" x14ac:dyDescent="0.25">
      <c r="A8555" s="48">
        <v>42152459</v>
      </c>
      <c r="B8555" s="49" t="s">
        <v>8814</v>
      </c>
    </row>
    <row r="8556" spans="1:2" x14ac:dyDescent="0.25">
      <c r="A8556" s="48">
        <v>42152460</v>
      </c>
      <c r="B8556" s="49" t="s">
        <v>8815</v>
      </c>
    </row>
    <row r="8557" spans="1:2" x14ac:dyDescent="0.25">
      <c r="A8557" s="48">
        <v>42152461</v>
      </c>
      <c r="B8557" s="49" t="s">
        <v>8816</v>
      </c>
    </row>
    <row r="8558" spans="1:2" x14ac:dyDescent="0.25">
      <c r="A8558" s="48">
        <v>42152462</v>
      </c>
      <c r="B8558" s="49" t="s">
        <v>8817</v>
      </c>
    </row>
    <row r="8559" spans="1:2" x14ac:dyDescent="0.25">
      <c r="A8559" s="48">
        <v>42152463</v>
      </c>
      <c r="B8559" s="49" t="s">
        <v>8818</v>
      </c>
    </row>
    <row r="8560" spans="1:2" x14ac:dyDescent="0.25">
      <c r="A8560" s="48">
        <v>42152464</v>
      </c>
      <c r="B8560" s="49" t="s">
        <v>8819</v>
      </c>
    </row>
    <row r="8561" spans="1:2" x14ac:dyDescent="0.25">
      <c r="A8561" s="48">
        <v>42152465</v>
      </c>
      <c r="B8561" s="49" t="s">
        <v>8820</v>
      </c>
    </row>
    <row r="8562" spans="1:2" x14ac:dyDescent="0.25">
      <c r="A8562" s="48">
        <v>42152501</v>
      </c>
      <c r="B8562" s="49" t="s">
        <v>8821</v>
      </c>
    </row>
    <row r="8563" spans="1:2" x14ac:dyDescent="0.25">
      <c r="A8563" s="48">
        <v>42152502</v>
      </c>
      <c r="B8563" s="49" t="s">
        <v>8822</v>
      </c>
    </row>
    <row r="8564" spans="1:2" x14ac:dyDescent="0.25">
      <c r="A8564" s="48">
        <v>42152503</v>
      </c>
      <c r="B8564" s="49" t="s">
        <v>8823</v>
      </c>
    </row>
    <row r="8565" spans="1:2" x14ac:dyDescent="0.25">
      <c r="A8565" s="48">
        <v>42152504</v>
      </c>
      <c r="B8565" s="49" t="s">
        <v>8824</v>
      </c>
    </row>
    <row r="8566" spans="1:2" x14ac:dyDescent="0.25">
      <c r="A8566" s="48">
        <v>42152505</v>
      </c>
      <c r="B8566" s="49" t="s">
        <v>8825</v>
      </c>
    </row>
    <row r="8567" spans="1:2" x14ac:dyDescent="0.25">
      <c r="A8567" s="48">
        <v>42152506</v>
      </c>
      <c r="B8567" s="49" t="s">
        <v>8826</v>
      </c>
    </row>
    <row r="8568" spans="1:2" x14ac:dyDescent="0.25">
      <c r="A8568" s="48">
        <v>42152507</v>
      </c>
      <c r="B8568" s="49" t="s">
        <v>8827</v>
      </c>
    </row>
    <row r="8569" spans="1:2" x14ac:dyDescent="0.25">
      <c r="A8569" s="48">
        <v>42152508</v>
      </c>
      <c r="B8569" s="49" t="s">
        <v>8828</v>
      </c>
    </row>
    <row r="8570" spans="1:2" x14ac:dyDescent="0.25">
      <c r="A8570" s="48">
        <v>42152509</v>
      </c>
      <c r="B8570" s="49" t="s">
        <v>8829</v>
      </c>
    </row>
    <row r="8571" spans="1:2" x14ac:dyDescent="0.25">
      <c r="A8571" s="48">
        <v>42152510</v>
      </c>
      <c r="B8571" s="49" t="s">
        <v>8830</v>
      </c>
    </row>
    <row r="8572" spans="1:2" x14ac:dyDescent="0.25">
      <c r="A8572" s="48">
        <v>42152511</v>
      </c>
      <c r="B8572" s="49" t="s">
        <v>8831</v>
      </c>
    </row>
    <row r="8573" spans="1:2" x14ac:dyDescent="0.25">
      <c r="A8573" s="48">
        <v>42152512</v>
      </c>
      <c r="B8573" s="49" t="s">
        <v>8832</v>
      </c>
    </row>
    <row r="8574" spans="1:2" x14ac:dyDescent="0.25">
      <c r="A8574" s="48">
        <v>42152513</v>
      </c>
      <c r="B8574" s="49" t="s">
        <v>8833</v>
      </c>
    </row>
    <row r="8575" spans="1:2" x14ac:dyDescent="0.25">
      <c r="A8575" s="48">
        <v>42152514</v>
      </c>
      <c r="B8575" s="49" t="s">
        <v>8834</v>
      </c>
    </row>
    <row r="8576" spans="1:2" x14ac:dyDescent="0.25">
      <c r="A8576" s="48">
        <v>42152516</v>
      </c>
      <c r="B8576" s="49" t="s">
        <v>8835</v>
      </c>
    </row>
    <row r="8577" spans="1:2" x14ac:dyDescent="0.25">
      <c r="A8577" s="48">
        <v>42152517</v>
      </c>
      <c r="B8577" s="49" t="s">
        <v>8836</v>
      </c>
    </row>
    <row r="8578" spans="1:2" x14ac:dyDescent="0.25">
      <c r="A8578" s="48">
        <v>42152518</v>
      </c>
      <c r="B8578" s="49" t="s">
        <v>8837</v>
      </c>
    </row>
    <row r="8579" spans="1:2" x14ac:dyDescent="0.25">
      <c r="A8579" s="48">
        <v>42152519</v>
      </c>
      <c r="B8579" s="49" t="s">
        <v>8838</v>
      </c>
    </row>
    <row r="8580" spans="1:2" x14ac:dyDescent="0.25">
      <c r="A8580" s="48">
        <v>42152520</v>
      </c>
      <c r="B8580" s="49" t="s">
        <v>8839</v>
      </c>
    </row>
    <row r="8581" spans="1:2" x14ac:dyDescent="0.25">
      <c r="A8581" s="48">
        <v>42152601</v>
      </c>
      <c r="B8581" s="49" t="s">
        <v>8840</v>
      </c>
    </row>
    <row r="8582" spans="1:2" x14ac:dyDescent="0.25">
      <c r="A8582" s="48">
        <v>42152602</v>
      </c>
      <c r="B8582" s="49" t="s">
        <v>8841</v>
      </c>
    </row>
    <row r="8583" spans="1:2" x14ac:dyDescent="0.25">
      <c r="A8583" s="48">
        <v>42152603</v>
      </c>
      <c r="B8583" s="49" t="s">
        <v>8842</v>
      </c>
    </row>
    <row r="8584" spans="1:2" x14ac:dyDescent="0.25">
      <c r="A8584" s="48">
        <v>42152604</v>
      </c>
      <c r="B8584" s="49" t="s">
        <v>8843</v>
      </c>
    </row>
    <row r="8585" spans="1:2" x14ac:dyDescent="0.25">
      <c r="A8585" s="48">
        <v>42152605</v>
      </c>
      <c r="B8585" s="49" t="s">
        <v>8844</v>
      </c>
    </row>
    <row r="8586" spans="1:2" x14ac:dyDescent="0.25">
      <c r="A8586" s="48">
        <v>42152606</v>
      </c>
      <c r="B8586" s="49" t="s">
        <v>8845</v>
      </c>
    </row>
    <row r="8587" spans="1:2" x14ac:dyDescent="0.25">
      <c r="A8587" s="48">
        <v>42152607</v>
      </c>
      <c r="B8587" s="49" t="s">
        <v>8846</v>
      </c>
    </row>
    <row r="8588" spans="1:2" x14ac:dyDescent="0.25">
      <c r="A8588" s="48">
        <v>42152608</v>
      </c>
      <c r="B8588" s="49" t="s">
        <v>8847</v>
      </c>
    </row>
    <row r="8589" spans="1:2" x14ac:dyDescent="0.25">
      <c r="A8589" s="48">
        <v>42152701</v>
      </c>
      <c r="B8589" s="49" t="s">
        <v>8848</v>
      </c>
    </row>
    <row r="8590" spans="1:2" x14ac:dyDescent="0.25">
      <c r="A8590" s="48">
        <v>42152702</v>
      </c>
      <c r="B8590" s="49" t="s">
        <v>8849</v>
      </c>
    </row>
    <row r="8591" spans="1:2" x14ac:dyDescent="0.25">
      <c r="A8591" s="48">
        <v>42152703</v>
      </c>
      <c r="B8591" s="49" t="s">
        <v>8850</v>
      </c>
    </row>
    <row r="8592" spans="1:2" x14ac:dyDescent="0.25">
      <c r="A8592" s="48">
        <v>42152704</v>
      </c>
      <c r="B8592" s="49" t="s">
        <v>8851</v>
      </c>
    </row>
    <row r="8593" spans="1:2" x14ac:dyDescent="0.25">
      <c r="A8593" s="48">
        <v>42152705</v>
      </c>
      <c r="B8593" s="49" t="s">
        <v>8852</v>
      </c>
    </row>
    <row r="8594" spans="1:2" x14ac:dyDescent="0.25">
      <c r="A8594" s="48">
        <v>42152706</v>
      </c>
      <c r="B8594" s="49" t="s">
        <v>8853</v>
      </c>
    </row>
    <row r="8595" spans="1:2" x14ac:dyDescent="0.25">
      <c r="A8595" s="48">
        <v>42152707</v>
      </c>
      <c r="B8595" s="49" t="s">
        <v>8854</v>
      </c>
    </row>
    <row r="8596" spans="1:2" x14ac:dyDescent="0.25">
      <c r="A8596" s="48">
        <v>42152708</v>
      </c>
      <c r="B8596" s="49" t="s">
        <v>8855</v>
      </c>
    </row>
    <row r="8597" spans="1:2" x14ac:dyDescent="0.25">
      <c r="A8597" s="48">
        <v>42152709</v>
      </c>
      <c r="B8597" s="49" t="s">
        <v>8856</v>
      </c>
    </row>
    <row r="8598" spans="1:2" x14ac:dyDescent="0.25">
      <c r="A8598" s="48">
        <v>42152710</v>
      </c>
      <c r="B8598" s="49" t="s">
        <v>8857</v>
      </c>
    </row>
    <row r="8599" spans="1:2" x14ac:dyDescent="0.25">
      <c r="A8599" s="48">
        <v>42152711</v>
      </c>
      <c r="B8599" s="49" t="s">
        <v>8858</v>
      </c>
    </row>
    <row r="8600" spans="1:2" x14ac:dyDescent="0.25">
      <c r="A8600" s="48">
        <v>42152712</v>
      </c>
      <c r="B8600" s="49" t="s">
        <v>8859</v>
      </c>
    </row>
    <row r="8601" spans="1:2" x14ac:dyDescent="0.25">
      <c r="A8601" s="48">
        <v>42152713</v>
      </c>
      <c r="B8601" s="49" t="s">
        <v>8860</v>
      </c>
    </row>
    <row r="8602" spans="1:2" x14ac:dyDescent="0.25">
      <c r="A8602" s="48">
        <v>42152714</v>
      </c>
      <c r="B8602" s="49" t="s">
        <v>8861</v>
      </c>
    </row>
    <row r="8603" spans="1:2" x14ac:dyDescent="0.25">
      <c r="A8603" s="48">
        <v>42152715</v>
      </c>
      <c r="B8603" s="49" t="s">
        <v>8862</v>
      </c>
    </row>
    <row r="8604" spans="1:2" x14ac:dyDescent="0.25">
      <c r="A8604" s="48">
        <v>42152716</v>
      </c>
      <c r="B8604" s="49" t="s">
        <v>8863</v>
      </c>
    </row>
    <row r="8605" spans="1:2" x14ac:dyDescent="0.25">
      <c r="A8605" s="48">
        <v>42152801</v>
      </c>
      <c r="B8605" s="49" t="s">
        <v>8864</v>
      </c>
    </row>
    <row r="8606" spans="1:2" x14ac:dyDescent="0.25">
      <c r="A8606" s="48">
        <v>42152802</v>
      </c>
      <c r="B8606" s="49" t="s">
        <v>8865</v>
      </c>
    </row>
    <row r="8607" spans="1:2" x14ac:dyDescent="0.25">
      <c r="A8607" s="48">
        <v>42152803</v>
      </c>
      <c r="B8607" s="49" t="s">
        <v>8866</v>
      </c>
    </row>
    <row r="8608" spans="1:2" x14ac:dyDescent="0.25">
      <c r="A8608" s="48">
        <v>42152804</v>
      </c>
      <c r="B8608" s="49" t="s">
        <v>8867</v>
      </c>
    </row>
    <row r="8609" spans="1:2" x14ac:dyDescent="0.25">
      <c r="A8609" s="48">
        <v>42152805</v>
      </c>
      <c r="B8609" s="49" t="s">
        <v>8868</v>
      </c>
    </row>
    <row r="8610" spans="1:2" x14ac:dyDescent="0.25">
      <c r="A8610" s="48">
        <v>42152806</v>
      </c>
      <c r="B8610" s="49" t="s">
        <v>8869</v>
      </c>
    </row>
    <row r="8611" spans="1:2" x14ac:dyDescent="0.25">
      <c r="A8611" s="48">
        <v>42152807</v>
      </c>
      <c r="B8611" s="49" t="s">
        <v>8870</v>
      </c>
    </row>
    <row r="8612" spans="1:2" x14ac:dyDescent="0.25">
      <c r="A8612" s="48">
        <v>42152808</v>
      </c>
      <c r="B8612" s="49" t="s">
        <v>8871</v>
      </c>
    </row>
    <row r="8613" spans="1:2" x14ac:dyDescent="0.25">
      <c r="A8613" s="48">
        <v>42152809</v>
      </c>
      <c r="B8613" s="49" t="s">
        <v>8872</v>
      </c>
    </row>
    <row r="8614" spans="1:2" x14ac:dyDescent="0.25">
      <c r="A8614" s="48">
        <v>42152810</v>
      </c>
      <c r="B8614" s="49" t="s">
        <v>8873</v>
      </c>
    </row>
    <row r="8615" spans="1:2" x14ac:dyDescent="0.25">
      <c r="A8615" s="48">
        <v>42161501</v>
      </c>
      <c r="B8615" s="49" t="s">
        <v>8874</v>
      </c>
    </row>
    <row r="8616" spans="1:2" x14ac:dyDescent="0.25">
      <c r="A8616" s="48">
        <v>42161502</v>
      </c>
      <c r="B8616" s="49" t="s">
        <v>8875</v>
      </c>
    </row>
    <row r="8617" spans="1:2" x14ac:dyDescent="0.25">
      <c r="A8617" s="48">
        <v>42161503</v>
      </c>
      <c r="B8617" s="49" t="s">
        <v>8876</v>
      </c>
    </row>
    <row r="8618" spans="1:2" x14ac:dyDescent="0.25">
      <c r="A8618" s="48">
        <v>42161504</v>
      </c>
      <c r="B8618" s="49" t="s">
        <v>8877</v>
      </c>
    </row>
    <row r="8619" spans="1:2" x14ac:dyDescent="0.25">
      <c r="A8619" s="48">
        <v>42161505</v>
      </c>
      <c r="B8619" s="49" t="s">
        <v>8878</v>
      </c>
    </row>
    <row r="8620" spans="1:2" x14ac:dyDescent="0.25">
      <c r="A8620" s="48">
        <v>42161506</v>
      </c>
      <c r="B8620" s="49" t="s">
        <v>8879</v>
      </c>
    </row>
    <row r="8621" spans="1:2" x14ac:dyDescent="0.25">
      <c r="A8621" s="48">
        <v>42161507</v>
      </c>
      <c r="B8621" s="49" t="s">
        <v>8880</v>
      </c>
    </row>
    <row r="8622" spans="1:2" x14ac:dyDescent="0.25">
      <c r="A8622" s="48">
        <v>42161508</v>
      </c>
      <c r="B8622" s="49" t="s">
        <v>8881</v>
      </c>
    </row>
    <row r="8623" spans="1:2" x14ac:dyDescent="0.25">
      <c r="A8623" s="48">
        <v>42161509</v>
      </c>
      <c r="B8623" s="49" t="s">
        <v>8882</v>
      </c>
    </row>
    <row r="8624" spans="1:2" x14ac:dyDescent="0.25">
      <c r="A8624" s="48">
        <v>42161510</v>
      </c>
      <c r="B8624" s="49" t="s">
        <v>8883</v>
      </c>
    </row>
    <row r="8625" spans="1:2" x14ac:dyDescent="0.25">
      <c r="A8625" s="48">
        <v>42161601</v>
      </c>
      <c r="B8625" s="49" t="s">
        <v>8884</v>
      </c>
    </row>
    <row r="8626" spans="1:2" x14ac:dyDescent="0.25">
      <c r="A8626" s="48">
        <v>42161602</v>
      </c>
      <c r="B8626" s="49" t="s">
        <v>8885</v>
      </c>
    </row>
    <row r="8627" spans="1:2" x14ac:dyDescent="0.25">
      <c r="A8627" s="48">
        <v>42161603</v>
      </c>
      <c r="B8627" s="49" t="s">
        <v>8886</v>
      </c>
    </row>
    <row r="8628" spans="1:2" x14ac:dyDescent="0.25">
      <c r="A8628" s="48">
        <v>42161604</v>
      </c>
      <c r="B8628" s="49" t="s">
        <v>8887</v>
      </c>
    </row>
    <row r="8629" spans="1:2" x14ac:dyDescent="0.25">
      <c r="A8629" s="48">
        <v>42161605</v>
      </c>
      <c r="B8629" s="49" t="s">
        <v>8888</v>
      </c>
    </row>
    <row r="8630" spans="1:2" x14ac:dyDescent="0.25">
      <c r="A8630" s="48">
        <v>42161606</v>
      </c>
      <c r="B8630" s="49" t="s">
        <v>8889</v>
      </c>
    </row>
    <row r="8631" spans="1:2" x14ac:dyDescent="0.25">
      <c r="A8631" s="48">
        <v>42161607</v>
      </c>
      <c r="B8631" s="49" t="s">
        <v>8890</v>
      </c>
    </row>
    <row r="8632" spans="1:2" x14ac:dyDescent="0.25">
      <c r="A8632" s="48">
        <v>42161608</v>
      </c>
      <c r="B8632" s="49" t="s">
        <v>8891</v>
      </c>
    </row>
    <row r="8633" spans="1:2" x14ac:dyDescent="0.25">
      <c r="A8633" s="48">
        <v>42161609</v>
      </c>
      <c r="B8633" s="49" t="s">
        <v>8892</v>
      </c>
    </row>
    <row r="8634" spans="1:2" x14ac:dyDescent="0.25">
      <c r="A8634" s="48">
        <v>42161610</v>
      </c>
      <c r="B8634" s="49" t="s">
        <v>8893</v>
      </c>
    </row>
    <row r="8635" spans="1:2" x14ac:dyDescent="0.25">
      <c r="A8635" s="48">
        <v>42161611</v>
      </c>
      <c r="B8635" s="49" t="s">
        <v>8894</v>
      </c>
    </row>
    <row r="8636" spans="1:2" x14ac:dyDescent="0.25">
      <c r="A8636" s="48">
        <v>42161612</v>
      </c>
      <c r="B8636" s="49" t="s">
        <v>8895</v>
      </c>
    </row>
    <row r="8637" spans="1:2" x14ac:dyDescent="0.25">
      <c r="A8637" s="48">
        <v>42161613</v>
      </c>
      <c r="B8637" s="49" t="s">
        <v>8896</v>
      </c>
    </row>
    <row r="8638" spans="1:2" x14ac:dyDescent="0.25">
      <c r="A8638" s="48">
        <v>42161614</v>
      </c>
      <c r="B8638" s="49" t="s">
        <v>8897</v>
      </c>
    </row>
    <row r="8639" spans="1:2" x14ac:dyDescent="0.25">
      <c r="A8639" s="48">
        <v>42161615</v>
      </c>
      <c r="B8639" s="49" t="s">
        <v>8898</v>
      </c>
    </row>
    <row r="8640" spans="1:2" x14ac:dyDescent="0.25">
      <c r="A8640" s="48">
        <v>42161616</v>
      </c>
      <c r="B8640" s="49" t="s">
        <v>8899</v>
      </c>
    </row>
    <row r="8641" spans="1:2" x14ac:dyDescent="0.25">
      <c r="A8641" s="48">
        <v>42161617</v>
      </c>
      <c r="B8641" s="49" t="s">
        <v>8900</v>
      </c>
    </row>
    <row r="8642" spans="1:2" x14ac:dyDescent="0.25">
      <c r="A8642" s="48">
        <v>42161618</v>
      </c>
      <c r="B8642" s="49" t="s">
        <v>8901</v>
      </c>
    </row>
    <row r="8643" spans="1:2" x14ac:dyDescent="0.25">
      <c r="A8643" s="48">
        <v>42161619</v>
      </c>
      <c r="B8643" s="49" t="s">
        <v>8902</v>
      </c>
    </row>
    <row r="8644" spans="1:2" x14ac:dyDescent="0.25">
      <c r="A8644" s="48">
        <v>42161620</v>
      </c>
      <c r="B8644" s="49" t="s">
        <v>8903</v>
      </c>
    </row>
    <row r="8645" spans="1:2" x14ac:dyDescent="0.25">
      <c r="A8645" s="48">
        <v>42161621</v>
      </c>
      <c r="B8645" s="49" t="s">
        <v>8904</v>
      </c>
    </row>
    <row r="8646" spans="1:2" x14ac:dyDescent="0.25">
      <c r="A8646" s="48">
        <v>42161622</v>
      </c>
      <c r="B8646" s="49" t="s">
        <v>8905</v>
      </c>
    </row>
    <row r="8647" spans="1:2" x14ac:dyDescent="0.25">
      <c r="A8647" s="48">
        <v>42161623</v>
      </c>
      <c r="B8647" s="49" t="s">
        <v>8906</v>
      </c>
    </row>
    <row r="8648" spans="1:2" x14ac:dyDescent="0.25">
      <c r="A8648" s="48">
        <v>42161624</v>
      </c>
      <c r="B8648" s="49" t="s">
        <v>8907</v>
      </c>
    </row>
    <row r="8649" spans="1:2" x14ac:dyDescent="0.25">
      <c r="A8649" s="48">
        <v>42161625</v>
      </c>
      <c r="B8649" s="49" t="s">
        <v>8908</v>
      </c>
    </row>
    <row r="8650" spans="1:2" x14ac:dyDescent="0.25">
      <c r="A8650" s="48">
        <v>42161626</v>
      </c>
      <c r="B8650" s="49" t="s">
        <v>8909</v>
      </c>
    </row>
    <row r="8651" spans="1:2" x14ac:dyDescent="0.25">
      <c r="A8651" s="48">
        <v>42161627</v>
      </c>
      <c r="B8651" s="49" t="s">
        <v>8910</v>
      </c>
    </row>
    <row r="8652" spans="1:2" x14ac:dyDescent="0.25">
      <c r="A8652" s="48">
        <v>42161628</v>
      </c>
      <c r="B8652" s="49" t="s">
        <v>8911</v>
      </c>
    </row>
    <row r="8653" spans="1:2" x14ac:dyDescent="0.25">
      <c r="A8653" s="48">
        <v>42161629</v>
      </c>
      <c r="B8653" s="49" t="s">
        <v>8912</v>
      </c>
    </row>
    <row r="8654" spans="1:2" x14ac:dyDescent="0.25">
      <c r="A8654" s="48">
        <v>42161630</v>
      </c>
      <c r="B8654" s="49" t="s">
        <v>8913</v>
      </c>
    </row>
    <row r="8655" spans="1:2" x14ac:dyDescent="0.25">
      <c r="A8655" s="48">
        <v>42161631</v>
      </c>
      <c r="B8655" s="49" t="s">
        <v>8914</v>
      </c>
    </row>
    <row r="8656" spans="1:2" x14ac:dyDescent="0.25">
      <c r="A8656" s="48">
        <v>42161632</v>
      </c>
      <c r="B8656" s="49" t="s">
        <v>8915</v>
      </c>
    </row>
    <row r="8657" spans="1:2" x14ac:dyDescent="0.25">
      <c r="A8657" s="48">
        <v>42161633</v>
      </c>
      <c r="B8657" s="49" t="s">
        <v>8916</v>
      </c>
    </row>
    <row r="8658" spans="1:2" x14ac:dyDescent="0.25">
      <c r="A8658" s="48">
        <v>42161634</v>
      </c>
      <c r="B8658" s="49" t="s">
        <v>8917</v>
      </c>
    </row>
    <row r="8659" spans="1:2" x14ac:dyDescent="0.25">
      <c r="A8659" s="48">
        <v>42161635</v>
      </c>
      <c r="B8659" s="49" t="s">
        <v>8918</v>
      </c>
    </row>
    <row r="8660" spans="1:2" x14ac:dyDescent="0.25">
      <c r="A8660" s="48">
        <v>42161701</v>
      </c>
      <c r="B8660" s="49" t="s">
        <v>8919</v>
      </c>
    </row>
    <row r="8661" spans="1:2" x14ac:dyDescent="0.25">
      <c r="A8661" s="48">
        <v>42161702</v>
      </c>
      <c r="B8661" s="49" t="s">
        <v>8920</v>
      </c>
    </row>
    <row r="8662" spans="1:2" x14ac:dyDescent="0.25">
      <c r="A8662" s="48">
        <v>42161703</v>
      </c>
      <c r="B8662" s="49" t="s">
        <v>8921</v>
      </c>
    </row>
    <row r="8663" spans="1:2" x14ac:dyDescent="0.25">
      <c r="A8663" s="48">
        <v>42161704</v>
      </c>
      <c r="B8663" s="49" t="s">
        <v>8922</v>
      </c>
    </row>
    <row r="8664" spans="1:2" x14ac:dyDescent="0.25">
      <c r="A8664" s="48">
        <v>42161801</v>
      </c>
      <c r="B8664" s="49" t="s">
        <v>8923</v>
      </c>
    </row>
    <row r="8665" spans="1:2" x14ac:dyDescent="0.25">
      <c r="A8665" s="48">
        <v>42161802</v>
      </c>
      <c r="B8665" s="49" t="s">
        <v>8924</v>
      </c>
    </row>
    <row r="8666" spans="1:2" x14ac:dyDescent="0.25">
      <c r="A8666" s="48">
        <v>42161803</v>
      </c>
      <c r="B8666" s="49" t="s">
        <v>8925</v>
      </c>
    </row>
    <row r="8667" spans="1:2" x14ac:dyDescent="0.25">
      <c r="A8667" s="48">
        <v>42161804</v>
      </c>
      <c r="B8667" s="49" t="s">
        <v>8926</v>
      </c>
    </row>
    <row r="8668" spans="1:2" x14ac:dyDescent="0.25">
      <c r="A8668" s="48">
        <v>42171501</v>
      </c>
      <c r="B8668" s="49" t="s">
        <v>8927</v>
      </c>
    </row>
    <row r="8669" spans="1:2" x14ac:dyDescent="0.25">
      <c r="A8669" s="48">
        <v>42171502</v>
      </c>
      <c r="B8669" s="49" t="s">
        <v>8928</v>
      </c>
    </row>
    <row r="8670" spans="1:2" x14ac:dyDescent="0.25">
      <c r="A8670" s="48">
        <v>42171601</v>
      </c>
      <c r="B8670" s="49" t="s">
        <v>8929</v>
      </c>
    </row>
    <row r="8671" spans="1:2" x14ac:dyDescent="0.25">
      <c r="A8671" s="48">
        <v>42171602</v>
      </c>
      <c r="B8671" s="49" t="s">
        <v>8930</v>
      </c>
    </row>
    <row r="8672" spans="1:2" x14ac:dyDescent="0.25">
      <c r="A8672" s="48">
        <v>42171603</v>
      </c>
      <c r="B8672" s="49" t="s">
        <v>8931</v>
      </c>
    </row>
    <row r="8673" spans="1:2" x14ac:dyDescent="0.25">
      <c r="A8673" s="48">
        <v>42171604</v>
      </c>
      <c r="B8673" s="49" t="s">
        <v>8932</v>
      </c>
    </row>
    <row r="8674" spans="1:2" x14ac:dyDescent="0.25">
      <c r="A8674" s="48">
        <v>42171605</v>
      </c>
      <c r="B8674" s="49" t="s">
        <v>8933</v>
      </c>
    </row>
    <row r="8675" spans="1:2" x14ac:dyDescent="0.25">
      <c r="A8675" s="48">
        <v>42171606</v>
      </c>
      <c r="B8675" s="49" t="s">
        <v>8934</v>
      </c>
    </row>
    <row r="8676" spans="1:2" x14ac:dyDescent="0.25">
      <c r="A8676" s="48">
        <v>42171607</v>
      </c>
      <c r="B8676" s="49" t="s">
        <v>8935</v>
      </c>
    </row>
    <row r="8677" spans="1:2" x14ac:dyDescent="0.25">
      <c r="A8677" s="48">
        <v>42171608</v>
      </c>
      <c r="B8677" s="49" t="s">
        <v>8936</v>
      </c>
    </row>
    <row r="8678" spans="1:2" x14ac:dyDescent="0.25">
      <c r="A8678" s="48">
        <v>42171609</v>
      </c>
      <c r="B8678" s="49" t="s">
        <v>8937</v>
      </c>
    </row>
    <row r="8679" spans="1:2" x14ac:dyDescent="0.25">
      <c r="A8679" s="48">
        <v>42171610</v>
      </c>
      <c r="B8679" s="49" t="s">
        <v>8938</v>
      </c>
    </row>
    <row r="8680" spans="1:2" x14ac:dyDescent="0.25">
      <c r="A8680" s="48">
        <v>42171611</v>
      </c>
      <c r="B8680" s="49" t="s">
        <v>8939</v>
      </c>
    </row>
    <row r="8681" spans="1:2" x14ac:dyDescent="0.25">
      <c r="A8681" s="48">
        <v>42171612</v>
      </c>
      <c r="B8681" s="49" t="s">
        <v>8940</v>
      </c>
    </row>
    <row r="8682" spans="1:2" x14ac:dyDescent="0.25">
      <c r="A8682" s="48">
        <v>42171613</v>
      </c>
      <c r="B8682" s="49" t="s">
        <v>8941</v>
      </c>
    </row>
    <row r="8683" spans="1:2" x14ac:dyDescent="0.25">
      <c r="A8683" s="48">
        <v>42171614</v>
      </c>
      <c r="B8683" s="49" t="s">
        <v>8942</v>
      </c>
    </row>
    <row r="8684" spans="1:2" x14ac:dyDescent="0.25">
      <c r="A8684" s="48">
        <v>42171701</v>
      </c>
      <c r="B8684" s="49" t="s">
        <v>8943</v>
      </c>
    </row>
    <row r="8685" spans="1:2" x14ac:dyDescent="0.25">
      <c r="A8685" s="48">
        <v>42171702</v>
      </c>
      <c r="B8685" s="49" t="s">
        <v>8944</v>
      </c>
    </row>
    <row r="8686" spans="1:2" x14ac:dyDescent="0.25">
      <c r="A8686" s="48">
        <v>42171703</v>
      </c>
      <c r="B8686" s="49" t="s">
        <v>8945</v>
      </c>
    </row>
    <row r="8687" spans="1:2" x14ac:dyDescent="0.25">
      <c r="A8687" s="48">
        <v>42171704</v>
      </c>
      <c r="B8687" s="49" t="s">
        <v>8946</v>
      </c>
    </row>
    <row r="8688" spans="1:2" x14ac:dyDescent="0.25">
      <c r="A8688" s="48">
        <v>42171801</v>
      </c>
      <c r="B8688" s="49" t="s">
        <v>8947</v>
      </c>
    </row>
    <row r="8689" spans="1:2" x14ac:dyDescent="0.25">
      <c r="A8689" s="48">
        <v>42171802</v>
      </c>
      <c r="B8689" s="49" t="s">
        <v>8948</v>
      </c>
    </row>
    <row r="8690" spans="1:2" x14ac:dyDescent="0.25">
      <c r="A8690" s="48">
        <v>42171803</v>
      </c>
      <c r="B8690" s="49" t="s">
        <v>8949</v>
      </c>
    </row>
    <row r="8691" spans="1:2" x14ac:dyDescent="0.25">
      <c r="A8691" s="48">
        <v>42171804</v>
      </c>
      <c r="B8691" s="49" t="s">
        <v>8950</v>
      </c>
    </row>
    <row r="8692" spans="1:2" x14ac:dyDescent="0.25">
      <c r="A8692" s="48">
        <v>42171805</v>
      </c>
      <c r="B8692" s="49" t="s">
        <v>8951</v>
      </c>
    </row>
    <row r="8693" spans="1:2" x14ac:dyDescent="0.25">
      <c r="A8693" s="48">
        <v>42171806</v>
      </c>
      <c r="B8693" s="49" t="s">
        <v>8952</v>
      </c>
    </row>
    <row r="8694" spans="1:2" x14ac:dyDescent="0.25">
      <c r="A8694" s="48">
        <v>42171901</v>
      </c>
      <c r="B8694" s="49" t="s">
        <v>8953</v>
      </c>
    </row>
    <row r="8695" spans="1:2" x14ac:dyDescent="0.25">
      <c r="A8695" s="48">
        <v>42171902</v>
      </c>
      <c r="B8695" s="49" t="s">
        <v>8954</v>
      </c>
    </row>
    <row r="8696" spans="1:2" x14ac:dyDescent="0.25">
      <c r="A8696" s="48">
        <v>42171903</v>
      </c>
      <c r="B8696" s="49" t="s">
        <v>8955</v>
      </c>
    </row>
    <row r="8697" spans="1:2" x14ac:dyDescent="0.25">
      <c r="A8697" s="48">
        <v>42171904</v>
      </c>
      <c r="B8697" s="49" t="s">
        <v>8956</v>
      </c>
    </row>
    <row r="8698" spans="1:2" x14ac:dyDescent="0.25">
      <c r="A8698" s="48">
        <v>42171905</v>
      </c>
      <c r="B8698" s="49" t="s">
        <v>8957</v>
      </c>
    </row>
    <row r="8699" spans="1:2" x14ac:dyDescent="0.25">
      <c r="A8699" s="48">
        <v>42171906</v>
      </c>
      <c r="B8699" s="49" t="s">
        <v>8958</v>
      </c>
    </row>
    <row r="8700" spans="1:2" x14ac:dyDescent="0.25">
      <c r="A8700" s="48">
        <v>42171907</v>
      </c>
      <c r="B8700" s="49" t="s">
        <v>8959</v>
      </c>
    </row>
    <row r="8701" spans="1:2" x14ac:dyDescent="0.25">
      <c r="A8701" s="48">
        <v>42171908</v>
      </c>
      <c r="B8701" s="49" t="s">
        <v>8960</v>
      </c>
    </row>
    <row r="8702" spans="1:2" x14ac:dyDescent="0.25">
      <c r="A8702" s="48">
        <v>42171909</v>
      </c>
      <c r="B8702" s="49" t="s">
        <v>8961</v>
      </c>
    </row>
    <row r="8703" spans="1:2" x14ac:dyDescent="0.25">
      <c r="A8703" s="48">
        <v>42171910</v>
      </c>
      <c r="B8703" s="49" t="s">
        <v>8962</v>
      </c>
    </row>
    <row r="8704" spans="1:2" x14ac:dyDescent="0.25">
      <c r="A8704" s="48">
        <v>42171911</v>
      </c>
      <c r="B8704" s="49" t="s">
        <v>8963</v>
      </c>
    </row>
    <row r="8705" spans="1:2" x14ac:dyDescent="0.25">
      <c r="A8705" s="48">
        <v>42171912</v>
      </c>
      <c r="B8705" s="49" t="s">
        <v>8964</v>
      </c>
    </row>
    <row r="8706" spans="1:2" x14ac:dyDescent="0.25">
      <c r="A8706" s="48">
        <v>42171913</v>
      </c>
      <c r="B8706" s="49" t="s">
        <v>8965</v>
      </c>
    </row>
    <row r="8707" spans="1:2" x14ac:dyDescent="0.25">
      <c r="A8707" s="48">
        <v>42171914</v>
      </c>
      <c r="B8707" s="49" t="s">
        <v>8966</v>
      </c>
    </row>
    <row r="8708" spans="1:2" x14ac:dyDescent="0.25">
      <c r="A8708" s="48">
        <v>42171915</v>
      </c>
      <c r="B8708" s="49" t="s">
        <v>8967</v>
      </c>
    </row>
    <row r="8709" spans="1:2" x14ac:dyDescent="0.25">
      <c r="A8709" s="48">
        <v>42171916</v>
      </c>
      <c r="B8709" s="49" t="s">
        <v>8968</v>
      </c>
    </row>
    <row r="8710" spans="1:2" x14ac:dyDescent="0.25">
      <c r="A8710" s="48">
        <v>42171917</v>
      </c>
      <c r="B8710" s="49" t="s">
        <v>8969</v>
      </c>
    </row>
    <row r="8711" spans="1:2" x14ac:dyDescent="0.25">
      <c r="A8711" s="48">
        <v>42171918</v>
      </c>
      <c r="B8711" s="49" t="s">
        <v>8970</v>
      </c>
    </row>
    <row r="8712" spans="1:2" x14ac:dyDescent="0.25">
      <c r="A8712" s="48">
        <v>42171919</v>
      </c>
      <c r="B8712" s="49" t="s">
        <v>8971</v>
      </c>
    </row>
    <row r="8713" spans="1:2" x14ac:dyDescent="0.25">
      <c r="A8713" s="48">
        <v>42171920</v>
      </c>
      <c r="B8713" s="49" t="s">
        <v>8972</v>
      </c>
    </row>
    <row r="8714" spans="1:2" x14ac:dyDescent="0.25">
      <c r="A8714" s="48">
        <v>42172001</v>
      </c>
      <c r="B8714" s="49" t="s">
        <v>8973</v>
      </c>
    </row>
    <row r="8715" spans="1:2" x14ac:dyDescent="0.25">
      <c r="A8715" s="48">
        <v>42172002</v>
      </c>
      <c r="B8715" s="49" t="s">
        <v>8974</v>
      </c>
    </row>
    <row r="8716" spans="1:2" x14ac:dyDescent="0.25">
      <c r="A8716" s="48">
        <v>42172003</v>
      </c>
      <c r="B8716" s="49" t="s">
        <v>8975</v>
      </c>
    </row>
    <row r="8717" spans="1:2" x14ac:dyDescent="0.25">
      <c r="A8717" s="48">
        <v>42172004</v>
      </c>
      <c r="B8717" s="49" t="s">
        <v>8976</v>
      </c>
    </row>
    <row r="8718" spans="1:2" x14ac:dyDescent="0.25">
      <c r="A8718" s="48">
        <v>42172005</v>
      </c>
      <c r="B8718" s="49" t="s">
        <v>8977</v>
      </c>
    </row>
    <row r="8719" spans="1:2" x14ac:dyDescent="0.25">
      <c r="A8719" s="48">
        <v>42172006</v>
      </c>
      <c r="B8719" s="49" t="s">
        <v>8978</v>
      </c>
    </row>
    <row r="8720" spans="1:2" x14ac:dyDescent="0.25">
      <c r="A8720" s="48">
        <v>42172007</v>
      </c>
      <c r="B8720" s="49" t="s">
        <v>8979</v>
      </c>
    </row>
    <row r="8721" spans="1:2" x14ac:dyDescent="0.25">
      <c r="A8721" s="48">
        <v>42172008</v>
      </c>
      <c r="B8721" s="49" t="s">
        <v>8980</v>
      </c>
    </row>
    <row r="8722" spans="1:2" x14ac:dyDescent="0.25">
      <c r="A8722" s="48">
        <v>42172009</v>
      </c>
      <c r="B8722" s="49" t="s">
        <v>8981</v>
      </c>
    </row>
    <row r="8723" spans="1:2" x14ac:dyDescent="0.25">
      <c r="A8723" s="48">
        <v>42172010</v>
      </c>
      <c r="B8723" s="49" t="s">
        <v>8982</v>
      </c>
    </row>
    <row r="8724" spans="1:2" x14ac:dyDescent="0.25">
      <c r="A8724" s="48">
        <v>42172011</v>
      </c>
      <c r="B8724" s="49" t="s">
        <v>8983</v>
      </c>
    </row>
    <row r="8725" spans="1:2" x14ac:dyDescent="0.25">
      <c r="A8725" s="48">
        <v>42172012</v>
      </c>
      <c r="B8725" s="49" t="s">
        <v>8984</v>
      </c>
    </row>
    <row r="8726" spans="1:2" x14ac:dyDescent="0.25">
      <c r="A8726" s="48">
        <v>42172013</v>
      </c>
      <c r="B8726" s="49" t="s">
        <v>8985</v>
      </c>
    </row>
    <row r="8727" spans="1:2" x14ac:dyDescent="0.25">
      <c r="A8727" s="48">
        <v>42172014</v>
      </c>
      <c r="B8727" s="49" t="s">
        <v>8986</v>
      </c>
    </row>
    <row r="8728" spans="1:2" x14ac:dyDescent="0.25">
      <c r="A8728" s="48">
        <v>42172015</v>
      </c>
      <c r="B8728" s="49" t="s">
        <v>8987</v>
      </c>
    </row>
    <row r="8729" spans="1:2" x14ac:dyDescent="0.25">
      <c r="A8729" s="48">
        <v>42172016</v>
      </c>
      <c r="B8729" s="49" t="s">
        <v>8988</v>
      </c>
    </row>
    <row r="8730" spans="1:2" x14ac:dyDescent="0.25">
      <c r="A8730" s="48">
        <v>42172017</v>
      </c>
      <c r="B8730" s="49" t="s">
        <v>8989</v>
      </c>
    </row>
    <row r="8731" spans="1:2" x14ac:dyDescent="0.25">
      <c r="A8731" s="48">
        <v>42172101</v>
      </c>
      <c r="B8731" s="49" t="s">
        <v>8990</v>
      </c>
    </row>
    <row r="8732" spans="1:2" x14ac:dyDescent="0.25">
      <c r="A8732" s="48">
        <v>42172102</v>
      </c>
      <c r="B8732" s="49" t="s">
        <v>8991</v>
      </c>
    </row>
    <row r="8733" spans="1:2" x14ac:dyDescent="0.25">
      <c r="A8733" s="48">
        <v>42172103</v>
      </c>
      <c r="B8733" s="49" t="s">
        <v>8992</v>
      </c>
    </row>
    <row r="8734" spans="1:2" x14ac:dyDescent="0.25">
      <c r="A8734" s="48">
        <v>42172201</v>
      </c>
      <c r="B8734" s="49" t="s">
        <v>8993</v>
      </c>
    </row>
    <row r="8735" spans="1:2" x14ac:dyDescent="0.25">
      <c r="A8735" s="48">
        <v>42181501</v>
      </c>
      <c r="B8735" s="49" t="s">
        <v>8994</v>
      </c>
    </row>
    <row r="8736" spans="1:2" x14ac:dyDescent="0.25">
      <c r="A8736" s="48">
        <v>42181502</v>
      </c>
      <c r="B8736" s="49" t="s">
        <v>8995</v>
      </c>
    </row>
    <row r="8737" spans="1:2" x14ac:dyDescent="0.25">
      <c r="A8737" s="48">
        <v>42181503</v>
      </c>
      <c r="B8737" s="49" t="s">
        <v>8996</v>
      </c>
    </row>
    <row r="8738" spans="1:2" x14ac:dyDescent="0.25">
      <c r="A8738" s="48">
        <v>42181504</v>
      </c>
      <c r="B8738" s="49" t="s">
        <v>8997</v>
      </c>
    </row>
    <row r="8739" spans="1:2" x14ac:dyDescent="0.25">
      <c r="A8739" s="48">
        <v>42181505</v>
      </c>
      <c r="B8739" s="49" t="s">
        <v>8998</v>
      </c>
    </row>
    <row r="8740" spans="1:2" x14ac:dyDescent="0.25">
      <c r="A8740" s="48">
        <v>42181506</v>
      </c>
      <c r="B8740" s="49" t="s">
        <v>8999</v>
      </c>
    </row>
    <row r="8741" spans="1:2" x14ac:dyDescent="0.25">
      <c r="A8741" s="48">
        <v>42181507</v>
      </c>
      <c r="B8741" s="49" t="s">
        <v>9000</v>
      </c>
    </row>
    <row r="8742" spans="1:2" x14ac:dyDescent="0.25">
      <c r="A8742" s="48">
        <v>42181508</v>
      </c>
      <c r="B8742" s="49" t="s">
        <v>9001</v>
      </c>
    </row>
    <row r="8743" spans="1:2" x14ac:dyDescent="0.25">
      <c r="A8743" s="48">
        <v>42181509</v>
      </c>
      <c r="B8743" s="49" t="s">
        <v>9002</v>
      </c>
    </row>
    <row r="8744" spans="1:2" x14ac:dyDescent="0.25">
      <c r="A8744" s="48">
        <v>42181510</v>
      </c>
      <c r="B8744" s="49" t="s">
        <v>9003</v>
      </c>
    </row>
    <row r="8745" spans="1:2" x14ac:dyDescent="0.25">
      <c r="A8745" s="48">
        <v>42181511</v>
      </c>
      <c r="B8745" s="49" t="s">
        <v>9004</v>
      </c>
    </row>
    <row r="8746" spans="1:2" x14ac:dyDescent="0.25">
      <c r="A8746" s="48">
        <v>42181512</v>
      </c>
      <c r="B8746" s="49" t="s">
        <v>9005</v>
      </c>
    </row>
    <row r="8747" spans="1:2" x14ac:dyDescent="0.25">
      <c r="A8747" s="48">
        <v>42181513</v>
      </c>
      <c r="B8747" s="49" t="s">
        <v>9006</v>
      </c>
    </row>
    <row r="8748" spans="1:2" x14ac:dyDescent="0.25">
      <c r="A8748" s="48">
        <v>42181514</v>
      </c>
      <c r="B8748" s="49" t="s">
        <v>9007</v>
      </c>
    </row>
    <row r="8749" spans="1:2" x14ac:dyDescent="0.25">
      <c r="A8749" s="48">
        <v>42181515</v>
      </c>
      <c r="B8749" s="49" t="s">
        <v>9008</v>
      </c>
    </row>
    <row r="8750" spans="1:2" x14ac:dyDescent="0.25">
      <c r="A8750" s="48">
        <v>42181516</v>
      </c>
      <c r="B8750" s="49" t="s">
        <v>9009</v>
      </c>
    </row>
    <row r="8751" spans="1:2" x14ac:dyDescent="0.25">
      <c r="A8751" s="48">
        <v>42181517</v>
      </c>
      <c r="B8751" s="49" t="s">
        <v>9010</v>
      </c>
    </row>
    <row r="8752" spans="1:2" x14ac:dyDescent="0.25">
      <c r="A8752" s="48">
        <v>42181601</v>
      </c>
      <c r="B8752" s="49" t="s">
        <v>9011</v>
      </c>
    </row>
    <row r="8753" spans="1:2" x14ac:dyDescent="0.25">
      <c r="A8753" s="48">
        <v>42181602</v>
      </c>
      <c r="B8753" s="49" t="s">
        <v>9012</v>
      </c>
    </row>
    <row r="8754" spans="1:2" x14ac:dyDescent="0.25">
      <c r="A8754" s="48">
        <v>42181603</v>
      </c>
      <c r="B8754" s="49" t="s">
        <v>9013</v>
      </c>
    </row>
    <row r="8755" spans="1:2" x14ac:dyDescent="0.25">
      <c r="A8755" s="48">
        <v>42181604</v>
      </c>
      <c r="B8755" s="49" t="s">
        <v>9014</v>
      </c>
    </row>
    <row r="8756" spans="1:2" x14ac:dyDescent="0.25">
      <c r="A8756" s="48">
        <v>42181605</v>
      </c>
      <c r="B8756" s="49" t="s">
        <v>9015</v>
      </c>
    </row>
    <row r="8757" spans="1:2" x14ac:dyDescent="0.25">
      <c r="A8757" s="48">
        <v>42181606</v>
      </c>
      <c r="B8757" s="49" t="s">
        <v>9016</v>
      </c>
    </row>
    <row r="8758" spans="1:2" x14ac:dyDescent="0.25">
      <c r="A8758" s="48">
        <v>42181607</v>
      </c>
      <c r="B8758" s="49" t="s">
        <v>9017</v>
      </c>
    </row>
    <row r="8759" spans="1:2" x14ac:dyDescent="0.25">
      <c r="A8759" s="48">
        <v>42181608</v>
      </c>
      <c r="B8759" s="49" t="s">
        <v>9018</v>
      </c>
    </row>
    <row r="8760" spans="1:2" x14ac:dyDescent="0.25">
      <c r="A8760" s="48">
        <v>42181609</v>
      </c>
      <c r="B8760" s="49" t="s">
        <v>9019</v>
      </c>
    </row>
    <row r="8761" spans="1:2" x14ac:dyDescent="0.25">
      <c r="A8761" s="48">
        <v>42181610</v>
      </c>
      <c r="B8761" s="49" t="s">
        <v>9020</v>
      </c>
    </row>
    <row r="8762" spans="1:2" x14ac:dyDescent="0.25">
      <c r="A8762" s="48">
        <v>42181701</v>
      </c>
      <c r="B8762" s="49" t="s">
        <v>9021</v>
      </c>
    </row>
    <row r="8763" spans="1:2" x14ac:dyDescent="0.25">
      <c r="A8763" s="48">
        <v>42181702</v>
      </c>
      <c r="B8763" s="49" t="s">
        <v>9022</v>
      </c>
    </row>
    <row r="8764" spans="1:2" x14ac:dyDescent="0.25">
      <c r="A8764" s="48">
        <v>42181703</v>
      </c>
      <c r="B8764" s="49" t="s">
        <v>9023</v>
      </c>
    </row>
    <row r="8765" spans="1:2" x14ac:dyDescent="0.25">
      <c r="A8765" s="48">
        <v>42181704</v>
      </c>
      <c r="B8765" s="49" t="s">
        <v>9024</v>
      </c>
    </row>
    <row r="8766" spans="1:2" x14ac:dyDescent="0.25">
      <c r="A8766" s="48">
        <v>42181705</v>
      </c>
      <c r="B8766" s="49" t="s">
        <v>9025</v>
      </c>
    </row>
    <row r="8767" spans="1:2" x14ac:dyDescent="0.25">
      <c r="A8767" s="48">
        <v>42181706</v>
      </c>
      <c r="B8767" s="49" t="s">
        <v>9026</v>
      </c>
    </row>
    <row r="8768" spans="1:2" x14ac:dyDescent="0.25">
      <c r="A8768" s="48">
        <v>42181707</v>
      </c>
      <c r="B8768" s="49" t="s">
        <v>9027</v>
      </c>
    </row>
    <row r="8769" spans="1:2" x14ac:dyDescent="0.25">
      <c r="A8769" s="48">
        <v>42181708</v>
      </c>
      <c r="B8769" s="49" t="s">
        <v>9028</v>
      </c>
    </row>
    <row r="8770" spans="1:2" x14ac:dyDescent="0.25">
      <c r="A8770" s="48">
        <v>42181709</v>
      </c>
      <c r="B8770" s="49" t="s">
        <v>9029</v>
      </c>
    </row>
    <row r="8771" spans="1:2" x14ac:dyDescent="0.25">
      <c r="A8771" s="48">
        <v>42181710</v>
      </c>
      <c r="B8771" s="49" t="s">
        <v>9030</v>
      </c>
    </row>
    <row r="8772" spans="1:2" x14ac:dyDescent="0.25">
      <c r="A8772" s="48">
        <v>42181711</v>
      </c>
      <c r="B8772" s="49" t="s">
        <v>9031</v>
      </c>
    </row>
    <row r="8773" spans="1:2" x14ac:dyDescent="0.25">
      <c r="A8773" s="48">
        <v>42181712</v>
      </c>
      <c r="B8773" s="49" t="s">
        <v>9032</v>
      </c>
    </row>
    <row r="8774" spans="1:2" x14ac:dyDescent="0.25">
      <c r="A8774" s="48">
        <v>42181713</v>
      </c>
      <c r="B8774" s="49" t="s">
        <v>9033</v>
      </c>
    </row>
    <row r="8775" spans="1:2" x14ac:dyDescent="0.25">
      <c r="A8775" s="48">
        <v>42181714</v>
      </c>
      <c r="B8775" s="49" t="s">
        <v>9034</v>
      </c>
    </row>
    <row r="8776" spans="1:2" x14ac:dyDescent="0.25">
      <c r="A8776" s="48">
        <v>42181715</v>
      </c>
      <c r="B8776" s="49" t="s">
        <v>9035</v>
      </c>
    </row>
    <row r="8777" spans="1:2" x14ac:dyDescent="0.25">
      <c r="A8777" s="48">
        <v>42181716</v>
      </c>
      <c r="B8777" s="49" t="s">
        <v>9036</v>
      </c>
    </row>
    <row r="8778" spans="1:2" x14ac:dyDescent="0.25">
      <c r="A8778" s="48">
        <v>42181717</v>
      </c>
      <c r="B8778" s="49" t="s">
        <v>9037</v>
      </c>
    </row>
    <row r="8779" spans="1:2" x14ac:dyDescent="0.25">
      <c r="A8779" s="48">
        <v>42181718</v>
      </c>
      <c r="B8779" s="49" t="s">
        <v>9038</v>
      </c>
    </row>
    <row r="8780" spans="1:2" x14ac:dyDescent="0.25">
      <c r="A8780" s="48">
        <v>42181719</v>
      </c>
      <c r="B8780" s="49" t="s">
        <v>9039</v>
      </c>
    </row>
    <row r="8781" spans="1:2" x14ac:dyDescent="0.25">
      <c r="A8781" s="48">
        <v>42181801</v>
      </c>
      <c r="B8781" s="49" t="s">
        <v>9040</v>
      </c>
    </row>
    <row r="8782" spans="1:2" x14ac:dyDescent="0.25">
      <c r="A8782" s="48">
        <v>42181802</v>
      </c>
      <c r="B8782" s="49" t="s">
        <v>9041</v>
      </c>
    </row>
    <row r="8783" spans="1:2" x14ac:dyDescent="0.25">
      <c r="A8783" s="48">
        <v>42181803</v>
      </c>
      <c r="B8783" s="49" t="s">
        <v>9042</v>
      </c>
    </row>
    <row r="8784" spans="1:2" x14ac:dyDescent="0.25">
      <c r="A8784" s="48">
        <v>42181804</v>
      </c>
      <c r="B8784" s="49" t="s">
        <v>9043</v>
      </c>
    </row>
    <row r="8785" spans="1:2" x14ac:dyDescent="0.25">
      <c r="A8785" s="48">
        <v>42181805</v>
      </c>
      <c r="B8785" s="49" t="s">
        <v>9044</v>
      </c>
    </row>
    <row r="8786" spans="1:2" x14ac:dyDescent="0.25">
      <c r="A8786" s="48">
        <v>42181901</v>
      </c>
      <c r="B8786" s="49" t="s">
        <v>9045</v>
      </c>
    </row>
    <row r="8787" spans="1:2" x14ac:dyDescent="0.25">
      <c r="A8787" s="48">
        <v>42181902</v>
      </c>
      <c r="B8787" s="49" t="s">
        <v>9046</v>
      </c>
    </row>
    <row r="8788" spans="1:2" x14ac:dyDescent="0.25">
      <c r="A8788" s="48">
        <v>42181903</v>
      </c>
      <c r="B8788" s="49" t="s">
        <v>9047</v>
      </c>
    </row>
    <row r="8789" spans="1:2" x14ac:dyDescent="0.25">
      <c r="A8789" s="48">
        <v>42181904</v>
      </c>
      <c r="B8789" s="49" t="s">
        <v>9048</v>
      </c>
    </row>
    <row r="8790" spans="1:2" x14ac:dyDescent="0.25">
      <c r="A8790" s="48">
        <v>42181905</v>
      </c>
      <c r="B8790" s="49" t="s">
        <v>9049</v>
      </c>
    </row>
    <row r="8791" spans="1:2" x14ac:dyDescent="0.25">
      <c r="A8791" s="48">
        <v>42181906</v>
      </c>
      <c r="B8791" s="49" t="s">
        <v>9050</v>
      </c>
    </row>
    <row r="8792" spans="1:2" x14ac:dyDescent="0.25">
      <c r="A8792" s="48">
        <v>42181907</v>
      </c>
      <c r="B8792" s="49" t="s">
        <v>9051</v>
      </c>
    </row>
    <row r="8793" spans="1:2" x14ac:dyDescent="0.25">
      <c r="A8793" s="48">
        <v>42181908</v>
      </c>
      <c r="B8793" s="49" t="s">
        <v>9052</v>
      </c>
    </row>
    <row r="8794" spans="1:2" x14ac:dyDescent="0.25">
      <c r="A8794" s="48">
        <v>42181909</v>
      </c>
      <c r="B8794" s="49" t="s">
        <v>9053</v>
      </c>
    </row>
    <row r="8795" spans="1:2" x14ac:dyDescent="0.25">
      <c r="A8795" s="48">
        <v>42181910</v>
      </c>
      <c r="B8795" s="49" t="s">
        <v>9054</v>
      </c>
    </row>
    <row r="8796" spans="1:2" x14ac:dyDescent="0.25">
      <c r="A8796" s="48">
        <v>42181911</v>
      </c>
      <c r="B8796" s="49" t="s">
        <v>9055</v>
      </c>
    </row>
    <row r="8797" spans="1:2" x14ac:dyDescent="0.25">
      <c r="A8797" s="48">
        <v>42182001</v>
      </c>
      <c r="B8797" s="49" t="s">
        <v>9056</v>
      </c>
    </row>
    <row r="8798" spans="1:2" x14ac:dyDescent="0.25">
      <c r="A8798" s="48">
        <v>42182002</v>
      </c>
      <c r="B8798" s="49" t="s">
        <v>9057</v>
      </c>
    </row>
    <row r="8799" spans="1:2" x14ac:dyDescent="0.25">
      <c r="A8799" s="48">
        <v>42182003</v>
      </c>
      <c r="B8799" s="49" t="s">
        <v>9058</v>
      </c>
    </row>
    <row r="8800" spans="1:2" x14ac:dyDescent="0.25">
      <c r="A8800" s="48">
        <v>42182004</v>
      </c>
      <c r="B8800" s="49" t="s">
        <v>9059</v>
      </c>
    </row>
    <row r="8801" spans="1:2" x14ac:dyDescent="0.25">
      <c r="A8801" s="48">
        <v>42182005</v>
      </c>
      <c r="B8801" s="49" t="s">
        <v>9060</v>
      </c>
    </row>
    <row r="8802" spans="1:2" x14ac:dyDescent="0.25">
      <c r="A8802" s="48">
        <v>42182006</v>
      </c>
      <c r="B8802" s="49" t="s">
        <v>9061</v>
      </c>
    </row>
    <row r="8803" spans="1:2" x14ac:dyDescent="0.25">
      <c r="A8803" s="48">
        <v>42182007</v>
      </c>
      <c r="B8803" s="49" t="s">
        <v>9062</v>
      </c>
    </row>
    <row r="8804" spans="1:2" x14ac:dyDescent="0.25">
      <c r="A8804" s="48">
        <v>42182008</v>
      </c>
      <c r="B8804" s="49" t="s">
        <v>9063</v>
      </c>
    </row>
    <row r="8805" spans="1:2" x14ac:dyDescent="0.25">
      <c r="A8805" s="48">
        <v>42182009</v>
      </c>
      <c r="B8805" s="49" t="s">
        <v>9064</v>
      </c>
    </row>
    <row r="8806" spans="1:2" x14ac:dyDescent="0.25">
      <c r="A8806" s="48">
        <v>42182010</v>
      </c>
      <c r="B8806" s="49" t="s">
        <v>9065</v>
      </c>
    </row>
    <row r="8807" spans="1:2" x14ac:dyDescent="0.25">
      <c r="A8807" s="48">
        <v>42182011</v>
      </c>
      <c r="B8807" s="49" t="s">
        <v>9066</v>
      </c>
    </row>
    <row r="8808" spans="1:2" x14ac:dyDescent="0.25">
      <c r="A8808" s="48">
        <v>42182012</v>
      </c>
      <c r="B8808" s="49" t="s">
        <v>9067</v>
      </c>
    </row>
    <row r="8809" spans="1:2" x14ac:dyDescent="0.25">
      <c r="A8809" s="48">
        <v>42182013</v>
      </c>
      <c r="B8809" s="49" t="s">
        <v>9068</v>
      </c>
    </row>
    <row r="8810" spans="1:2" x14ac:dyDescent="0.25">
      <c r="A8810" s="48">
        <v>42182014</v>
      </c>
      <c r="B8810" s="49" t="s">
        <v>9069</v>
      </c>
    </row>
    <row r="8811" spans="1:2" x14ac:dyDescent="0.25">
      <c r="A8811" s="48">
        <v>42182015</v>
      </c>
      <c r="B8811" s="49" t="s">
        <v>9070</v>
      </c>
    </row>
    <row r="8812" spans="1:2" x14ac:dyDescent="0.25">
      <c r="A8812" s="48">
        <v>42182016</v>
      </c>
      <c r="B8812" s="49" t="s">
        <v>9071</v>
      </c>
    </row>
    <row r="8813" spans="1:2" x14ac:dyDescent="0.25">
      <c r="A8813" s="48">
        <v>42182017</v>
      </c>
      <c r="B8813" s="49" t="s">
        <v>9072</v>
      </c>
    </row>
    <row r="8814" spans="1:2" x14ac:dyDescent="0.25">
      <c r="A8814" s="48">
        <v>42182018</v>
      </c>
      <c r="B8814" s="49" t="s">
        <v>9073</v>
      </c>
    </row>
    <row r="8815" spans="1:2" x14ac:dyDescent="0.25">
      <c r="A8815" s="48">
        <v>42182019</v>
      </c>
      <c r="B8815" s="49" t="s">
        <v>9074</v>
      </c>
    </row>
    <row r="8816" spans="1:2" x14ac:dyDescent="0.25">
      <c r="A8816" s="48">
        <v>42182020</v>
      </c>
      <c r="B8816" s="49" t="s">
        <v>9075</v>
      </c>
    </row>
    <row r="8817" spans="1:2" x14ac:dyDescent="0.25">
      <c r="A8817" s="48">
        <v>42182101</v>
      </c>
      <c r="B8817" s="49" t="s">
        <v>9076</v>
      </c>
    </row>
    <row r="8818" spans="1:2" x14ac:dyDescent="0.25">
      <c r="A8818" s="48">
        <v>42182102</v>
      </c>
      <c r="B8818" s="49" t="s">
        <v>9077</v>
      </c>
    </row>
    <row r="8819" spans="1:2" x14ac:dyDescent="0.25">
      <c r="A8819" s="48">
        <v>42182103</v>
      </c>
      <c r="B8819" s="49" t="s">
        <v>9078</v>
      </c>
    </row>
    <row r="8820" spans="1:2" x14ac:dyDescent="0.25">
      <c r="A8820" s="48">
        <v>42182104</v>
      </c>
      <c r="B8820" s="49" t="s">
        <v>9079</v>
      </c>
    </row>
    <row r="8821" spans="1:2" x14ac:dyDescent="0.25">
      <c r="A8821" s="48">
        <v>42182105</v>
      </c>
      <c r="B8821" s="49" t="s">
        <v>9080</v>
      </c>
    </row>
    <row r="8822" spans="1:2" x14ac:dyDescent="0.25">
      <c r="A8822" s="48">
        <v>42182106</v>
      </c>
      <c r="B8822" s="49" t="s">
        <v>9081</v>
      </c>
    </row>
    <row r="8823" spans="1:2" x14ac:dyDescent="0.25">
      <c r="A8823" s="48">
        <v>42182107</v>
      </c>
      <c r="B8823" s="49" t="s">
        <v>9082</v>
      </c>
    </row>
    <row r="8824" spans="1:2" x14ac:dyDescent="0.25">
      <c r="A8824" s="48">
        <v>42182108</v>
      </c>
      <c r="B8824" s="49" t="s">
        <v>9083</v>
      </c>
    </row>
    <row r="8825" spans="1:2" x14ac:dyDescent="0.25">
      <c r="A8825" s="48">
        <v>42182201</v>
      </c>
      <c r="B8825" s="49" t="s">
        <v>9084</v>
      </c>
    </row>
    <row r="8826" spans="1:2" x14ac:dyDescent="0.25">
      <c r="A8826" s="48">
        <v>42182202</v>
      </c>
      <c r="B8826" s="49" t="s">
        <v>9085</v>
      </c>
    </row>
    <row r="8827" spans="1:2" x14ac:dyDescent="0.25">
      <c r="A8827" s="48">
        <v>42182203</v>
      </c>
      <c r="B8827" s="49" t="s">
        <v>9086</v>
      </c>
    </row>
    <row r="8828" spans="1:2" x14ac:dyDescent="0.25">
      <c r="A8828" s="48">
        <v>42182204</v>
      </c>
      <c r="B8828" s="49" t="s">
        <v>9087</v>
      </c>
    </row>
    <row r="8829" spans="1:2" x14ac:dyDescent="0.25">
      <c r="A8829" s="48">
        <v>42182205</v>
      </c>
      <c r="B8829" s="49" t="s">
        <v>9088</v>
      </c>
    </row>
    <row r="8830" spans="1:2" x14ac:dyDescent="0.25">
      <c r="A8830" s="48">
        <v>42182206</v>
      </c>
      <c r="B8830" s="49" t="s">
        <v>9089</v>
      </c>
    </row>
    <row r="8831" spans="1:2" x14ac:dyDescent="0.25">
      <c r="A8831" s="48">
        <v>42182207</v>
      </c>
      <c r="B8831" s="49" t="s">
        <v>9090</v>
      </c>
    </row>
    <row r="8832" spans="1:2" x14ac:dyDescent="0.25">
      <c r="A8832" s="48">
        <v>42182208</v>
      </c>
      <c r="B8832" s="49" t="s">
        <v>9091</v>
      </c>
    </row>
    <row r="8833" spans="1:2" x14ac:dyDescent="0.25">
      <c r="A8833" s="48">
        <v>42182209</v>
      </c>
      <c r="B8833" s="49" t="s">
        <v>9092</v>
      </c>
    </row>
    <row r="8834" spans="1:2" x14ac:dyDescent="0.25">
      <c r="A8834" s="48">
        <v>42182301</v>
      </c>
      <c r="B8834" s="49" t="s">
        <v>9093</v>
      </c>
    </row>
    <row r="8835" spans="1:2" x14ac:dyDescent="0.25">
      <c r="A8835" s="48">
        <v>42182302</v>
      </c>
      <c r="B8835" s="49" t="s">
        <v>9094</v>
      </c>
    </row>
    <row r="8836" spans="1:2" x14ac:dyDescent="0.25">
      <c r="A8836" s="48">
        <v>42182303</v>
      </c>
      <c r="B8836" s="49" t="s">
        <v>9095</v>
      </c>
    </row>
    <row r="8837" spans="1:2" x14ac:dyDescent="0.25">
      <c r="A8837" s="48">
        <v>42182304</v>
      </c>
      <c r="B8837" s="49" t="s">
        <v>9096</v>
      </c>
    </row>
    <row r="8838" spans="1:2" x14ac:dyDescent="0.25">
      <c r="A8838" s="48">
        <v>42182305</v>
      </c>
      <c r="B8838" s="49" t="s">
        <v>9097</v>
      </c>
    </row>
    <row r="8839" spans="1:2" x14ac:dyDescent="0.25">
      <c r="A8839" s="48">
        <v>42182306</v>
      </c>
      <c r="B8839" s="49" t="s">
        <v>9098</v>
      </c>
    </row>
    <row r="8840" spans="1:2" x14ac:dyDescent="0.25">
      <c r="A8840" s="48">
        <v>42182307</v>
      </c>
      <c r="B8840" s="49" t="s">
        <v>9099</v>
      </c>
    </row>
    <row r="8841" spans="1:2" x14ac:dyDescent="0.25">
      <c r="A8841" s="48">
        <v>42182308</v>
      </c>
      <c r="B8841" s="49" t="s">
        <v>9100</v>
      </c>
    </row>
    <row r="8842" spans="1:2" x14ac:dyDescent="0.25">
      <c r="A8842" s="48">
        <v>42182309</v>
      </c>
      <c r="B8842" s="49" t="s">
        <v>9101</v>
      </c>
    </row>
    <row r="8843" spans="1:2" x14ac:dyDescent="0.25">
      <c r="A8843" s="48">
        <v>42182310</v>
      </c>
      <c r="B8843" s="49" t="s">
        <v>9102</v>
      </c>
    </row>
    <row r="8844" spans="1:2" x14ac:dyDescent="0.25">
      <c r="A8844" s="48">
        <v>42182311</v>
      </c>
      <c r="B8844" s="49" t="s">
        <v>9103</v>
      </c>
    </row>
    <row r="8845" spans="1:2" x14ac:dyDescent="0.25">
      <c r="A8845" s="48">
        <v>42182312</v>
      </c>
      <c r="B8845" s="49" t="s">
        <v>9104</v>
      </c>
    </row>
    <row r="8846" spans="1:2" x14ac:dyDescent="0.25">
      <c r="A8846" s="48">
        <v>42182313</v>
      </c>
      <c r="B8846" s="49" t="s">
        <v>9105</v>
      </c>
    </row>
    <row r="8847" spans="1:2" x14ac:dyDescent="0.25">
      <c r="A8847" s="48">
        <v>42182314</v>
      </c>
      <c r="B8847" s="49" t="s">
        <v>9106</v>
      </c>
    </row>
    <row r="8848" spans="1:2" x14ac:dyDescent="0.25">
      <c r="A8848" s="48">
        <v>42182401</v>
      </c>
      <c r="B8848" s="49" t="s">
        <v>9107</v>
      </c>
    </row>
    <row r="8849" spans="1:2" x14ac:dyDescent="0.25">
      <c r="A8849" s="48">
        <v>42182402</v>
      </c>
      <c r="B8849" s="49" t="s">
        <v>9108</v>
      </c>
    </row>
    <row r="8850" spans="1:2" x14ac:dyDescent="0.25">
      <c r="A8850" s="48">
        <v>42182403</v>
      </c>
      <c r="B8850" s="49" t="s">
        <v>9109</v>
      </c>
    </row>
    <row r="8851" spans="1:2" x14ac:dyDescent="0.25">
      <c r="A8851" s="48">
        <v>42182404</v>
      </c>
      <c r="B8851" s="49" t="s">
        <v>9110</v>
      </c>
    </row>
    <row r="8852" spans="1:2" x14ac:dyDescent="0.25">
      <c r="A8852" s="48">
        <v>42182405</v>
      </c>
      <c r="B8852" s="49" t="s">
        <v>9111</v>
      </c>
    </row>
    <row r="8853" spans="1:2" x14ac:dyDescent="0.25">
      <c r="A8853" s="48">
        <v>42182406</v>
      </c>
      <c r="B8853" s="49" t="s">
        <v>9112</v>
      </c>
    </row>
    <row r="8854" spans="1:2" x14ac:dyDescent="0.25">
      <c r="A8854" s="48">
        <v>42182407</v>
      </c>
      <c r="B8854" s="49" t="s">
        <v>9113</v>
      </c>
    </row>
    <row r="8855" spans="1:2" x14ac:dyDescent="0.25">
      <c r="A8855" s="48">
        <v>42182408</v>
      </c>
      <c r="B8855" s="49" t="s">
        <v>9114</v>
      </c>
    </row>
    <row r="8856" spans="1:2" x14ac:dyDescent="0.25">
      <c r="A8856" s="48">
        <v>42182409</v>
      </c>
      <c r="B8856" s="49" t="s">
        <v>9115</v>
      </c>
    </row>
    <row r="8857" spans="1:2" x14ac:dyDescent="0.25">
      <c r="A8857" s="48">
        <v>42182410</v>
      </c>
      <c r="B8857" s="49" t="s">
        <v>9116</v>
      </c>
    </row>
    <row r="8858" spans="1:2" x14ac:dyDescent="0.25">
      <c r="A8858" s="48">
        <v>42182411</v>
      </c>
      <c r="B8858" s="49" t="s">
        <v>9117</v>
      </c>
    </row>
    <row r="8859" spans="1:2" x14ac:dyDescent="0.25">
      <c r="A8859" s="48">
        <v>42182412</v>
      </c>
      <c r="B8859" s="49" t="s">
        <v>9118</v>
      </c>
    </row>
    <row r="8860" spans="1:2" x14ac:dyDescent="0.25">
      <c r="A8860" s="48">
        <v>42182413</v>
      </c>
      <c r="B8860" s="49" t="s">
        <v>9119</v>
      </c>
    </row>
    <row r="8861" spans="1:2" x14ac:dyDescent="0.25">
      <c r="A8861" s="48">
        <v>42182414</v>
      </c>
      <c r="B8861" s="49" t="s">
        <v>9120</v>
      </c>
    </row>
    <row r="8862" spans="1:2" x14ac:dyDescent="0.25">
      <c r="A8862" s="48">
        <v>42182415</v>
      </c>
      <c r="B8862" s="49" t="s">
        <v>9121</v>
      </c>
    </row>
    <row r="8863" spans="1:2" x14ac:dyDescent="0.25">
      <c r="A8863" s="48">
        <v>42182416</v>
      </c>
      <c r="B8863" s="49" t="s">
        <v>9122</v>
      </c>
    </row>
    <row r="8864" spans="1:2" x14ac:dyDescent="0.25">
      <c r="A8864" s="48">
        <v>42182417</v>
      </c>
      <c r="B8864" s="49" t="s">
        <v>9123</v>
      </c>
    </row>
    <row r="8865" spans="1:2" x14ac:dyDescent="0.25">
      <c r="A8865" s="48">
        <v>42182418</v>
      </c>
      <c r="B8865" s="49" t="s">
        <v>9124</v>
      </c>
    </row>
    <row r="8866" spans="1:2" x14ac:dyDescent="0.25">
      <c r="A8866" s="48">
        <v>42182419</v>
      </c>
      <c r="B8866" s="49" t="s">
        <v>9125</v>
      </c>
    </row>
    <row r="8867" spans="1:2" x14ac:dyDescent="0.25">
      <c r="A8867" s="48">
        <v>42182420</v>
      </c>
      <c r="B8867" s="49" t="s">
        <v>9126</v>
      </c>
    </row>
    <row r="8868" spans="1:2" x14ac:dyDescent="0.25">
      <c r="A8868" s="48">
        <v>42182421</v>
      </c>
      <c r="B8868" s="49" t="s">
        <v>9127</v>
      </c>
    </row>
    <row r="8869" spans="1:2" x14ac:dyDescent="0.25">
      <c r="A8869" s="48">
        <v>42182422</v>
      </c>
      <c r="B8869" s="49" t="s">
        <v>9128</v>
      </c>
    </row>
    <row r="8870" spans="1:2" x14ac:dyDescent="0.25">
      <c r="A8870" s="48">
        <v>42182501</v>
      </c>
      <c r="B8870" s="49" t="s">
        <v>9129</v>
      </c>
    </row>
    <row r="8871" spans="1:2" x14ac:dyDescent="0.25">
      <c r="A8871" s="48">
        <v>42182502</v>
      </c>
      <c r="B8871" s="49" t="s">
        <v>9130</v>
      </c>
    </row>
    <row r="8872" spans="1:2" x14ac:dyDescent="0.25">
      <c r="A8872" s="48">
        <v>42182601</v>
      </c>
      <c r="B8872" s="49" t="s">
        <v>9131</v>
      </c>
    </row>
    <row r="8873" spans="1:2" x14ac:dyDescent="0.25">
      <c r="A8873" s="48">
        <v>42182602</v>
      </c>
      <c r="B8873" s="49" t="s">
        <v>9132</v>
      </c>
    </row>
    <row r="8874" spans="1:2" x14ac:dyDescent="0.25">
      <c r="A8874" s="48">
        <v>42182603</v>
      </c>
      <c r="B8874" s="49" t="s">
        <v>9133</v>
      </c>
    </row>
    <row r="8875" spans="1:2" x14ac:dyDescent="0.25">
      <c r="A8875" s="48">
        <v>42182604</v>
      </c>
      <c r="B8875" s="49" t="s">
        <v>9134</v>
      </c>
    </row>
    <row r="8876" spans="1:2" x14ac:dyDescent="0.25">
      <c r="A8876" s="48">
        <v>42182701</v>
      </c>
      <c r="B8876" s="49" t="s">
        <v>9135</v>
      </c>
    </row>
    <row r="8877" spans="1:2" x14ac:dyDescent="0.25">
      <c r="A8877" s="48">
        <v>42182702</v>
      </c>
      <c r="B8877" s="49" t="s">
        <v>9136</v>
      </c>
    </row>
    <row r="8878" spans="1:2" x14ac:dyDescent="0.25">
      <c r="A8878" s="48">
        <v>42182703</v>
      </c>
      <c r="B8878" s="49" t="s">
        <v>9137</v>
      </c>
    </row>
    <row r="8879" spans="1:2" x14ac:dyDescent="0.25">
      <c r="A8879" s="48">
        <v>42182704</v>
      </c>
      <c r="B8879" s="49" t="s">
        <v>9138</v>
      </c>
    </row>
    <row r="8880" spans="1:2" x14ac:dyDescent="0.25">
      <c r="A8880" s="48">
        <v>42182801</v>
      </c>
      <c r="B8880" s="49" t="s">
        <v>9139</v>
      </c>
    </row>
    <row r="8881" spans="1:2" x14ac:dyDescent="0.25">
      <c r="A8881" s="48">
        <v>42182802</v>
      </c>
      <c r="B8881" s="49" t="s">
        <v>9140</v>
      </c>
    </row>
    <row r="8882" spans="1:2" x14ac:dyDescent="0.25">
      <c r="A8882" s="48">
        <v>42182803</v>
      </c>
      <c r="B8882" s="49" t="s">
        <v>9141</v>
      </c>
    </row>
    <row r="8883" spans="1:2" x14ac:dyDescent="0.25">
      <c r="A8883" s="48">
        <v>42182804</v>
      </c>
      <c r="B8883" s="49" t="s">
        <v>9142</v>
      </c>
    </row>
    <row r="8884" spans="1:2" x14ac:dyDescent="0.25">
      <c r="A8884" s="48">
        <v>42182805</v>
      </c>
      <c r="B8884" s="49" t="s">
        <v>9143</v>
      </c>
    </row>
    <row r="8885" spans="1:2" x14ac:dyDescent="0.25">
      <c r="A8885" s="48">
        <v>42182806</v>
      </c>
      <c r="B8885" s="49" t="s">
        <v>9144</v>
      </c>
    </row>
    <row r="8886" spans="1:2" x14ac:dyDescent="0.25">
      <c r="A8886" s="48">
        <v>42182807</v>
      </c>
      <c r="B8886" s="49" t="s">
        <v>9145</v>
      </c>
    </row>
    <row r="8887" spans="1:2" x14ac:dyDescent="0.25">
      <c r="A8887" s="48">
        <v>42182808</v>
      </c>
      <c r="B8887" s="49" t="s">
        <v>9146</v>
      </c>
    </row>
    <row r="8888" spans="1:2" x14ac:dyDescent="0.25">
      <c r="A8888" s="48">
        <v>42182901</v>
      </c>
      <c r="B8888" s="49" t="s">
        <v>9147</v>
      </c>
    </row>
    <row r="8889" spans="1:2" x14ac:dyDescent="0.25">
      <c r="A8889" s="48">
        <v>42182902</v>
      </c>
      <c r="B8889" s="49" t="s">
        <v>9148</v>
      </c>
    </row>
    <row r="8890" spans="1:2" x14ac:dyDescent="0.25">
      <c r="A8890" s="48">
        <v>42182903</v>
      </c>
      <c r="B8890" s="49" t="s">
        <v>9149</v>
      </c>
    </row>
    <row r="8891" spans="1:2" x14ac:dyDescent="0.25">
      <c r="A8891" s="48">
        <v>42182904</v>
      </c>
      <c r="B8891" s="49" t="s">
        <v>9150</v>
      </c>
    </row>
    <row r="8892" spans="1:2" x14ac:dyDescent="0.25">
      <c r="A8892" s="48">
        <v>42183001</v>
      </c>
      <c r="B8892" s="49" t="s">
        <v>9151</v>
      </c>
    </row>
    <row r="8893" spans="1:2" x14ac:dyDescent="0.25">
      <c r="A8893" s="48">
        <v>42183002</v>
      </c>
      <c r="B8893" s="49" t="s">
        <v>9152</v>
      </c>
    </row>
    <row r="8894" spans="1:2" x14ac:dyDescent="0.25">
      <c r="A8894" s="48">
        <v>42183003</v>
      </c>
      <c r="B8894" s="49" t="s">
        <v>9153</v>
      </c>
    </row>
    <row r="8895" spans="1:2" x14ac:dyDescent="0.25">
      <c r="A8895" s="48">
        <v>42183004</v>
      </c>
      <c r="B8895" s="49" t="s">
        <v>9154</v>
      </c>
    </row>
    <row r="8896" spans="1:2" x14ac:dyDescent="0.25">
      <c r="A8896" s="48">
        <v>42183005</v>
      </c>
      <c r="B8896" s="49" t="s">
        <v>9155</v>
      </c>
    </row>
    <row r="8897" spans="1:2" x14ac:dyDescent="0.25">
      <c r="A8897" s="48">
        <v>42183006</v>
      </c>
      <c r="B8897" s="49" t="s">
        <v>9156</v>
      </c>
    </row>
    <row r="8898" spans="1:2" x14ac:dyDescent="0.25">
      <c r="A8898" s="48">
        <v>42183007</v>
      </c>
      <c r="B8898" s="49" t="s">
        <v>9157</v>
      </c>
    </row>
    <row r="8899" spans="1:2" x14ac:dyDescent="0.25">
      <c r="A8899" s="48">
        <v>42183008</v>
      </c>
      <c r="B8899" s="49" t="s">
        <v>9158</v>
      </c>
    </row>
    <row r="8900" spans="1:2" x14ac:dyDescent="0.25">
      <c r="A8900" s="48">
        <v>42183009</v>
      </c>
      <c r="B8900" s="49" t="s">
        <v>9159</v>
      </c>
    </row>
    <row r="8901" spans="1:2" x14ac:dyDescent="0.25">
      <c r="A8901" s="48">
        <v>42183010</v>
      </c>
      <c r="B8901" s="49" t="s">
        <v>9160</v>
      </c>
    </row>
    <row r="8902" spans="1:2" x14ac:dyDescent="0.25">
      <c r="A8902" s="48">
        <v>42183011</v>
      </c>
      <c r="B8902" s="49" t="s">
        <v>9161</v>
      </c>
    </row>
    <row r="8903" spans="1:2" x14ac:dyDescent="0.25">
      <c r="A8903" s="48">
        <v>42183012</v>
      </c>
      <c r="B8903" s="49" t="s">
        <v>9162</v>
      </c>
    </row>
    <row r="8904" spans="1:2" x14ac:dyDescent="0.25">
      <c r="A8904" s="48">
        <v>42183013</v>
      </c>
      <c r="B8904" s="49" t="s">
        <v>9163</v>
      </c>
    </row>
    <row r="8905" spans="1:2" x14ac:dyDescent="0.25">
      <c r="A8905" s="48">
        <v>42183014</v>
      </c>
      <c r="B8905" s="49" t="s">
        <v>9164</v>
      </c>
    </row>
    <row r="8906" spans="1:2" x14ac:dyDescent="0.25">
      <c r="A8906" s="48">
        <v>42183015</v>
      </c>
      <c r="B8906" s="49" t="s">
        <v>9165</v>
      </c>
    </row>
    <row r="8907" spans="1:2" x14ac:dyDescent="0.25">
      <c r="A8907" s="48">
        <v>42183016</v>
      </c>
      <c r="B8907" s="49" t="s">
        <v>9166</v>
      </c>
    </row>
    <row r="8908" spans="1:2" x14ac:dyDescent="0.25">
      <c r="A8908" s="48">
        <v>42183017</v>
      </c>
      <c r="B8908" s="49" t="s">
        <v>9167</v>
      </c>
    </row>
    <row r="8909" spans="1:2" x14ac:dyDescent="0.25">
      <c r="A8909" s="48">
        <v>42183018</v>
      </c>
      <c r="B8909" s="49" t="s">
        <v>9168</v>
      </c>
    </row>
    <row r="8910" spans="1:2" x14ac:dyDescent="0.25">
      <c r="A8910" s="48">
        <v>42183019</v>
      </c>
      <c r="B8910" s="49" t="s">
        <v>9169</v>
      </c>
    </row>
    <row r="8911" spans="1:2" x14ac:dyDescent="0.25">
      <c r="A8911" s="48">
        <v>42183020</v>
      </c>
      <c r="B8911" s="49" t="s">
        <v>9170</v>
      </c>
    </row>
    <row r="8912" spans="1:2" x14ac:dyDescent="0.25">
      <c r="A8912" s="48">
        <v>42183021</v>
      </c>
      <c r="B8912" s="49" t="s">
        <v>9171</v>
      </c>
    </row>
    <row r="8913" spans="1:2" x14ac:dyDescent="0.25">
      <c r="A8913" s="48">
        <v>42183022</v>
      </c>
      <c r="B8913" s="49" t="s">
        <v>9172</v>
      </c>
    </row>
    <row r="8914" spans="1:2" x14ac:dyDescent="0.25">
      <c r="A8914" s="48">
        <v>42183023</v>
      </c>
      <c r="B8914" s="49" t="s">
        <v>9173</v>
      </c>
    </row>
    <row r="8915" spans="1:2" x14ac:dyDescent="0.25">
      <c r="A8915" s="48">
        <v>42183024</v>
      </c>
      <c r="B8915" s="49" t="s">
        <v>9174</v>
      </c>
    </row>
    <row r="8916" spans="1:2" x14ac:dyDescent="0.25">
      <c r="A8916" s="48">
        <v>42183025</v>
      </c>
      <c r="B8916" s="49" t="s">
        <v>9175</v>
      </c>
    </row>
    <row r="8917" spans="1:2" x14ac:dyDescent="0.25">
      <c r="A8917" s="48">
        <v>42183026</v>
      </c>
      <c r="B8917" s="49" t="s">
        <v>9176</v>
      </c>
    </row>
    <row r="8918" spans="1:2" x14ac:dyDescent="0.25">
      <c r="A8918" s="48">
        <v>42183027</v>
      </c>
      <c r="B8918" s="49" t="s">
        <v>9177</v>
      </c>
    </row>
    <row r="8919" spans="1:2" x14ac:dyDescent="0.25">
      <c r="A8919" s="48">
        <v>42183028</v>
      </c>
      <c r="B8919" s="49" t="s">
        <v>9178</v>
      </c>
    </row>
    <row r="8920" spans="1:2" x14ac:dyDescent="0.25">
      <c r="A8920" s="48">
        <v>42183029</v>
      </c>
      <c r="B8920" s="49" t="s">
        <v>9179</v>
      </c>
    </row>
    <row r="8921" spans="1:2" x14ac:dyDescent="0.25">
      <c r="A8921" s="48">
        <v>42183030</v>
      </c>
      <c r="B8921" s="49" t="s">
        <v>9180</v>
      </c>
    </row>
    <row r="8922" spans="1:2" x14ac:dyDescent="0.25">
      <c r="A8922" s="48">
        <v>42183031</v>
      </c>
      <c r="B8922" s="49" t="s">
        <v>9181</v>
      </c>
    </row>
    <row r="8923" spans="1:2" x14ac:dyDescent="0.25">
      <c r="A8923" s="48">
        <v>42183032</v>
      </c>
      <c r="B8923" s="49" t="s">
        <v>9182</v>
      </c>
    </row>
    <row r="8924" spans="1:2" x14ac:dyDescent="0.25">
      <c r="A8924" s="48">
        <v>42183033</v>
      </c>
      <c r="B8924" s="49" t="s">
        <v>9183</v>
      </c>
    </row>
    <row r="8925" spans="1:2" x14ac:dyDescent="0.25">
      <c r="A8925" s="48">
        <v>42183034</v>
      </c>
      <c r="B8925" s="49" t="s">
        <v>9184</v>
      </c>
    </row>
    <row r="8926" spans="1:2" x14ac:dyDescent="0.25">
      <c r="A8926" s="48">
        <v>42183035</v>
      </c>
      <c r="B8926" s="49" t="s">
        <v>9185</v>
      </c>
    </row>
    <row r="8927" spans="1:2" x14ac:dyDescent="0.25">
      <c r="A8927" s="48">
        <v>42183036</v>
      </c>
      <c r="B8927" s="49" t="s">
        <v>9186</v>
      </c>
    </row>
    <row r="8928" spans="1:2" x14ac:dyDescent="0.25">
      <c r="A8928" s="48">
        <v>42183037</v>
      </c>
      <c r="B8928" s="49" t="s">
        <v>9187</v>
      </c>
    </row>
    <row r="8929" spans="1:2" x14ac:dyDescent="0.25">
      <c r="A8929" s="48">
        <v>42183038</v>
      </c>
      <c r="B8929" s="49" t="s">
        <v>9188</v>
      </c>
    </row>
    <row r="8930" spans="1:2" x14ac:dyDescent="0.25">
      <c r="A8930" s="48">
        <v>42183039</v>
      </c>
      <c r="B8930" s="49" t="s">
        <v>9189</v>
      </c>
    </row>
    <row r="8931" spans="1:2" x14ac:dyDescent="0.25">
      <c r="A8931" s="48">
        <v>42183040</v>
      </c>
      <c r="B8931" s="49" t="s">
        <v>9190</v>
      </c>
    </row>
    <row r="8932" spans="1:2" x14ac:dyDescent="0.25">
      <c r="A8932" s="48">
        <v>42183041</v>
      </c>
      <c r="B8932" s="49" t="s">
        <v>9191</v>
      </c>
    </row>
    <row r="8933" spans="1:2" x14ac:dyDescent="0.25">
      <c r="A8933" s="48">
        <v>42183042</v>
      </c>
      <c r="B8933" s="49" t="s">
        <v>9192</v>
      </c>
    </row>
    <row r="8934" spans="1:2" x14ac:dyDescent="0.25">
      <c r="A8934" s="48">
        <v>42183043</v>
      </c>
      <c r="B8934" s="49" t="s">
        <v>9193</v>
      </c>
    </row>
    <row r="8935" spans="1:2" x14ac:dyDescent="0.25">
      <c r="A8935" s="48">
        <v>42183044</v>
      </c>
      <c r="B8935" s="49" t="s">
        <v>9194</v>
      </c>
    </row>
    <row r="8936" spans="1:2" x14ac:dyDescent="0.25">
      <c r="A8936" s="48">
        <v>42183045</v>
      </c>
      <c r="B8936" s="49" t="s">
        <v>9195</v>
      </c>
    </row>
    <row r="8937" spans="1:2" x14ac:dyDescent="0.25">
      <c r="A8937" s="48">
        <v>42183046</v>
      </c>
      <c r="B8937" s="49" t="s">
        <v>9196</v>
      </c>
    </row>
    <row r="8938" spans="1:2" x14ac:dyDescent="0.25">
      <c r="A8938" s="48">
        <v>42183047</v>
      </c>
      <c r="B8938" s="49" t="s">
        <v>9197</v>
      </c>
    </row>
    <row r="8939" spans="1:2" x14ac:dyDescent="0.25">
      <c r="A8939" s="48">
        <v>42183048</v>
      </c>
      <c r="B8939" s="49" t="s">
        <v>9198</v>
      </c>
    </row>
    <row r="8940" spans="1:2" x14ac:dyDescent="0.25">
      <c r="A8940" s="48">
        <v>42183101</v>
      </c>
      <c r="B8940" s="49" t="s">
        <v>9199</v>
      </c>
    </row>
    <row r="8941" spans="1:2" x14ac:dyDescent="0.25">
      <c r="A8941" s="48">
        <v>42183201</v>
      </c>
      <c r="B8941" s="49" t="s">
        <v>9200</v>
      </c>
    </row>
    <row r="8942" spans="1:2" x14ac:dyDescent="0.25">
      <c r="A8942" s="48">
        <v>42183301</v>
      </c>
      <c r="B8942" s="49" t="s">
        <v>9201</v>
      </c>
    </row>
    <row r="8943" spans="1:2" x14ac:dyDescent="0.25">
      <c r="A8943" s="48">
        <v>42191501</v>
      </c>
      <c r="B8943" s="49" t="s">
        <v>9202</v>
      </c>
    </row>
    <row r="8944" spans="1:2" x14ac:dyDescent="0.25">
      <c r="A8944" s="48">
        <v>42191502</v>
      </c>
      <c r="B8944" s="49" t="s">
        <v>9203</v>
      </c>
    </row>
    <row r="8945" spans="1:2" x14ac:dyDescent="0.25">
      <c r="A8945" s="48">
        <v>42191601</v>
      </c>
      <c r="B8945" s="49" t="s">
        <v>9204</v>
      </c>
    </row>
    <row r="8946" spans="1:2" x14ac:dyDescent="0.25">
      <c r="A8946" s="48">
        <v>42191602</v>
      </c>
      <c r="B8946" s="49" t="s">
        <v>9205</v>
      </c>
    </row>
    <row r="8947" spans="1:2" x14ac:dyDescent="0.25">
      <c r="A8947" s="48">
        <v>42191603</v>
      </c>
      <c r="B8947" s="49" t="s">
        <v>9206</v>
      </c>
    </row>
    <row r="8948" spans="1:2" x14ac:dyDescent="0.25">
      <c r="A8948" s="48">
        <v>42191604</v>
      </c>
      <c r="B8948" s="49" t="s">
        <v>9207</v>
      </c>
    </row>
    <row r="8949" spans="1:2" x14ac:dyDescent="0.25">
      <c r="A8949" s="48">
        <v>42191605</v>
      </c>
      <c r="B8949" s="49" t="s">
        <v>9208</v>
      </c>
    </row>
    <row r="8950" spans="1:2" x14ac:dyDescent="0.25">
      <c r="A8950" s="48">
        <v>42191606</v>
      </c>
      <c r="B8950" s="49" t="s">
        <v>9209</v>
      </c>
    </row>
    <row r="8951" spans="1:2" x14ac:dyDescent="0.25">
      <c r="A8951" s="48">
        <v>42191607</v>
      </c>
      <c r="B8951" s="49" t="s">
        <v>9210</v>
      </c>
    </row>
    <row r="8952" spans="1:2" x14ac:dyDescent="0.25">
      <c r="A8952" s="48">
        <v>42191608</v>
      </c>
      <c r="B8952" s="49" t="s">
        <v>9211</v>
      </c>
    </row>
    <row r="8953" spans="1:2" x14ac:dyDescent="0.25">
      <c r="A8953" s="48">
        <v>42191609</v>
      </c>
      <c r="B8953" s="49" t="s">
        <v>9212</v>
      </c>
    </row>
    <row r="8954" spans="1:2" x14ac:dyDescent="0.25">
      <c r="A8954" s="48">
        <v>42191610</v>
      </c>
      <c r="B8954" s="49" t="s">
        <v>9213</v>
      </c>
    </row>
    <row r="8955" spans="1:2" x14ac:dyDescent="0.25">
      <c r="A8955" s="48">
        <v>42191611</v>
      </c>
      <c r="B8955" s="49" t="s">
        <v>9214</v>
      </c>
    </row>
    <row r="8956" spans="1:2" x14ac:dyDescent="0.25">
      <c r="A8956" s="48">
        <v>42191612</v>
      </c>
      <c r="B8956" s="49" t="s">
        <v>9215</v>
      </c>
    </row>
    <row r="8957" spans="1:2" x14ac:dyDescent="0.25">
      <c r="A8957" s="48">
        <v>42191701</v>
      </c>
      <c r="B8957" s="49" t="s">
        <v>9216</v>
      </c>
    </row>
    <row r="8958" spans="1:2" x14ac:dyDescent="0.25">
      <c r="A8958" s="48">
        <v>42191702</v>
      </c>
      <c r="B8958" s="49" t="s">
        <v>9217</v>
      </c>
    </row>
    <row r="8959" spans="1:2" x14ac:dyDescent="0.25">
      <c r="A8959" s="48">
        <v>42191703</v>
      </c>
      <c r="B8959" s="49" t="s">
        <v>9218</v>
      </c>
    </row>
    <row r="8960" spans="1:2" x14ac:dyDescent="0.25">
      <c r="A8960" s="48">
        <v>42191704</v>
      </c>
      <c r="B8960" s="49" t="s">
        <v>9219</v>
      </c>
    </row>
    <row r="8961" spans="1:2" x14ac:dyDescent="0.25">
      <c r="A8961" s="48">
        <v>42191705</v>
      </c>
      <c r="B8961" s="49" t="s">
        <v>9220</v>
      </c>
    </row>
    <row r="8962" spans="1:2" x14ac:dyDescent="0.25">
      <c r="A8962" s="48">
        <v>42191706</v>
      </c>
      <c r="B8962" s="49" t="s">
        <v>9221</v>
      </c>
    </row>
    <row r="8963" spans="1:2" x14ac:dyDescent="0.25">
      <c r="A8963" s="48">
        <v>42191707</v>
      </c>
      <c r="B8963" s="49" t="s">
        <v>9222</v>
      </c>
    </row>
    <row r="8964" spans="1:2" x14ac:dyDescent="0.25">
      <c r="A8964" s="48">
        <v>42191708</v>
      </c>
      <c r="B8964" s="49" t="s">
        <v>9223</v>
      </c>
    </row>
    <row r="8965" spans="1:2" x14ac:dyDescent="0.25">
      <c r="A8965" s="48">
        <v>42191709</v>
      </c>
      <c r="B8965" s="49" t="s">
        <v>9224</v>
      </c>
    </row>
    <row r="8966" spans="1:2" x14ac:dyDescent="0.25">
      <c r="A8966" s="48">
        <v>42191710</v>
      </c>
      <c r="B8966" s="49" t="s">
        <v>9225</v>
      </c>
    </row>
    <row r="8967" spans="1:2" x14ac:dyDescent="0.25">
      <c r="A8967" s="48">
        <v>42191711</v>
      </c>
      <c r="B8967" s="49" t="s">
        <v>9226</v>
      </c>
    </row>
    <row r="8968" spans="1:2" x14ac:dyDescent="0.25">
      <c r="A8968" s="48">
        <v>42191801</v>
      </c>
      <c r="B8968" s="49" t="s">
        <v>9227</v>
      </c>
    </row>
    <row r="8969" spans="1:2" x14ac:dyDescent="0.25">
      <c r="A8969" s="48">
        <v>42191802</v>
      </c>
      <c r="B8969" s="49" t="s">
        <v>9228</v>
      </c>
    </row>
    <row r="8970" spans="1:2" x14ac:dyDescent="0.25">
      <c r="A8970" s="48">
        <v>42191803</v>
      </c>
      <c r="B8970" s="49" t="s">
        <v>9229</v>
      </c>
    </row>
    <row r="8971" spans="1:2" x14ac:dyDescent="0.25">
      <c r="A8971" s="48">
        <v>42191804</v>
      </c>
      <c r="B8971" s="49" t="s">
        <v>9230</v>
      </c>
    </row>
    <row r="8972" spans="1:2" x14ac:dyDescent="0.25">
      <c r="A8972" s="48">
        <v>42191805</v>
      </c>
      <c r="B8972" s="49" t="s">
        <v>9231</v>
      </c>
    </row>
    <row r="8973" spans="1:2" x14ac:dyDescent="0.25">
      <c r="A8973" s="48">
        <v>42191806</v>
      </c>
      <c r="B8973" s="49" t="s">
        <v>9232</v>
      </c>
    </row>
    <row r="8974" spans="1:2" x14ac:dyDescent="0.25">
      <c r="A8974" s="48">
        <v>42191807</v>
      </c>
      <c r="B8974" s="49" t="s">
        <v>9233</v>
      </c>
    </row>
    <row r="8975" spans="1:2" x14ac:dyDescent="0.25">
      <c r="A8975" s="48">
        <v>42191808</v>
      </c>
      <c r="B8975" s="49" t="s">
        <v>9234</v>
      </c>
    </row>
    <row r="8976" spans="1:2" x14ac:dyDescent="0.25">
      <c r="A8976" s="48">
        <v>42191809</v>
      </c>
      <c r="B8976" s="49" t="s">
        <v>9235</v>
      </c>
    </row>
    <row r="8977" spans="1:2" x14ac:dyDescent="0.25">
      <c r="A8977" s="48">
        <v>42191810</v>
      </c>
      <c r="B8977" s="49" t="s">
        <v>9236</v>
      </c>
    </row>
    <row r="8978" spans="1:2" x14ac:dyDescent="0.25">
      <c r="A8978" s="48">
        <v>42191811</v>
      </c>
      <c r="B8978" s="49" t="s">
        <v>9237</v>
      </c>
    </row>
    <row r="8979" spans="1:2" x14ac:dyDescent="0.25">
      <c r="A8979" s="48">
        <v>42191812</v>
      </c>
      <c r="B8979" s="49" t="s">
        <v>9238</v>
      </c>
    </row>
    <row r="8980" spans="1:2" x14ac:dyDescent="0.25">
      <c r="A8980" s="48">
        <v>42191813</v>
      </c>
      <c r="B8980" s="49" t="s">
        <v>9239</v>
      </c>
    </row>
    <row r="8981" spans="1:2" x14ac:dyDescent="0.25">
      <c r="A8981" s="48">
        <v>42191814</v>
      </c>
      <c r="B8981" s="49" t="s">
        <v>9240</v>
      </c>
    </row>
    <row r="8982" spans="1:2" x14ac:dyDescent="0.25">
      <c r="A8982" s="48">
        <v>42191901</v>
      </c>
      <c r="B8982" s="49" t="s">
        <v>9241</v>
      </c>
    </row>
    <row r="8983" spans="1:2" x14ac:dyDescent="0.25">
      <c r="A8983" s="48">
        <v>42191902</v>
      </c>
      <c r="B8983" s="49" t="s">
        <v>9242</v>
      </c>
    </row>
    <row r="8984" spans="1:2" x14ac:dyDescent="0.25">
      <c r="A8984" s="48">
        <v>42191903</v>
      </c>
      <c r="B8984" s="49" t="s">
        <v>9243</v>
      </c>
    </row>
    <row r="8985" spans="1:2" x14ac:dyDescent="0.25">
      <c r="A8985" s="48">
        <v>42191904</v>
      </c>
      <c r="B8985" s="49" t="s">
        <v>9244</v>
      </c>
    </row>
    <row r="8986" spans="1:2" x14ac:dyDescent="0.25">
      <c r="A8986" s="48">
        <v>42191905</v>
      </c>
      <c r="B8986" s="49" t="s">
        <v>9245</v>
      </c>
    </row>
    <row r="8987" spans="1:2" x14ac:dyDescent="0.25">
      <c r="A8987" s="48">
        <v>42191906</v>
      </c>
      <c r="B8987" s="49" t="s">
        <v>9246</v>
      </c>
    </row>
    <row r="8988" spans="1:2" x14ac:dyDescent="0.25">
      <c r="A8988" s="48">
        <v>42191907</v>
      </c>
      <c r="B8988" s="49" t="s">
        <v>9247</v>
      </c>
    </row>
    <row r="8989" spans="1:2" x14ac:dyDescent="0.25">
      <c r="A8989" s="48">
        <v>42192001</v>
      </c>
      <c r="B8989" s="49" t="s">
        <v>9248</v>
      </c>
    </row>
    <row r="8990" spans="1:2" x14ac:dyDescent="0.25">
      <c r="A8990" s="48">
        <v>42192002</v>
      </c>
      <c r="B8990" s="49" t="s">
        <v>9249</v>
      </c>
    </row>
    <row r="8991" spans="1:2" x14ac:dyDescent="0.25">
      <c r="A8991" s="48">
        <v>42192101</v>
      </c>
      <c r="B8991" s="49" t="s">
        <v>9250</v>
      </c>
    </row>
    <row r="8992" spans="1:2" x14ac:dyDescent="0.25">
      <c r="A8992" s="48">
        <v>42192102</v>
      </c>
      <c r="B8992" s="49" t="s">
        <v>9251</v>
      </c>
    </row>
    <row r="8993" spans="1:2" x14ac:dyDescent="0.25">
      <c r="A8993" s="48">
        <v>42192103</v>
      </c>
      <c r="B8993" s="49" t="s">
        <v>9252</v>
      </c>
    </row>
    <row r="8994" spans="1:2" x14ac:dyDescent="0.25">
      <c r="A8994" s="48">
        <v>42192104</v>
      </c>
      <c r="B8994" s="49" t="s">
        <v>9253</v>
      </c>
    </row>
    <row r="8995" spans="1:2" x14ac:dyDescent="0.25">
      <c r="A8995" s="48">
        <v>42192106</v>
      </c>
      <c r="B8995" s="49" t="s">
        <v>9254</v>
      </c>
    </row>
    <row r="8996" spans="1:2" x14ac:dyDescent="0.25">
      <c r="A8996" s="48">
        <v>42192107</v>
      </c>
      <c r="B8996" s="49" t="s">
        <v>9255</v>
      </c>
    </row>
    <row r="8997" spans="1:2" x14ac:dyDescent="0.25">
      <c r="A8997" s="48">
        <v>42192201</v>
      </c>
      <c r="B8997" s="49" t="s">
        <v>9256</v>
      </c>
    </row>
    <row r="8998" spans="1:2" x14ac:dyDescent="0.25">
      <c r="A8998" s="48">
        <v>42192202</v>
      </c>
      <c r="B8998" s="49" t="s">
        <v>9257</v>
      </c>
    </row>
    <row r="8999" spans="1:2" x14ac:dyDescent="0.25">
      <c r="A8999" s="48">
        <v>42192203</v>
      </c>
      <c r="B8999" s="49" t="s">
        <v>9258</v>
      </c>
    </row>
    <row r="9000" spans="1:2" x14ac:dyDescent="0.25">
      <c r="A9000" s="48">
        <v>42192204</v>
      </c>
      <c r="B9000" s="49" t="s">
        <v>9259</v>
      </c>
    </row>
    <row r="9001" spans="1:2" x14ac:dyDescent="0.25">
      <c r="A9001" s="48">
        <v>42192205</v>
      </c>
      <c r="B9001" s="49" t="s">
        <v>9260</v>
      </c>
    </row>
    <row r="9002" spans="1:2" x14ac:dyDescent="0.25">
      <c r="A9002" s="48">
        <v>42192206</v>
      </c>
      <c r="B9002" s="49" t="s">
        <v>9261</v>
      </c>
    </row>
    <row r="9003" spans="1:2" x14ac:dyDescent="0.25">
      <c r="A9003" s="48">
        <v>42192207</v>
      </c>
      <c r="B9003" s="49" t="s">
        <v>9262</v>
      </c>
    </row>
    <row r="9004" spans="1:2" x14ac:dyDescent="0.25">
      <c r="A9004" s="48">
        <v>42192208</v>
      </c>
      <c r="B9004" s="49" t="s">
        <v>9263</v>
      </c>
    </row>
    <row r="9005" spans="1:2" x14ac:dyDescent="0.25">
      <c r="A9005" s="48">
        <v>42192209</v>
      </c>
      <c r="B9005" s="49" t="s">
        <v>9264</v>
      </c>
    </row>
    <row r="9006" spans="1:2" x14ac:dyDescent="0.25">
      <c r="A9006" s="48">
        <v>42192210</v>
      </c>
      <c r="B9006" s="49" t="s">
        <v>9265</v>
      </c>
    </row>
    <row r="9007" spans="1:2" x14ac:dyDescent="0.25">
      <c r="A9007" s="48">
        <v>42192211</v>
      </c>
      <c r="B9007" s="49" t="s">
        <v>9266</v>
      </c>
    </row>
    <row r="9008" spans="1:2" x14ac:dyDescent="0.25">
      <c r="A9008" s="48">
        <v>42192212</v>
      </c>
      <c r="B9008" s="49" t="s">
        <v>9267</v>
      </c>
    </row>
    <row r="9009" spans="1:2" x14ac:dyDescent="0.25">
      <c r="A9009" s="48">
        <v>42192213</v>
      </c>
      <c r="B9009" s="49" t="s">
        <v>9268</v>
      </c>
    </row>
    <row r="9010" spans="1:2" x14ac:dyDescent="0.25">
      <c r="A9010" s="48">
        <v>42192301</v>
      </c>
      <c r="B9010" s="49" t="s">
        <v>9269</v>
      </c>
    </row>
    <row r="9011" spans="1:2" x14ac:dyDescent="0.25">
      <c r="A9011" s="48">
        <v>42192302</v>
      </c>
      <c r="B9011" s="49" t="s">
        <v>9270</v>
      </c>
    </row>
    <row r="9012" spans="1:2" x14ac:dyDescent="0.25">
      <c r="A9012" s="48">
        <v>42192303</v>
      </c>
      <c r="B9012" s="49" t="s">
        <v>9271</v>
      </c>
    </row>
    <row r="9013" spans="1:2" x14ac:dyDescent="0.25">
      <c r="A9013" s="48">
        <v>42192304</v>
      </c>
      <c r="B9013" s="49" t="s">
        <v>9272</v>
      </c>
    </row>
    <row r="9014" spans="1:2" x14ac:dyDescent="0.25">
      <c r="A9014" s="48">
        <v>42192305</v>
      </c>
      <c r="B9014" s="49" t="s">
        <v>9273</v>
      </c>
    </row>
    <row r="9015" spans="1:2" x14ac:dyDescent="0.25">
      <c r="A9015" s="48">
        <v>42192401</v>
      </c>
      <c r="B9015" s="49" t="s">
        <v>9274</v>
      </c>
    </row>
    <row r="9016" spans="1:2" x14ac:dyDescent="0.25">
      <c r="A9016" s="48">
        <v>42192402</v>
      </c>
      <c r="B9016" s="49" t="s">
        <v>9275</v>
      </c>
    </row>
    <row r="9017" spans="1:2" x14ac:dyDescent="0.25">
      <c r="A9017" s="48">
        <v>42192403</v>
      </c>
      <c r="B9017" s="49" t="s">
        <v>9276</v>
      </c>
    </row>
    <row r="9018" spans="1:2" x14ac:dyDescent="0.25">
      <c r="A9018" s="48">
        <v>42192404</v>
      </c>
      <c r="B9018" s="49" t="s">
        <v>9277</v>
      </c>
    </row>
    <row r="9019" spans="1:2" x14ac:dyDescent="0.25">
      <c r="A9019" s="48">
        <v>42192405</v>
      </c>
      <c r="B9019" s="49" t="s">
        <v>9278</v>
      </c>
    </row>
    <row r="9020" spans="1:2" x14ac:dyDescent="0.25">
      <c r="A9020" s="48">
        <v>42192406</v>
      </c>
      <c r="B9020" s="49" t="s">
        <v>9279</v>
      </c>
    </row>
    <row r="9021" spans="1:2" x14ac:dyDescent="0.25">
      <c r="A9021" s="48">
        <v>42192501</v>
      </c>
      <c r="B9021" s="49" t="s">
        <v>9280</v>
      </c>
    </row>
    <row r="9022" spans="1:2" x14ac:dyDescent="0.25">
      <c r="A9022" s="48">
        <v>42192502</v>
      </c>
      <c r="B9022" s="49" t="s">
        <v>9281</v>
      </c>
    </row>
    <row r="9023" spans="1:2" x14ac:dyDescent="0.25">
      <c r="A9023" s="48">
        <v>42192601</v>
      </c>
      <c r="B9023" s="49" t="s">
        <v>9282</v>
      </c>
    </row>
    <row r="9024" spans="1:2" x14ac:dyDescent="0.25">
      <c r="A9024" s="48">
        <v>42192602</v>
      </c>
      <c r="B9024" s="49" t="s">
        <v>9283</v>
      </c>
    </row>
    <row r="9025" spans="1:2" x14ac:dyDescent="0.25">
      <c r="A9025" s="48">
        <v>42192603</v>
      </c>
      <c r="B9025" s="49" t="s">
        <v>9284</v>
      </c>
    </row>
    <row r="9026" spans="1:2" x14ac:dyDescent="0.25">
      <c r="A9026" s="48">
        <v>42192604</v>
      </c>
      <c r="B9026" s="49" t="s">
        <v>9285</v>
      </c>
    </row>
    <row r="9027" spans="1:2" x14ac:dyDescent="0.25">
      <c r="A9027" s="48">
        <v>42192605</v>
      </c>
      <c r="B9027" s="49" t="s">
        <v>9286</v>
      </c>
    </row>
    <row r="9028" spans="1:2" x14ac:dyDescent="0.25">
      <c r="A9028" s="48">
        <v>42201501</v>
      </c>
      <c r="B9028" s="49" t="s">
        <v>9287</v>
      </c>
    </row>
    <row r="9029" spans="1:2" x14ac:dyDescent="0.25">
      <c r="A9029" s="48">
        <v>42201502</v>
      </c>
      <c r="B9029" s="49" t="s">
        <v>9288</v>
      </c>
    </row>
    <row r="9030" spans="1:2" x14ac:dyDescent="0.25">
      <c r="A9030" s="48">
        <v>42201503</v>
      </c>
      <c r="B9030" s="49" t="s">
        <v>9289</v>
      </c>
    </row>
    <row r="9031" spans="1:2" x14ac:dyDescent="0.25">
      <c r="A9031" s="48">
        <v>42201504</v>
      </c>
      <c r="B9031" s="49" t="s">
        <v>9290</v>
      </c>
    </row>
    <row r="9032" spans="1:2" x14ac:dyDescent="0.25">
      <c r="A9032" s="48">
        <v>42201505</v>
      </c>
      <c r="B9032" s="49" t="s">
        <v>9291</v>
      </c>
    </row>
    <row r="9033" spans="1:2" x14ac:dyDescent="0.25">
      <c r="A9033" s="48">
        <v>42201506</v>
      </c>
      <c r="B9033" s="49" t="s">
        <v>9292</v>
      </c>
    </row>
    <row r="9034" spans="1:2" x14ac:dyDescent="0.25">
      <c r="A9034" s="48">
        <v>42201507</v>
      </c>
      <c r="B9034" s="49" t="s">
        <v>9293</v>
      </c>
    </row>
    <row r="9035" spans="1:2" x14ac:dyDescent="0.25">
      <c r="A9035" s="48">
        <v>42201508</v>
      </c>
      <c r="B9035" s="49" t="s">
        <v>9294</v>
      </c>
    </row>
    <row r="9036" spans="1:2" x14ac:dyDescent="0.25">
      <c r="A9036" s="48">
        <v>42201509</v>
      </c>
      <c r="B9036" s="49" t="s">
        <v>9295</v>
      </c>
    </row>
    <row r="9037" spans="1:2" x14ac:dyDescent="0.25">
      <c r="A9037" s="48">
        <v>42201510</v>
      </c>
      <c r="B9037" s="49" t="s">
        <v>9296</v>
      </c>
    </row>
    <row r="9038" spans="1:2" x14ac:dyDescent="0.25">
      <c r="A9038" s="48">
        <v>42201511</v>
      </c>
      <c r="B9038" s="49" t="s">
        <v>9297</v>
      </c>
    </row>
    <row r="9039" spans="1:2" x14ac:dyDescent="0.25">
      <c r="A9039" s="48">
        <v>42201512</v>
      </c>
      <c r="B9039" s="49" t="s">
        <v>9298</v>
      </c>
    </row>
    <row r="9040" spans="1:2" x14ac:dyDescent="0.25">
      <c r="A9040" s="48">
        <v>42201513</v>
      </c>
      <c r="B9040" s="49" t="s">
        <v>9299</v>
      </c>
    </row>
    <row r="9041" spans="1:2" x14ac:dyDescent="0.25">
      <c r="A9041" s="48">
        <v>42201601</v>
      </c>
      <c r="B9041" s="49" t="s">
        <v>9300</v>
      </c>
    </row>
    <row r="9042" spans="1:2" x14ac:dyDescent="0.25">
      <c r="A9042" s="48">
        <v>42201602</v>
      </c>
      <c r="B9042" s="49" t="s">
        <v>9301</v>
      </c>
    </row>
    <row r="9043" spans="1:2" x14ac:dyDescent="0.25">
      <c r="A9043" s="48">
        <v>42201603</v>
      </c>
      <c r="B9043" s="49" t="s">
        <v>9302</v>
      </c>
    </row>
    <row r="9044" spans="1:2" x14ac:dyDescent="0.25">
      <c r="A9044" s="48">
        <v>42201604</v>
      </c>
      <c r="B9044" s="49" t="s">
        <v>9303</v>
      </c>
    </row>
    <row r="9045" spans="1:2" x14ac:dyDescent="0.25">
      <c r="A9045" s="48">
        <v>42201605</v>
      </c>
      <c r="B9045" s="49" t="s">
        <v>9304</v>
      </c>
    </row>
    <row r="9046" spans="1:2" x14ac:dyDescent="0.25">
      <c r="A9046" s="48">
        <v>42201606</v>
      </c>
      <c r="B9046" s="49" t="s">
        <v>9305</v>
      </c>
    </row>
    <row r="9047" spans="1:2" x14ac:dyDescent="0.25">
      <c r="A9047" s="48">
        <v>42201607</v>
      </c>
      <c r="B9047" s="49" t="s">
        <v>9306</v>
      </c>
    </row>
    <row r="9048" spans="1:2" x14ac:dyDescent="0.25">
      <c r="A9048" s="48">
        <v>42201608</v>
      </c>
      <c r="B9048" s="49" t="s">
        <v>9307</v>
      </c>
    </row>
    <row r="9049" spans="1:2" x14ac:dyDescent="0.25">
      <c r="A9049" s="48">
        <v>42201609</v>
      </c>
      <c r="B9049" s="49" t="s">
        <v>9308</v>
      </c>
    </row>
    <row r="9050" spans="1:2" x14ac:dyDescent="0.25">
      <c r="A9050" s="48">
        <v>42201610</v>
      </c>
      <c r="B9050" s="49" t="s">
        <v>9309</v>
      </c>
    </row>
    <row r="9051" spans="1:2" x14ac:dyDescent="0.25">
      <c r="A9051" s="48">
        <v>42201611</v>
      </c>
      <c r="B9051" s="49" t="s">
        <v>9310</v>
      </c>
    </row>
    <row r="9052" spans="1:2" x14ac:dyDescent="0.25">
      <c r="A9052" s="48">
        <v>42201701</v>
      </c>
      <c r="B9052" s="49" t="s">
        <v>9311</v>
      </c>
    </row>
    <row r="9053" spans="1:2" x14ac:dyDescent="0.25">
      <c r="A9053" s="48">
        <v>42201702</v>
      </c>
      <c r="B9053" s="49" t="s">
        <v>9312</v>
      </c>
    </row>
    <row r="9054" spans="1:2" x14ac:dyDescent="0.25">
      <c r="A9054" s="48">
        <v>42201703</v>
      </c>
      <c r="B9054" s="49" t="s">
        <v>9313</v>
      </c>
    </row>
    <row r="9055" spans="1:2" x14ac:dyDescent="0.25">
      <c r="A9055" s="48">
        <v>42201704</v>
      </c>
      <c r="B9055" s="49" t="s">
        <v>9314</v>
      </c>
    </row>
    <row r="9056" spans="1:2" x14ac:dyDescent="0.25">
      <c r="A9056" s="48">
        <v>42201705</v>
      </c>
      <c r="B9056" s="49" t="s">
        <v>9315</v>
      </c>
    </row>
    <row r="9057" spans="1:2" x14ac:dyDescent="0.25">
      <c r="A9057" s="48">
        <v>42201706</v>
      </c>
      <c r="B9057" s="49" t="s">
        <v>9316</v>
      </c>
    </row>
    <row r="9058" spans="1:2" x14ac:dyDescent="0.25">
      <c r="A9058" s="48">
        <v>42201707</v>
      </c>
      <c r="B9058" s="49" t="s">
        <v>9317</v>
      </c>
    </row>
    <row r="9059" spans="1:2" x14ac:dyDescent="0.25">
      <c r="A9059" s="48">
        <v>42201708</v>
      </c>
      <c r="B9059" s="49" t="s">
        <v>9318</v>
      </c>
    </row>
    <row r="9060" spans="1:2" x14ac:dyDescent="0.25">
      <c r="A9060" s="48">
        <v>42201709</v>
      </c>
      <c r="B9060" s="49" t="s">
        <v>9319</v>
      </c>
    </row>
    <row r="9061" spans="1:2" x14ac:dyDescent="0.25">
      <c r="A9061" s="48">
        <v>42201710</v>
      </c>
      <c r="B9061" s="49" t="s">
        <v>9320</v>
      </c>
    </row>
    <row r="9062" spans="1:2" x14ac:dyDescent="0.25">
      <c r="A9062" s="48">
        <v>42201711</v>
      </c>
      <c r="B9062" s="49" t="s">
        <v>9321</v>
      </c>
    </row>
    <row r="9063" spans="1:2" x14ac:dyDescent="0.25">
      <c r="A9063" s="48">
        <v>42201712</v>
      </c>
      <c r="B9063" s="49" t="s">
        <v>9322</v>
      </c>
    </row>
    <row r="9064" spans="1:2" x14ac:dyDescent="0.25">
      <c r="A9064" s="48">
        <v>42201713</v>
      </c>
      <c r="B9064" s="49" t="s">
        <v>9323</v>
      </c>
    </row>
    <row r="9065" spans="1:2" x14ac:dyDescent="0.25">
      <c r="A9065" s="48">
        <v>42201714</v>
      </c>
      <c r="B9065" s="49" t="s">
        <v>8003</v>
      </c>
    </row>
    <row r="9066" spans="1:2" x14ac:dyDescent="0.25">
      <c r="A9066" s="48">
        <v>42201715</v>
      </c>
      <c r="B9066" s="49" t="s">
        <v>9324</v>
      </c>
    </row>
    <row r="9067" spans="1:2" x14ac:dyDescent="0.25">
      <c r="A9067" s="48">
        <v>42201716</v>
      </c>
      <c r="B9067" s="49" t="s">
        <v>9325</v>
      </c>
    </row>
    <row r="9068" spans="1:2" x14ac:dyDescent="0.25">
      <c r="A9068" s="48">
        <v>42201717</v>
      </c>
      <c r="B9068" s="49" t="s">
        <v>9326</v>
      </c>
    </row>
    <row r="9069" spans="1:2" x14ac:dyDescent="0.25">
      <c r="A9069" s="48">
        <v>42201718</v>
      </c>
      <c r="B9069" s="49" t="s">
        <v>9327</v>
      </c>
    </row>
    <row r="9070" spans="1:2" x14ac:dyDescent="0.25">
      <c r="A9070" s="48">
        <v>42201719</v>
      </c>
      <c r="B9070" s="49" t="s">
        <v>9328</v>
      </c>
    </row>
    <row r="9071" spans="1:2" x14ac:dyDescent="0.25">
      <c r="A9071" s="48">
        <v>42201801</v>
      </c>
      <c r="B9071" s="49" t="s">
        <v>9329</v>
      </c>
    </row>
    <row r="9072" spans="1:2" x14ac:dyDescent="0.25">
      <c r="A9072" s="48">
        <v>42201802</v>
      </c>
      <c r="B9072" s="49" t="s">
        <v>9330</v>
      </c>
    </row>
    <row r="9073" spans="1:2" x14ac:dyDescent="0.25">
      <c r="A9073" s="48">
        <v>42201803</v>
      </c>
      <c r="B9073" s="49" t="s">
        <v>9331</v>
      </c>
    </row>
    <row r="9074" spans="1:2" x14ac:dyDescent="0.25">
      <c r="A9074" s="48">
        <v>42201804</v>
      </c>
      <c r="B9074" s="49" t="s">
        <v>9332</v>
      </c>
    </row>
    <row r="9075" spans="1:2" x14ac:dyDescent="0.25">
      <c r="A9075" s="48">
        <v>42201805</v>
      </c>
      <c r="B9075" s="49" t="s">
        <v>9333</v>
      </c>
    </row>
    <row r="9076" spans="1:2" x14ac:dyDescent="0.25">
      <c r="A9076" s="48">
        <v>42201806</v>
      </c>
      <c r="B9076" s="49" t="s">
        <v>9334</v>
      </c>
    </row>
    <row r="9077" spans="1:2" x14ac:dyDescent="0.25">
      <c r="A9077" s="48">
        <v>42201807</v>
      </c>
      <c r="B9077" s="49" t="s">
        <v>9335</v>
      </c>
    </row>
    <row r="9078" spans="1:2" x14ac:dyDescent="0.25">
      <c r="A9078" s="48">
        <v>42201808</v>
      </c>
      <c r="B9078" s="49" t="s">
        <v>9336</v>
      </c>
    </row>
    <row r="9079" spans="1:2" x14ac:dyDescent="0.25">
      <c r="A9079" s="48">
        <v>42201809</v>
      </c>
      <c r="B9079" s="49" t="s">
        <v>9337</v>
      </c>
    </row>
    <row r="9080" spans="1:2" x14ac:dyDescent="0.25">
      <c r="A9080" s="48">
        <v>42201810</v>
      </c>
      <c r="B9080" s="49" t="s">
        <v>9338</v>
      </c>
    </row>
    <row r="9081" spans="1:2" x14ac:dyDescent="0.25">
      <c r="A9081" s="48">
        <v>42201811</v>
      </c>
      <c r="B9081" s="49" t="s">
        <v>9339</v>
      </c>
    </row>
    <row r="9082" spans="1:2" x14ac:dyDescent="0.25">
      <c r="A9082" s="48">
        <v>42201812</v>
      </c>
      <c r="B9082" s="49" t="s">
        <v>9340</v>
      </c>
    </row>
    <row r="9083" spans="1:2" x14ac:dyDescent="0.25">
      <c r="A9083" s="48">
        <v>42201813</v>
      </c>
      <c r="B9083" s="49" t="s">
        <v>9341</v>
      </c>
    </row>
    <row r="9084" spans="1:2" x14ac:dyDescent="0.25">
      <c r="A9084" s="48">
        <v>42201814</v>
      </c>
      <c r="B9084" s="49" t="s">
        <v>9342</v>
      </c>
    </row>
    <row r="9085" spans="1:2" x14ac:dyDescent="0.25">
      <c r="A9085" s="48">
        <v>42201815</v>
      </c>
      <c r="B9085" s="49" t="s">
        <v>9343</v>
      </c>
    </row>
    <row r="9086" spans="1:2" x14ac:dyDescent="0.25">
      <c r="A9086" s="48">
        <v>42201816</v>
      </c>
      <c r="B9086" s="49" t="s">
        <v>9344</v>
      </c>
    </row>
    <row r="9087" spans="1:2" x14ac:dyDescent="0.25">
      <c r="A9087" s="48">
        <v>42201817</v>
      </c>
      <c r="B9087" s="49" t="s">
        <v>9345</v>
      </c>
    </row>
    <row r="9088" spans="1:2" x14ac:dyDescent="0.25">
      <c r="A9088" s="48">
        <v>42201818</v>
      </c>
      <c r="B9088" s="49" t="s">
        <v>9346</v>
      </c>
    </row>
    <row r="9089" spans="1:2" x14ac:dyDescent="0.25">
      <c r="A9089" s="48">
        <v>42201819</v>
      </c>
      <c r="B9089" s="49" t="s">
        <v>9347</v>
      </c>
    </row>
    <row r="9090" spans="1:2" x14ac:dyDescent="0.25">
      <c r="A9090" s="48">
        <v>42201820</v>
      </c>
      <c r="B9090" s="49" t="s">
        <v>9348</v>
      </c>
    </row>
    <row r="9091" spans="1:2" x14ac:dyDescent="0.25">
      <c r="A9091" s="48">
        <v>42201821</v>
      </c>
      <c r="B9091" s="49" t="s">
        <v>9349</v>
      </c>
    </row>
    <row r="9092" spans="1:2" x14ac:dyDescent="0.25">
      <c r="A9092" s="48">
        <v>42201822</v>
      </c>
      <c r="B9092" s="49" t="s">
        <v>9350</v>
      </c>
    </row>
    <row r="9093" spans="1:2" x14ac:dyDescent="0.25">
      <c r="A9093" s="48">
        <v>42201823</v>
      </c>
      <c r="B9093" s="49" t="s">
        <v>9351</v>
      </c>
    </row>
    <row r="9094" spans="1:2" x14ac:dyDescent="0.25">
      <c r="A9094" s="48">
        <v>42201824</v>
      </c>
      <c r="B9094" s="49" t="s">
        <v>9352</v>
      </c>
    </row>
    <row r="9095" spans="1:2" x14ac:dyDescent="0.25">
      <c r="A9095" s="48">
        <v>42201825</v>
      </c>
      <c r="B9095" s="49" t="s">
        <v>9353</v>
      </c>
    </row>
    <row r="9096" spans="1:2" x14ac:dyDescent="0.25">
      <c r="A9096" s="48">
        <v>42201826</v>
      </c>
      <c r="B9096" s="49" t="s">
        <v>9354</v>
      </c>
    </row>
    <row r="9097" spans="1:2" x14ac:dyDescent="0.25">
      <c r="A9097" s="48">
        <v>42201827</v>
      </c>
      <c r="B9097" s="49" t="s">
        <v>9355</v>
      </c>
    </row>
    <row r="9098" spans="1:2" x14ac:dyDescent="0.25">
      <c r="A9098" s="48">
        <v>42201828</v>
      </c>
      <c r="B9098" s="49" t="s">
        <v>9356</v>
      </c>
    </row>
    <row r="9099" spans="1:2" x14ac:dyDescent="0.25">
      <c r="A9099" s="48">
        <v>42201829</v>
      </c>
      <c r="B9099" s="49" t="s">
        <v>9357</v>
      </c>
    </row>
    <row r="9100" spans="1:2" x14ac:dyDescent="0.25">
      <c r="A9100" s="48">
        <v>42201830</v>
      </c>
      <c r="B9100" s="49" t="s">
        <v>9358</v>
      </c>
    </row>
    <row r="9101" spans="1:2" x14ac:dyDescent="0.25">
      <c r="A9101" s="48">
        <v>42201831</v>
      </c>
      <c r="B9101" s="49" t="s">
        <v>9359</v>
      </c>
    </row>
    <row r="9102" spans="1:2" x14ac:dyDescent="0.25">
      <c r="A9102" s="48">
        <v>42201832</v>
      </c>
      <c r="B9102" s="49" t="s">
        <v>9360</v>
      </c>
    </row>
    <row r="9103" spans="1:2" x14ac:dyDescent="0.25">
      <c r="A9103" s="48">
        <v>42201833</v>
      </c>
      <c r="B9103" s="49" t="s">
        <v>9361</v>
      </c>
    </row>
    <row r="9104" spans="1:2" x14ac:dyDescent="0.25">
      <c r="A9104" s="48">
        <v>42201834</v>
      </c>
      <c r="B9104" s="49" t="s">
        <v>9362</v>
      </c>
    </row>
    <row r="9105" spans="1:2" x14ac:dyDescent="0.25">
      <c r="A9105" s="48">
        <v>42201835</v>
      </c>
      <c r="B9105" s="49" t="s">
        <v>9363</v>
      </c>
    </row>
    <row r="9106" spans="1:2" x14ac:dyDescent="0.25">
      <c r="A9106" s="48">
        <v>42201836</v>
      </c>
      <c r="B9106" s="49" t="s">
        <v>9364</v>
      </c>
    </row>
    <row r="9107" spans="1:2" x14ac:dyDescent="0.25">
      <c r="A9107" s="48">
        <v>42201837</v>
      </c>
      <c r="B9107" s="49" t="s">
        <v>9365</v>
      </c>
    </row>
    <row r="9108" spans="1:2" x14ac:dyDescent="0.25">
      <c r="A9108" s="48">
        <v>42201838</v>
      </c>
      <c r="B9108" s="49" t="s">
        <v>9366</v>
      </c>
    </row>
    <row r="9109" spans="1:2" x14ac:dyDescent="0.25">
      <c r="A9109" s="48">
        <v>42201839</v>
      </c>
      <c r="B9109" s="49" t="s">
        <v>9367</v>
      </c>
    </row>
    <row r="9110" spans="1:2" x14ac:dyDescent="0.25">
      <c r="A9110" s="48">
        <v>42201840</v>
      </c>
      <c r="B9110" s="49" t="s">
        <v>9368</v>
      </c>
    </row>
    <row r="9111" spans="1:2" x14ac:dyDescent="0.25">
      <c r="A9111" s="48">
        <v>42201841</v>
      </c>
      <c r="B9111" s="49" t="s">
        <v>9369</v>
      </c>
    </row>
    <row r="9112" spans="1:2" x14ac:dyDescent="0.25">
      <c r="A9112" s="48">
        <v>42201901</v>
      </c>
      <c r="B9112" s="49" t="s">
        <v>9370</v>
      </c>
    </row>
    <row r="9113" spans="1:2" x14ac:dyDescent="0.25">
      <c r="A9113" s="48">
        <v>42201902</v>
      </c>
      <c r="B9113" s="49" t="s">
        <v>9371</v>
      </c>
    </row>
    <row r="9114" spans="1:2" x14ac:dyDescent="0.25">
      <c r="A9114" s="48">
        <v>42201903</v>
      </c>
      <c r="B9114" s="49" t="s">
        <v>9372</v>
      </c>
    </row>
    <row r="9115" spans="1:2" x14ac:dyDescent="0.25">
      <c r="A9115" s="48">
        <v>42201904</v>
      </c>
      <c r="B9115" s="49" t="s">
        <v>9373</v>
      </c>
    </row>
    <row r="9116" spans="1:2" x14ac:dyDescent="0.25">
      <c r="A9116" s="48">
        <v>42201905</v>
      </c>
      <c r="B9116" s="49" t="s">
        <v>9374</v>
      </c>
    </row>
    <row r="9117" spans="1:2" x14ac:dyDescent="0.25">
      <c r="A9117" s="48">
        <v>42201906</v>
      </c>
      <c r="B9117" s="49" t="s">
        <v>9375</v>
      </c>
    </row>
    <row r="9118" spans="1:2" x14ac:dyDescent="0.25">
      <c r="A9118" s="48">
        <v>42201907</v>
      </c>
      <c r="B9118" s="49" t="s">
        <v>9376</v>
      </c>
    </row>
    <row r="9119" spans="1:2" x14ac:dyDescent="0.25">
      <c r="A9119" s="48">
        <v>42201908</v>
      </c>
      <c r="B9119" s="49" t="s">
        <v>9377</v>
      </c>
    </row>
    <row r="9120" spans="1:2" x14ac:dyDescent="0.25">
      <c r="A9120" s="48">
        <v>42202001</v>
      </c>
      <c r="B9120" s="49" t="s">
        <v>9378</v>
      </c>
    </row>
    <row r="9121" spans="1:2" x14ac:dyDescent="0.25">
      <c r="A9121" s="48">
        <v>42202002</v>
      </c>
      <c r="B9121" s="49" t="s">
        <v>9379</v>
      </c>
    </row>
    <row r="9122" spans="1:2" x14ac:dyDescent="0.25">
      <c r="A9122" s="48">
        <v>42202003</v>
      </c>
      <c r="B9122" s="49" t="s">
        <v>9380</v>
      </c>
    </row>
    <row r="9123" spans="1:2" x14ac:dyDescent="0.25">
      <c r="A9123" s="48">
        <v>42202004</v>
      </c>
      <c r="B9123" s="49" t="s">
        <v>9381</v>
      </c>
    </row>
    <row r="9124" spans="1:2" x14ac:dyDescent="0.25">
      <c r="A9124" s="48">
        <v>42202005</v>
      </c>
      <c r="B9124" s="49" t="s">
        <v>9382</v>
      </c>
    </row>
    <row r="9125" spans="1:2" x14ac:dyDescent="0.25">
      <c r="A9125" s="48">
        <v>42202101</v>
      </c>
      <c r="B9125" s="49" t="s">
        <v>9383</v>
      </c>
    </row>
    <row r="9126" spans="1:2" x14ac:dyDescent="0.25">
      <c r="A9126" s="48">
        <v>42202102</v>
      </c>
      <c r="B9126" s="49" t="s">
        <v>9384</v>
      </c>
    </row>
    <row r="9127" spans="1:2" x14ac:dyDescent="0.25">
      <c r="A9127" s="48">
        <v>42202103</v>
      </c>
      <c r="B9127" s="49" t="s">
        <v>9385</v>
      </c>
    </row>
    <row r="9128" spans="1:2" x14ac:dyDescent="0.25">
      <c r="A9128" s="48">
        <v>42202104</v>
      </c>
      <c r="B9128" s="49" t="s">
        <v>9386</v>
      </c>
    </row>
    <row r="9129" spans="1:2" x14ac:dyDescent="0.25">
      <c r="A9129" s="48">
        <v>42202105</v>
      </c>
      <c r="B9129" s="49" t="s">
        <v>9387</v>
      </c>
    </row>
    <row r="9130" spans="1:2" x14ac:dyDescent="0.25">
      <c r="A9130" s="48">
        <v>42202201</v>
      </c>
      <c r="B9130" s="49" t="s">
        <v>9388</v>
      </c>
    </row>
    <row r="9131" spans="1:2" x14ac:dyDescent="0.25">
      <c r="A9131" s="48">
        <v>42202202</v>
      </c>
      <c r="B9131" s="49" t="s">
        <v>9389</v>
      </c>
    </row>
    <row r="9132" spans="1:2" x14ac:dyDescent="0.25">
      <c r="A9132" s="48">
        <v>42202203</v>
      </c>
      <c r="B9132" s="49" t="s">
        <v>9390</v>
      </c>
    </row>
    <row r="9133" spans="1:2" x14ac:dyDescent="0.25">
      <c r="A9133" s="48">
        <v>42202301</v>
      </c>
      <c r="B9133" s="49" t="s">
        <v>9391</v>
      </c>
    </row>
    <row r="9134" spans="1:2" x14ac:dyDescent="0.25">
      <c r="A9134" s="48">
        <v>42202302</v>
      </c>
      <c r="B9134" s="49" t="s">
        <v>9392</v>
      </c>
    </row>
    <row r="9135" spans="1:2" x14ac:dyDescent="0.25">
      <c r="A9135" s="48">
        <v>42202303</v>
      </c>
      <c r="B9135" s="49" t="s">
        <v>9393</v>
      </c>
    </row>
    <row r="9136" spans="1:2" x14ac:dyDescent="0.25">
      <c r="A9136" s="48">
        <v>42202401</v>
      </c>
      <c r="B9136" s="49" t="s">
        <v>9394</v>
      </c>
    </row>
    <row r="9137" spans="1:2" x14ac:dyDescent="0.25">
      <c r="A9137" s="48">
        <v>42202501</v>
      </c>
      <c r="B9137" s="49" t="s">
        <v>9395</v>
      </c>
    </row>
    <row r="9138" spans="1:2" x14ac:dyDescent="0.25">
      <c r="A9138" s="48">
        <v>42202601</v>
      </c>
      <c r="B9138" s="49" t="s">
        <v>9396</v>
      </c>
    </row>
    <row r="9139" spans="1:2" x14ac:dyDescent="0.25">
      <c r="A9139" s="48">
        <v>42202602</v>
      </c>
      <c r="B9139" s="49" t="s">
        <v>9397</v>
      </c>
    </row>
    <row r="9140" spans="1:2" x14ac:dyDescent="0.25">
      <c r="A9140" s="48">
        <v>42202701</v>
      </c>
      <c r="B9140" s="49" t="s">
        <v>9398</v>
      </c>
    </row>
    <row r="9141" spans="1:2" x14ac:dyDescent="0.25">
      <c r="A9141" s="48">
        <v>42202702</v>
      </c>
      <c r="B9141" s="49" t="s">
        <v>9399</v>
      </c>
    </row>
    <row r="9142" spans="1:2" x14ac:dyDescent="0.25">
      <c r="A9142" s="48">
        <v>42202703</v>
      </c>
      <c r="B9142" s="49" t="s">
        <v>9400</v>
      </c>
    </row>
    <row r="9143" spans="1:2" x14ac:dyDescent="0.25">
      <c r="A9143" s="48">
        <v>42202704</v>
      </c>
      <c r="B9143" s="49" t="s">
        <v>9401</v>
      </c>
    </row>
    <row r="9144" spans="1:2" x14ac:dyDescent="0.25">
      <c r="A9144" s="48">
        <v>42202801</v>
      </c>
      <c r="B9144" s="49" t="s">
        <v>9402</v>
      </c>
    </row>
    <row r="9145" spans="1:2" x14ac:dyDescent="0.25">
      <c r="A9145" s="48">
        <v>42202802</v>
      </c>
      <c r="B9145" s="49" t="s">
        <v>9403</v>
      </c>
    </row>
    <row r="9146" spans="1:2" x14ac:dyDescent="0.25">
      <c r="A9146" s="48">
        <v>42202901</v>
      </c>
      <c r="B9146" s="49" t="s">
        <v>9404</v>
      </c>
    </row>
    <row r="9147" spans="1:2" x14ac:dyDescent="0.25">
      <c r="A9147" s="48">
        <v>42203001</v>
      </c>
      <c r="B9147" s="49" t="s">
        <v>9405</v>
      </c>
    </row>
    <row r="9148" spans="1:2" x14ac:dyDescent="0.25">
      <c r="A9148" s="48">
        <v>42203101</v>
      </c>
      <c r="B9148" s="49" t="s">
        <v>9406</v>
      </c>
    </row>
    <row r="9149" spans="1:2" x14ac:dyDescent="0.25">
      <c r="A9149" s="48">
        <v>42203201</v>
      </c>
      <c r="B9149" s="49" t="s">
        <v>9407</v>
      </c>
    </row>
    <row r="9150" spans="1:2" x14ac:dyDescent="0.25">
      <c r="A9150" s="48">
        <v>42203202</v>
      </c>
      <c r="B9150" s="49" t="s">
        <v>9408</v>
      </c>
    </row>
    <row r="9151" spans="1:2" x14ac:dyDescent="0.25">
      <c r="A9151" s="48">
        <v>42203301</v>
      </c>
      <c r="B9151" s="49" t="s">
        <v>9409</v>
      </c>
    </row>
    <row r="9152" spans="1:2" x14ac:dyDescent="0.25">
      <c r="A9152" s="48">
        <v>42203302</v>
      </c>
      <c r="B9152" s="49" t="s">
        <v>9410</v>
      </c>
    </row>
    <row r="9153" spans="1:2" x14ac:dyDescent="0.25">
      <c r="A9153" s="48">
        <v>42203303</v>
      </c>
      <c r="B9153" s="49" t="s">
        <v>9411</v>
      </c>
    </row>
    <row r="9154" spans="1:2" x14ac:dyDescent="0.25">
      <c r="A9154" s="48">
        <v>42203401</v>
      </c>
      <c r="B9154" s="49" t="s">
        <v>9412</v>
      </c>
    </row>
    <row r="9155" spans="1:2" x14ac:dyDescent="0.25">
      <c r="A9155" s="48">
        <v>42203402</v>
      </c>
      <c r="B9155" s="49" t="s">
        <v>9413</v>
      </c>
    </row>
    <row r="9156" spans="1:2" x14ac:dyDescent="0.25">
      <c r="A9156" s="48">
        <v>42203403</v>
      </c>
      <c r="B9156" s="49" t="s">
        <v>9414</v>
      </c>
    </row>
    <row r="9157" spans="1:2" x14ac:dyDescent="0.25">
      <c r="A9157" s="48">
        <v>42203404</v>
      </c>
      <c r="B9157" s="49" t="s">
        <v>9415</v>
      </c>
    </row>
    <row r="9158" spans="1:2" x14ac:dyDescent="0.25">
      <c r="A9158" s="48">
        <v>42203405</v>
      </c>
      <c r="B9158" s="49" t="s">
        <v>9416</v>
      </c>
    </row>
    <row r="9159" spans="1:2" x14ac:dyDescent="0.25">
      <c r="A9159" s="48">
        <v>42203406</v>
      </c>
      <c r="B9159" s="49" t="s">
        <v>9417</v>
      </c>
    </row>
    <row r="9160" spans="1:2" x14ac:dyDescent="0.25">
      <c r="A9160" s="48">
        <v>42203407</v>
      </c>
      <c r="B9160" s="49" t="s">
        <v>9418</v>
      </c>
    </row>
    <row r="9161" spans="1:2" x14ac:dyDescent="0.25">
      <c r="A9161" s="48">
        <v>42203408</v>
      </c>
      <c r="B9161" s="49" t="s">
        <v>9419</v>
      </c>
    </row>
    <row r="9162" spans="1:2" x14ac:dyDescent="0.25">
      <c r="A9162" s="48">
        <v>42203409</v>
      </c>
      <c r="B9162" s="49" t="s">
        <v>9420</v>
      </c>
    </row>
    <row r="9163" spans="1:2" x14ac:dyDescent="0.25">
      <c r="A9163" s="48">
        <v>42203410</v>
      </c>
      <c r="B9163" s="49" t="s">
        <v>9421</v>
      </c>
    </row>
    <row r="9164" spans="1:2" x14ac:dyDescent="0.25">
      <c r="A9164" s="48">
        <v>42203411</v>
      </c>
      <c r="B9164" s="49" t="s">
        <v>9422</v>
      </c>
    </row>
    <row r="9165" spans="1:2" x14ac:dyDescent="0.25">
      <c r="A9165" s="48">
        <v>42203412</v>
      </c>
      <c r="B9165" s="49" t="s">
        <v>9423</v>
      </c>
    </row>
    <row r="9166" spans="1:2" x14ac:dyDescent="0.25">
      <c r="A9166" s="48">
        <v>42203501</v>
      </c>
      <c r="B9166" s="49" t="s">
        <v>9424</v>
      </c>
    </row>
    <row r="9167" spans="1:2" x14ac:dyDescent="0.25">
      <c r="A9167" s="48">
        <v>42203502</v>
      </c>
      <c r="B9167" s="49" t="s">
        <v>9425</v>
      </c>
    </row>
    <row r="9168" spans="1:2" x14ac:dyDescent="0.25">
      <c r="A9168" s="48">
        <v>42203503</v>
      </c>
      <c r="B9168" s="49" t="s">
        <v>9426</v>
      </c>
    </row>
    <row r="9169" spans="1:2" x14ac:dyDescent="0.25">
      <c r="A9169" s="48">
        <v>42203504</v>
      </c>
      <c r="B9169" s="49" t="s">
        <v>9427</v>
      </c>
    </row>
    <row r="9170" spans="1:2" x14ac:dyDescent="0.25">
      <c r="A9170" s="48">
        <v>42203601</v>
      </c>
      <c r="B9170" s="49" t="s">
        <v>9428</v>
      </c>
    </row>
    <row r="9171" spans="1:2" x14ac:dyDescent="0.25">
      <c r="A9171" s="48">
        <v>42203602</v>
      </c>
      <c r="B9171" s="49" t="s">
        <v>9429</v>
      </c>
    </row>
    <row r="9172" spans="1:2" x14ac:dyDescent="0.25">
      <c r="A9172" s="48">
        <v>42203603</v>
      </c>
      <c r="B9172" s="49" t="s">
        <v>9430</v>
      </c>
    </row>
    <row r="9173" spans="1:2" x14ac:dyDescent="0.25">
      <c r="A9173" s="48">
        <v>42203604</v>
      </c>
      <c r="B9173" s="49" t="s">
        <v>9431</v>
      </c>
    </row>
    <row r="9174" spans="1:2" x14ac:dyDescent="0.25">
      <c r="A9174" s="48">
        <v>42203605</v>
      </c>
      <c r="B9174" s="49" t="s">
        <v>9432</v>
      </c>
    </row>
    <row r="9175" spans="1:2" x14ac:dyDescent="0.25">
      <c r="A9175" s="48">
        <v>42203701</v>
      </c>
      <c r="B9175" s="49" t="s">
        <v>9433</v>
      </c>
    </row>
    <row r="9176" spans="1:2" x14ac:dyDescent="0.25">
      <c r="A9176" s="48">
        <v>42203702</v>
      </c>
      <c r="B9176" s="49" t="s">
        <v>9434</v>
      </c>
    </row>
    <row r="9177" spans="1:2" x14ac:dyDescent="0.25">
      <c r="A9177" s="48">
        <v>42203703</v>
      </c>
      <c r="B9177" s="49" t="s">
        <v>9435</v>
      </c>
    </row>
    <row r="9178" spans="1:2" x14ac:dyDescent="0.25">
      <c r="A9178" s="48">
        <v>42203704</v>
      </c>
      <c r="B9178" s="49" t="s">
        <v>9436</v>
      </c>
    </row>
    <row r="9179" spans="1:2" x14ac:dyDescent="0.25">
      <c r="A9179" s="48">
        <v>42203705</v>
      </c>
      <c r="B9179" s="49" t="s">
        <v>9437</v>
      </c>
    </row>
    <row r="9180" spans="1:2" x14ac:dyDescent="0.25">
      <c r="A9180" s="48">
        <v>42203706</v>
      </c>
      <c r="B9180" s="49" t="s">
        <v>9438</v>
      </c>
    </row>
    <row r="9181" spans="1:2" x14ac:dyDescent="0.25">
      <c r="A9181" s="48">
        <v>42203707</v>
      </c>
      <c r="B9181" s="49" t="s">
        <v>9439</v>
      </c>
    </row>
    <row r="9182" spans="1:2" x14ac:dyDescent="0.25">
      <c r="A9182" s="48">
        <v>42203708</v>
      </c>
      <c r="B9182" s="49" t="s">
        <v>9440</v>
      </c>
    </row>
    <row r="9183" spans="1:2" x14ac:dyDescent="0.25">
      <c r="A9183" s="48">
        <v>42203709</v>
      </c>
      <c r="B9183" s="49" t="s">
        <v>9441</v>
      </c>
    </row>
    <row r="9184" spans="1:2" x14ac:dyDescent="0.25">
      <c r="A9184" s="48">
        <v>42203710</v>
      </c>
      <c r="B9184" s="49" t="s">
        <v>9442</v>
      </c>
    </row>
    <row r="9185" spans="1:2" x14ac:dyDescent="0.25">
      <c r="A9185" s="48">
        <v>42203801</v>
      </c>
      <c r="B9185" s="49" t="s">
        <v>9443</v>
      </c>
    </row>
    <row r="9186" spans="1:2" x14ac:dyDescent="0.25">
      <c r="A9186" s="48">
        <v>42203802</v>
      </c>
      <c r="B9186" s="49" t="s">
        <v>9444</v>
      </c>
    </row>
    <row r="9187" spans="1:2" x14ac:dyDescent="0.25">
      <c r="A9187" s="48">
        <v>42203803</v>
      </c>
      <c r="B9187" s="49" t="s">
        <v>9445</v>
      </c>
    </row>
    <row r="9188" spans="1:2" x14ac:dyDescent="0.25">
      <c r="A9188" s="48">
        <v>42203901</v>
      </c>
      <c r="B9188" s="49" t="s">
        <v>9446</v>
      </c>
    </row>
    <row r="9189" spans="1:2" x14ac:dyDescent="0.25">
      <c r="A9189" s="48">
        <v>42203902</v>
      </c>
      <c r="B9189" s="49" t="s">
        <v>9447</v>
      </c>
    </row>
    <row r="9190" spans="1:2" x14ac:dyDescent="0.25">
      <c r="A9190" s="48">
        <v>42204001</v>
      </c>
      <c r="B9190" s="49" t="s">
        <v>9448</v>
      </c>
    </row>
    <row r="9191" spans="1:2" x14ac:dyDescent="0.25">
      <c r="A9191" s="48">
        <v>42204002</v>
      </c>
      <c r="B9191" s="49" t="s">
        <v>9449</v>
      </c>
    </row>
    <row r="9192" spans="1:2" x14ac:dyDescent="0.25">
      <c r="A9192" s="48">
        <v>42204003</v>
      </c>
      <c r="B9192" s="49" t="s">
        <v>9450</v>
      </c>
    </row>
    <row r="9193" spans="1:2" x14ac:dyDescent="0.25">
      <c r="A9193" s="48">
        <v>42204004</v>
      </c>
      <c r="B9193" s="49" t="s">
        <v>9451</v>
      </c>
    </row>
    <row r="9194" spans="1:2" x14ac:dyDescent="0.25">
      <c r="A9194" s="48">
        <v>42204005</v>
      </c>
      <c r="B9194" s="49" t="s">
        <v>9452</v>
      </c>
    </row>
    <row r="9195" spans="1:2" x14ac:dyDescent="0.25">
      <c r="A9195" s="48">
        <v>42204006</v>
      </c>
      <c r="B9195" s="49" t="s">
        <v>9453</v>
      </c>
    </row>
    <row r="9196" spans="1:2" x14ac:dyDescent="0.25">
      <c r="A9196" s="48">
        <v>42204007</v>
      </c>
      <c r="B9196" s="49" t="s">
        <v>9454</v>
      </c>
    </row>
    <row r="9197" spans="1:2" x14ac:dyDescent="0.25">
      <c r="A9197" s="48">
        <v>42204008</v>
      </c>
      <c r="B9197" s="49" t="s">
        <v>9455</v>
      </c>
    </row>
    <row r="9198" spans="1:2" x14ac:dyDescent="0.25">
      <c r="A9198" s="48">
        <v>42211501</v>
      </c>
      <c r="B9198" s="49" t="s">
        <v>9456</v>
      </c>
    </row>
    <row r="9199" spans="1:2" x14ac:dyDescent="0.25">
      <c r="A9199" s="48">
        <v>42211502</v>
      </c>
      <c r="B9199" s="49" t="s">
        <v>9457</v>
      </c>
    </row>
    <row r="9200" spans="1:2" x14ac:dyDescent="0.25">
      <c r="A9200" s="48">
        <v>42211503</v>
      </c>
      <c r="B9200" s="49" t="s">
        <v>9458</v>
      </c>
    </row>
    <row r="9201" spans="1:2" x14ac:dyDescent="0.25">
      <c r="A9201" s="48">
        <v>42211504</v>
      </c>
      <c r="B9201" s="49" t="s">
        <v>9459</v>
      </c>
    </row>
    <row r="9202" spans="1:2" x14ac:dyDescent="0.25">
      <c r="A9202" s="48">
        <v>42211505</v>
      </c>
      <c r="B9202" s="49" t="s">
        <v>9460</v>
      </c>
    </row>
    <row r="9203" spans="1:2" x14ac:dyDescent="0.25">
      <c r="A9203" s="48">
        <v>42211506</v>
      </c>
      <c r="B9203" s="49" t="s">
        <v>9461</v>
      </c>
    </row>
    <row r="9204" spans="1:2" x14ac:dyDescent="0.25">
      <c r="A9204" s="48">
        <v>42211507</v>
      </c>
      <c r="B9204" s="49" t="s">
        <v>9462</v>
      </c>
    </row>
    <row r="9205" spans="1:2" x14ac:dyDescent="0.25">
      <c r="A9205" s="48">
        <v>42211508</v>
      </c>
      <c r="B9205" s="49" t="s">
        <v>9463</v>
      </c>
    </row>
    <row r="9206" spans="1:2" x14ac:dyDescent="0.25">
      <c r="A9206" s="48">
        <v>42211509</v>
      </c>
      <c r="B9206" s="49" t="s">
        <v>9464</v>
      </c>
    </row>
    <row r="9207" spans="1:2" x14ac:dyDescent="0.25">
      <c r="A9207" s="48">
        <v>42211601</v>
      </c>
      <c r="B9207" s="49" t="s">
        <v>9465</v>
      </c>
    </row>
    <row r="9208" spans="1:2" x14ac:dyDescent="0.25">
      <c r="A9208" s="48">
        <v>42211602</v>
      </c>
      <c r="B9208" s="49" t="s">
        <v>9466</v>
      </c>
    </row>
    <row r="9209" spans="1:2" x14ac:dyDescent="0.25">
      <c r="A9209" s="48">
        <v>42211603</v>
      </c>
      <c r="B9209" s="49" t="s">
        <v>9467</v>
      </c>
    </row>
    <row r="9210" spans="1:2" x14ac:dyDescent="0.25">
      <c r="A9210" s="48">
        <v>42211604</v>
      </c>
      <c r="B9210" s="49" t="s">
        <v>9468</v>
      </c>
    </row>
    <row r="9211" spans="1:2" x14ac:dyDescent="0.25">
      <c r="A9211" s="48">
        <v>42211605</v>
      </c>
      <c r="B9211" s="49" t="s">
        <v>9469</v>
      </c>
    </row>
    <row r="9212" spans="1:2" x14ac:dyDescent="0.25">
      <c r="A9212" s="48">
        <v>42211606</v>
      </c>
      <c r="B9212" s="49" t="s">
        <v>9470</v>
      </c>
    </row>
    <row r="9213" spans="1:2" x14ac:dyDescent="0.25">
      <c r="A9213" s="48">
        <v>42211607</v>
      </c>
      <c r="B9213" s="49" t="s">
        <v>9471</v>
      </c>
    </row>
    <row r="9214" spans="1:2" x14ac:dyDescent="0.25">
      <c r="A9214" s="48">
        <v>42211608</v>
      </c>
      <c r="B9214" s="49" t="s">
        <v>9472</v>
      </c>
    </row>
    <row r="9215" spans="1:2" x14ac:dyDescent="0.25">
      <c r="A9215" s="48">
        <v>42211609</v>
      </c>
      <c r="B9215" s="49" t="s">
        <v>9473</v>
      </c>
    </row>
    <row r="9216" spans="1:2" x14ac:dyDescent="0.25">
      <c r="A9216" s="48">
        <v>42211610</v>
      </c>
      <c r="B9216" s="49" t="s">
        <v>9474</v>
      </c>
    </row>
    <row r="9217" spans="1:2" x14ac:dyDescent="0.25">
      <c r="A9217" s="48">
        <v>42211611</v>
      </c>
      <c r="B9217" s="49" t="s">
        <v>9475</v>
      </c>
    </row>
    <row r="9218" spans="1:2" x14ac:dyDescent="0.25">
      <c r="A9218" s="48">
        <v>42211612</v>
      </c>
      <c r="B9218" s="49" t="s">
        <v>9476</v>
      </c>
    </row>
    <row r="9219" spans="1:2" x14ac:dyDescent="0.25">
      <c r="A9219" s="48">
        <v>42211613</v>
      </c>
      <c r="B9219" s="49" t="s">
        <v>9477</v>
      </c>
    </row>
    <row r="9220" spans="1:2" x14ac:dyDescent="0.25">
      <c r="A9220" s="48">
        <v>42211614</v>
      </c>
      <c r="B9220" s="49" t="s">
        <v>9478</v>
      </c>
    </row>
    <row r="9221" spans="1:2" x14ac:dyDescent="0.25">
      <c r="A9221" s="48">
        <v>42211615</v>
      </c>
      <c r="B9221" s="49" t="s">
        <v>9479</v>
      </c>
    </row>
    <row r="9222" spans="1:2" x14ac:dyDescent="0.25">
      <c r="A9222" s="48">
        <v>42211616</v>
      </c>
      <c r="B9222" s="49" t="s">
        <v>9480</v>
      </c>
    </row>
    <row r="9223" spans="1:2" x14ac:dyDescent="0.25">
      <c r="A9223" s="48">
        <v>42211617</v>
      </c>
      <c r="B9223" s="49" t="s">
        <v>9481</v>
      </c>
    </row>
    <row r="9224" spans="1:2" x14ac:dyDescent="0.25">
      <c r="A9224" s="48">
        <v>42211618</v>
      </c>
      <c r="B9224" s="49" t="s">
        <v>9482</v>
      </c>
    </row>
    <row r="9225" spans="1:2" x14ac:dyDescent="0.25">
      <c r="A9225" s="48">
        <v>42211701</v>
      </c>
      <c r="B9225" s="49" t="s">
        <v>9483</v>
      </c>
    </row>
    <row r="9226" spans="1:2" x14ac:dyDescent="0.25">
      <c r="A9226" s="48">
        <v>42211702</v>
      </c>
      <c r="B9226" s="49" t="s">
        <v>9484</v>
      </c>
    </row>
    <row r="9227" spans="1:2" x14ac:dyDescent="0.25">
      <c r="A9227" s="48">
        <v>42211703</v>
      </c>
      <c r="B9227" s="49" t="s">
        <v>9485</v>
      </c>
    </row>
    <row r="9228" spans="1:2" x14ac:dyDescent="0.25">
      <c r="A9228" s="48">
        <v>42211704</v>
      </c>
      <c r="B9228" s="49" t="s">
        <v>9486</v>
      </c>
    </row>
    <row r="9229" spans="1:2" x14ac:dyDescent="0.25">
      <c r="A9229" s="48">
        <v>42211705</v>
      </c>
      <c r="B9229" s="49" t="s">
        <v>9487</v>
      </c>
    </row>
    <row r="9230" spans="1:2" x14ac:dyDescent="0.25">
      <c r="A9230" s="48">
        <v>42211706</v>
      </c>
      <c r="B9230" s="49" t="s">
        <v>9488</v>
      </c>
    </row>
    <row r="9231" spans="1:2" x14ac:dyDescent="0.25">
      <c r="A9231" s="48">
        <v>42211707</v>
      </c>
      <c r="B9231" s="49" t="s">
        <v>9489</v>
      </c>
    </row>
    <row r="9232" spans="1:2" x14ac:dyDescent="0.25">
      <c r="A9232" s="48">
        <v>42211708</v>
      </c>
      <c r="B9232" s="49" t="s">
        <v>9490</v>
      </c>
    </row>
    <row r="9233" spans="1:2" x14ac:dyDescent="0.25">
      <c r="A9233" s="48">
        <v>42211709</v>
      </c>
      <c r="B9233" s="49" t="s">
        <v>9491</v>
      </c>
    </row>
    <row r="9234" spans="1:2" x14ac:dyDescent="0.25">
      <c r="A9234" s="48">
        <v>42211710</v>
      </c>
      <c r="B9234" s="49" t="s">
        <v>9492</v>
      </c>
    </row>
    <row r="9235" spans="1:2" x14ac:dyDescent="0.25">
      <c r="A9235" s="48">
        <v>42211711</v>
      </c>
      <c r="B9235" s="49" t="s">
        <v>9493</v>
      </c>
    </row>
    <row r="9236" spans="1:2" x14ac:dyDescent="0.25">
      <c r="A9236" s="48">
        <v>42211712</v>
      </c>
      <c r="B9236" s="49" t="s">
        <v>9494</v>
      </c>
    </row>
    <row r="9237" spans="1:2" x14ac:dyDescent="0.25">
      <c r="A9237" s="48">
        <v>42211801</v>
      </c>
      <c r="B9237" s="49" t="s">
        <v>9495</v>
      </c>
    </row>
    <row r="9238" spans="1:2" x14ac:dyDescent="0.25">
      <c r="A9238" s="48">
        <v>42211802</v>
      </c>
      <c r="B9238" s="49" t="s">
        <v>9496</v>
      </c>
    </row>
    <row r="9239" spans="1:2" x14ac:dyDescent="0.25">
      <c r="A9239" s="48">
        <v>42211803</v>
      </c>
      <c r="B9239" s="49" t="s">
        <v>9497</v>
      </c>
    </row>
    <row r="9240" spans="1:2" x14ac:dyDescent="0.25">
      <c r="A9240" s="48">
        <v>42211804</v>
      </c>
      <c r="B9240" s="49" t="s">
        <v>9498</v>
      </c>
    </row>
    <row r="9241" spans="1:2" x14ac:dyDescent="0.25">
      <c r="A9241" s="48">
        <v>42211805</v>
      </c>
      <c r="B9241" s="49" t="s">
        <v>9499</v>
      </c>
    </row>
    <row r="9242" spans="1:2" x14ac:dyDescent="0.25">
      <c r="A9242" s="48">
        <v>42211806</v>
      </c>
      <c r="B9242" s="49" t="s">
        <v>9500</v>
      </c>
    </row>
    <row r="9243" spans="1:2" x14ac:dyDescent="0.25">
      <c r="A9243" s="48">
        <v>42211807</v>
      </c>
      <c r="B9243" s="49" t="s">
        <v>9501</v>
      </c>
    </row>
    <row r="9244" spans="1:2" x14ac:dyDescent="0.25">
      <c r="A9244" s="48">
        <v>42211808</v>
      </c>
      <c r="B9244" s="49" t="s">
        <v>9502</v>
      </c>
    </row>
    <row r="9245" spans="1:2" x14ac:dyDescent="0.25">
      <c r="A9245" s="48">
        <v>42211809</v>
      </c>
      <c r="B9245" s="49" t="s">
        <v>9503</v>
      </c>
    </row>
    <row r="9246" spans="1:2" x14ac:dyDescent="0.25">
      <c r="A9246" s="48">
        <v>42211810</v>
      </c>
      <c r="B9246" s="49" t="s">
        <v>9504</v>
      </c>
    </row>
    <row r="9247" spans="1:2" x14ac:dyDescent="0.25">
      <c r="A9247" s="48">
        <v>42211811</v>
      </c>
      <c r="B9247" s="49" t="s">
        <v>9505</v>
      </c>
    </row>
    <row r="9248" spans="1:2" x14ac:dyDescent="0.25">
      <c r="A9248" s="48">
        <v>42211812</v>
      </c>
      <c r="B9248" s="49" t="s">
        <v>9506</v>
      </c>
    </row>
    <row r="9249" spans="1:2" x14ac:dyDescent="0.25">
      <c r="A9249" s="48">
        <v>42211813</v>
      </c>
      <c r="B9249" s="49" t="s">
        <v>9507</v>
      </c>
    </row>
    <row r="9250" spans="1:2" x14ac:dyDescent="0.25">
      <c r="A9250" s="48">
        <v>42211901</v>
      </c>
      <c r="B9250" s="49" t="s">
        <v>9508</v>
      </c>
    </row>
    <row r="9251" spans="1:2" x14ac:dyDescent="0.25">
      <c r="A9251" s="48">
        <v>42211902</v>
      </c>
      <c r="B9251" s="49" t="s">
        <v>9509</v>
      </c>
    </row>
    <row r="9252" spans="1:2" x14ac:dyDescent="0.25">
      <c r="A9252" s="48">
        <v>42211903</v>
      </c>
      <c r="B9252" s="49" t="s">
        <v>9510</v>
      </c>
    </row>
    <row r="9253" spans="1:2" x14ac:dyDescent="0.25">
      <c r="A9253" s="48">
        <v>42211904</v>
      </c>
      <c r="B9253" s="49" t="s">
        <v>9511</v>
      </c>
    </row>
    <row r="9254" spans="1:2" x14ac:dyDescent="0.25">
      <c r="A9254" s="48">
        <v>42211905</v>
      </c>
      <c r="B9254" s="49" t="s">
        <v>9512</v>
      </c>
    </row>
    <row r="9255" spans="1:2" x14ac:dyDescent="0.25">
      <c r="A9255" s="48">
        <v>42211906</v>
      </c>
      <c r="B9255" s="49" t="s">
        <v>9513</v>
      </c>
    </row>
    <row r="9256" spans="1:2" x14ac:dyDescent="0.25">
      <c r="A9256" s="48">
        <v>42211907</v>
      </c>
      <c r="B9256" s="49" t="s">
        <v>9514</v>
      </c>
    </row>
    <row r="9257" spans="1:2" x14ac:dyDescent="0.25">
      <c r="A9257" s="48">
        <v>42211908</v>
      </c>
      <c r="B9257" s="49" t="s">
        <v>9515</v>
      </c>
    </row>
    <row r="9258" spans="1:2" x14ac:dyDescent="0.25">
      <c r="A9258" s="48">
        <v>42211909</v>
      </c>
      <c r="B9258" s="49" t="s">
        <v>9516</v>
      </c>
    </row>
    <row r="9259" spans="1:2" x14ac:dyDescent="0.25">
      <c r="A9259" s="48">
        <v>42211910</v>
      </c>
      <c r="B9259" s="49" t="s">
        <v>9517</v>
      </c>
    </row>
    <row r="9260" spans="1:2" x14ac:dyDescent="0.25">
      <c r="A9260" s="48">
        <v>42211911</v>
      </c>
      <c r="B9260" s="49" t="s">
        <v>9518</v>
      </c>
    </row>
    <row r="9261" spans="1:2" x14ac:dyDescent="0.25">
      <c r="A9261" s="48">
        <v>42211912</v>
      </c>
      <c r="B9261" s="49" t="s">
        <v>9519</v>
      </c>
    </row>
    <row r="9262" spans="1:2" x14ac:dyDescent="0.25">
      <c r="A9262" s="48">
        <v>42211913</v>
      </c>
      <c r="B9262" s="49" t="s">
        <v>9520</v>
      </c>
    </row>
    <row r="9263" spans="1:2" x14ac:dyDescent="0.25">
      <c r="A9263" s="48">
        <v>42211914</v>
      </c>
      <c r="B9263" s="49" t="s">
        <v>9521</v>
      </c>
    </row>
    <row r="9264" spans="1:2" x14ac:dyDescent="0.25">
      <c r="A9264" s="48">
        <v>42211915</v>
      </c>
      <c r="B9264" s="49" t="s">
        <v>9522</v>
      </c>
    </row>
    <row r="9265" spans="1:2" x14ac:dyDescent="0.25">
      <c r="A9265" s="48">
        <v>42211916</v>
      </c>
      <c r="B9265" s="49" t="s">
        <v>9523</v>
      </c>
    </row>
    <row r="9266" spans="1:2" x14ac:dyDescent="0.25">
      <c r="A9266" s="48">
        <v>42211917</v>
      </c>
      <c r="B9266" s="49" t="s">
        <v>9524</v>
      </c>
    </row>
    <row r="9267" spans="1:2" x14ac:dyDescent="0.25">
      <c r="A9267" s="48">
        <v>42211918</v>
      </c>
      <c r="B9267" s="49" t="s">
        <v>9525</v>
      </c>
    </row>
    <row r="9268" spans="1:2" x14ac:dyDescent="0.25">
      <c r="A9268" s="48">
        <v>42212001</v>
      </c>
      <c r="B9268" s="49" t="s">
        <v>9526</v>
      </c>
    </row>
    <row r="9269" spans="1:2" x14ac:dyDescent="0.25">
      <c r="A9269" s="48">
        <v>42212002</v>
      </c>
      <c r="B9269" s="49" t="s">
        <v>9527</v>
      </c>
    </row>
    <row r="9270" spans="1:2" x14ac:dyDescent="0.25">
      <c r="A9270" s="48">
        <v>42212003</v>
      </c>
      <c r="B9270" s="49" t="s">
        <v>9528</v>
      </c>
    </row>
    <row r="9271" spans="1:2" x14ac:dyDescent="0.25">
      <c r="A9271" s="48">
        <v>42212004</v>
      </c>
      <c r="B9271" s="49" t="s">
        <v>9529</v>
      </c>
    </row>
    <row r="9272" spans="1:2" x14ac:dyDescent="0.25">
      <c r="A9272" s="48">
        <v>42212005</v>
      </c>
      <c r="B9272" s="49" t="s">
        <v>9530</v>
      </c>
    </row>
    <row r="9273" spans="1:2" x14ac:dyDescent="0.25">
      <c r="A9273" s="48">
        <v>42212006</v>
      </c>
      <c r="B9273" s="49" t="s">
        <v>9531</v>
      </c>
    </row>
    <row r="9274" spans="1:2" x14ac:dyDescent="0.25">
      <c r="A9274" s="48">
        <v>42212007</v>
      </c>
      <c r="B9274" s="49" t="s">
        <v>9532</v>
      </c>
    </row>
    <row r="9275" spans="1:2" x14ac:dyDescent="0.25">
      <c r="A9275" s="48">
        <v>42212101</v>
      </c>
      <c r="B9275" s="49" t="s">
        <v>9533</v>
      </c>
    </row>
    <row r="9276" spans="1:2" x14ac:dyDescent="0.25">
      <c r="A9276" s="48">
        <v>42212102</v>
      </c>
      <c r="B9276" s="49" t="s">
        <v>9534</v>
      </c>
    </row>
    <row r="9277" spans="1:2" x14ac:dyDescent="0.25">
      <c r="A9277" s="48">
        <v>42212103</v>
      </c>
      <c r="B9277" s="49" t="s">
        <v>9535</v>
      </c>
    </row>
    <row r="9278" spans="1:2" x14ac:dyDescent="0.25">
      <c r="A9278" s="48">
        <v>42212104</v>
      </c>
      <c r="B9278" s="49" t="s">
        <v>9536</v>
      </c>
    </row>
    <row r="9279" spans="1:2" x14ac:dyDescent="0.25">
      <c r="A9279" s="48">
        <v>42212105</v>
      </c>
      <c r="B9279" s="49" t="s">
        <v>9537</v>
      </c>
    </row>
    <row r="9280" spans="1:2" x14ac:dyDescent="0.25">
      <c r="A9280" s="48">
        <v>42212106</v>
      </c>
      <c r="B9280" s="49" t="s">
        <v>9538</v>
      </c>
    </row>
    <row r="9281" spans="1:2" x14ac:dyDescent="0.25">
      <c r="A9281" s="48">
        <v>42212107</v>
      </c>
      <c r="B9281" s="49" t="s">
        <v>9539</v>
      </c>
    </row>
    <row r="9282" spans="1:2" x14ac:dyDescent="0.25">
      <c r="A9282" s="48">
        <v>42212108</v>
      </c>
      <c r="B9282" s="49" t="s">
        <v>9540</v>
      </c>
    </row>
    <row r="9283" spans="1:2" x14ac:dyDescent="0.25">
      <c r="A9283" s="48">
        <v>42212109</v>
      </c>
      <c r="B9283" s="49" t="s">
        <v>9541</v>
      </c>
    </row>
    <row r="9284" spans="1:2" x14ac:dyDescent="0.25">
      <c r="A9284" s="48">
        <v>42212110</v>
      </c>
      <c r="B9284" s="49" t="s">
        <v>9542</v>
      </c>
    </row>
    <row r="9285" spans="1:2" x14ac:dyDescent="0.25">
      <c r="A9285" s="48">
        <v>42212111</v>
      </c>
      <c r="B9285" s="49" t="s">
        <v>9543</v>
      </c>
    </row>
    <row r="9286" spans="1:2" x14ac:dyDescent="0.25">
      <c r="A9286" s="48">
        <v>42212112</v>
      </c>
      <c r="B9286" s="49" t="s">
        <v>9544</v>
      </c>
    </row>
    <row r="9287" spans="1:2" x14ac:dyDescent="0.25">
      <c r="A9287" s="48">
        <v>42212113</v>
      </c>
      <c r="B9287" s="49" t="s">
        <v>9545</v>
      </c>
    </row>
    <row r="9288" spans="1:2" x14ac:dyDescent="0.25">
      <c r="A9288" s="48">
        <v>42212201</v>
      </c>
      <c r="B9288" s="49" t="s">
        <v>9546</v>
      </c>
    </row>
    <row r="9289" spans="1:2" x14ac:dyDescent="0.25">
      <c r="A9289" s="48">
        <v>42212202</v>
      </c>
      <c r="B9289" s="49" t="s">
        <v>9547</v>
      </c>
    </row>
    <row r="9290" spans="1:2" x14ac:dyDescent="0.25">
      <c r="A9290" s="48">
        <v>42212203</v>
      </c>
      <c r="B9290" s="49" t="s">
        <v>9548</v>
      </c>
    </row>
    <row r="9291" spans="1:2" x14ac:dyDescent="0.25">
      <c r="A9291" s="48">
        <v>42212204</v>
      </c>
      <c r="B9291" s="49" t="s">
        <v>9549</v>
      </c>
    </row>
    <row r="9292" spans="1:2" x14ac:dyDescent="0.25">
      <c r="A9292" s="48">
        <v>42212301</v>
      </c>
      <c r="B9292" s="49" t="s">
        <v>9550</v>
      </c>
    </row>
    <row r="9293" spans="1:2" x14ac:dyDescent="0.25">
      <c r="A9293" s="48">
        <v>42212302</v>
      </c>
      <c r="B9293" s="49" t="s">
        <v>9551</v>
      </c>
    </row>
    <row r="9294" spans="1:2" x14ac:dyDescent="0.25">
      <c r="A9294" s="48">
        <v>42212303</v>
      </c>
      <c r="B9294" s="49" t="s">
        <v>9552</v>
      </c>
    </row>
    <row r="9295" spans="1:2" x14ac:dyDescent="0.25">
      <c r="A9295" s="48">
        <v>42212304</v>
      </c>
      <c r="B9295" s="49" t="s">
        <v>9553</v>
      </c>
    </row>
    <row r="9296" spans="1:2" x14ac:dyDescent="0.25">
      <c r="A9296" s="48">
        <v>42221501</v>
      </c>
      <c r="B9296" s="49" t="s">
        <v>9554</v>
      </c>
    </row>
    <row r="9297" spans="1:2" x14ac:dyDescent="0.25">
      <c r="A9297" s="48">
        <v>42221502</v>
      </c>
      <c r="B9297" s="49" t="s">
        <v>9555</v>
      </c>
    </row>
    <row r="9298" spans="1:2" x14ac:dyDescent="0.25">
      <c r="A9298" s="48">
        <v>42221503</v>
      </c>
      <c r="B9298" s="49" t="s">
        <v>9556</v>
      </c>
    </row>
    <row r="9299" spans="1:2" x14ac:dyDescent="0.25">
      <c r="A9299" s="48">
        <v>42221504</v>
      </c>
      <c r="B9299" s="49" t="s">
        <v>9557</v>
      </c>
    </row>
    <row r="9300" spans="1:2" x14ac:dyDescent="0.25">
      <c r="A9300" s="48">
        <v>42221505</v>
      </c>
      <c r="B9300" s="49" t="s">
        <v>9558</v>
      </c>
    </row>
    <row r="9301" spans="1:2" x14ac:dyDescent="0.25">
      <c r="A9301" s="48">
        <v>42221506</v>
      </c>
      <c r="B9301" s="49" t="s">
        <v>9559</v>
      </c>
    </row>
    <row r="9302" spans="1:2" x14ac:dyDescent="0.25">
      <c r="A9302" s="48">
        <v>42221507</v>
      </c>
      <c r="B9302" s="49" t="s">
        <v>9560</v>
      </c>
    </row>
    <row r="9303" spans="1:2" x14ac:dyDescent="0.25">
      <c r="A9303" s="48">
        <v>42221508</v>
      </c>
      <c r="B9303" s="49" t="s">
        <v>9561</v>
      </c>
    </row>
    <row r="9304" spans="1:2" x14ac:dyDescent="0.25">
      <c r="A9304" s="48">
        <v>42221509</v>
      </c>
      <c r="B9304" s="49" t="s">
        <v>9562</v>
      </c>
    </row>
    <row r="9305" spans="1:2" x14ac:dyDescent="0.25">
      <c r="A9305" s="48">
        <v>42221512</v>
      </c>
      <c r="B9305" s="49" t="s">
        <v>9563</v>
      </c>
    </row>
    <row r="9306" spans="1:2" x14ac:dyDescent="0.25">
      <c r="A9306" s="48">
        <v>42221513</v>
      </c>
      <c r="B9306" s="49" t="s">
        <v>9564</v>
      </c>
    </row>
    <row r="9307" spans="1:2" x14ac:dyDescent="0.25">
      <c r="A9307" s="48">
        <v>42221601</v>
      </c>
      <c r="B9307" s="49" t="s">
        <v>9565</v>
      </c>
    </row>
    <row r="9308" spans="1:2" x14ac:dyDescent="0.25">
      <c r="A9308" s="48">
        <v>42221602</v>
      </c>
      <c r="B9308" s="49" t="s">
        <v>9566</v>
      </c>
    </row>
    <row r="9309" spans="1:2" x14ac:dyDescent="0.25">
      <c r="A9309" s="48">
        <v>42221603</v>
      </c>
      <c r="B9309" s="49" t="s">
        <v>9567</v>
      </c>
    </row>
    <row r="9310" spans="1:2" x14ac:dyDescent="0.25">
      <c r="A9310" s="48">
        <v>42221604</v>
      </c>
      <c r="B9310" s="49" t="s">
        <v>9568</v>
      </c>
    </row>
    <row r="9311" spans="1:2" x14ac:dyDescent="0.25">
      <c r="A9311" s="48">
        <v>42221605</v>
      </c>
      <c r="B9311" s="49" t="s">
        <v>9569</v>
      </c>
    </row>
    <row r="9312" spans="1:2" x14ac:dyDescent="0.25">
      <c r="A9312" s="48">
        <v>42221606</v>
      </c>
      <c r="B9312" s="49" t="s">
        <v>9570</v>
      </c>
    </row>
    <row r="9313" spans="1:2" x14ac:dyDescent="0.25">
      <c r="A9313" s="48">
        <v>42221607</v>
      </c>
      <c r="B9313" s="49" t="s">
        <v>9571</v>
      </c>
    </row>
    <row r="9314" spans="1:2" x14ac:dyDescent="0.25">
      <c r="A9314" s="48">
        <v>42221608</v>
      </c>
      <c r="B9314" s="49" t="s">
        <v>9572</v>
      </c>
    </row>
    <row r="9315" spans="1:2" x14ac:dyDescent="0.25">
      <c r="A9315" s="48">
        <v>42221609</v>
      </c>
      <c r="B9315" s="49" t="s">
        <v>9573</v>
      </c>
    </row>
    <row r="9316" spans="1:2" x14ac:dyDescent="0.25">
      <c r="A9316" s="48">
        <v>42221610</v>
      </c>
      <c r="B9316" s="49" t="s">
        <v>9574</v>
      </c>
    </row>
    <row r="9317" spans="1:2" x14ac:dyDescent="0.25">
      <c r="A9317" s="48">
        <v>42221611</v>
      </c>
      <c r="B9317" s="49" t="s">
        <v>9575</v>
      </c>
    </row>
    <row r="9318" spans="1:2" x14ac:dyDescent="0.25">
      <c r="A9318" s="48">
        <v>42221612</v>
      </c>
      <c r="B9318" s="49" t="s">
        <v>9576</v>
      </c>
    </row>
    <row r="9319" spans="1:2" x14ac:dyDescent="0.25">
      <c r="A9319" s="48">
        <v>42221613</v>
      </c>
      <c r="B9319" s="49" t="s">
        <v>9577</v>
      </c>
    </row>
    <row r="9320" spans="1:2" x14ac:dyDescent="0.25">
      <c r="A9320" s="48">
        <v>42221614</v>
      </c>
      <c r="B9320" s="49" t="s">
        <v>9578</v>
      </c>
    </row>
    <row r="9321" spans="1:2" x14ac:dyDescent="0.25">
      <c r="A9321" s="48">
        <v>42221615</v>
      </c>
      <c r="B9321" s="49" t="s">
        <v>9579</v>
      </c>
    </row>
    <row r="9322" spans="1:2" x14ac:dyDescent="0.25">
      <c r="A9322" s="48">
        <v>42221616</v>
      </c>
      <c r="B9322" s="49" t="s">
        <v>9580</v>
      </c>
    </row>
    <row r="9323" spans="1:2" x14ac:dyDescent="0.25">
      <c r="A9323" s="48">
        <v>42221617</v>
      </c>
      <c r="B9323" s="49" t="s">
        <v>9581</v>
      </c>
    </row>
    <row r="9324" spans="1:2" x14ac:dyDescent="0.25">
      <c r="A9324" s="48">
        <v>42221618</v>
      </c>
      <c r="B9324" s="49" t="s">
        <v>9582</v>
      </c>
    </row>
    <row r="9325" spans="1:2" x14ac:dyDescent="0.25">
      <c r="A9325" s="48">
        <v>42221701</v>
      </c>
      <c r="B9325" s="49" t="s">
        <v>9583</v>
      </c>
    </row>
    <row r="9326" spans="1:2" x14ac:dyDescent="0.25">
      <c r="A9326" s="48">
        <v>42221702</v>
      </c>
      <c r="B9326" s="49" t="s">
        <v>9584</v>
      </c>
    </row>
    <row r="9327" spans="1:2" x14ac:dyDescent="0.25">
      <c r="A9327" s="48">
        <v>42221703</v>
      </c>
      <c r="B9327" s="49" t="s">
        <v>9585</v>
      </c>
    </row>
    <row r="9328" spans="1:2" x14ac:dyDescent="0.25">
      <c r="A9328" s="48">
        <v>42221704</v>
      </c>
      <c r="B9328" s="49" t="s">
        <v>9586</v>
      </c>
    </row>
    <row r="9329" spans="1:2" x14ac:dyDescent="0.25">
      <c r="A9329" s="48">
        <v>42221705</v>
      </c>
      <c r="B9329" s="49" t="s">
        <v>9587</v>
      </c>
    </row>
    <row r="9330" spans="1:2" x14ac:dyDescent="0.25">
      <c r="A9330" s="48">
        <v>42221706</v>
      </c>
      <c r="B9330" s="49" t="s">
        <v>9588</v>
      </c>
    </row>
    <row r="9331" spans="1:2" x14ac:dyDescent="0.25">
      <c r="A9331" s="48">
        <v>42221707</v>
      </c>
      <c r="B9331" s="49" t="s">
        <v>9589</v>
      </c>
    </row>
    <row r="9332" spans="1:2" x14ac:dyDescent="0.25">
      <c r="A9332" s="48">
        <v>42221801</v>
      </c>
      <c r="B9332" s="49" t="s">
        <v>9590</v>
      </c>
    </row>
    <row r="9333" spans="1:2" x14ac:dyDescent="0.25">
      <c r="A9333" s="48">
        <v>42221802</v>
      </c>
      <c r="B9333" s="49" t="s">
        <v>9591</v>
      </c>
    </row>
    <row r="9334" spans="1:2" x14ac:dyDescent="0.25">
      <c r="A9334" s="48">
        <v>42221803</v>
      </c>
      <c r="B9334" s="49" t="s">
        <v>9592</v>
      </c>
    </row>
    <row r="9335" spans="1:2" x14ac:dyDescent="0.25">
      <c r="A9335" s="48">
        <v>42221901</v>
      </c>
      <c r="B9335" s="49" t="s">
        <v>9593</v>
      </c>
    </row>
    <row r="9336" spans="1:2" x14ac:dyDescent="0.25">
      <c r="A9336" s="48">
        <v>42221902</v>
      </c>
      <c r="B9336" s="49" t="s">
        <v>9594</v>
      </c>
    </row>
    <row r="9337" spans="1:2" x14ac:dyDescent="0.25">
      <c r="A9337" s="48">
        <v>42221903</v>
      </c>
      <c r="B9337" s="49" t="s">
        <v>9595</v>
      </c>
    </row>
    <row r="9338" spans="1:2" x14ac:dyDescent="0.25">
      <c r="A9338" s="48">
        <v>42222001</v>
      </c>
      <c r="B9338" s="49" t="s">
        <v>9596</v>
      </c>
    </row>
    <row r="9339" spans="1:2" x14ac:dyDescent="0.25">
      <c r="A9339" s="48">
        <v>42222002</v>
      </c>
      <c r="B9339" s="49" t="s">
        <v>9597</v>
      </c>
    </row>
    <row r="9340" spans="1:2" x14ac:dyDescent="0.25">
      <c r="A9340" s="48">
        <v>42222003</v>
      </c>
      <c r="B9340" s="49" t="s">
        <v>9598</v>
      </c>
    </row>
    <row r="9341" spans="1:2" x14ac:dyDescent="0.25">
      <c r="A9341" s="48">
        <v>42222004</v>
      </c>
      <c r="B9341" s="49" t="s">
        <v>9599</v>
      </c>
    </row>
    <row r="9342" spans="1:2" x14ac:dyDescent="0.25">
      <c r="A9342" s="48">
        <v>42222005</v>
      </c>
      <c r="B9342" s="49" t="s">
        <v>9600</v>
      </c>
    </row>
    <row r="9343" spans="1:2" x14ac:dyDescent="0.25">
      <c r="A9343" s="48">
        <v>42222006</v>
      </c>
      <c r="B9343" s="49" t="s">
        <v>9601</v>
      </c>
    </row>
    <row r="9344" spans="1:2" x14ac:dyDescent="0.25">
      <c r="A9344" s="48">
        <v>42222007</v>
      </c>
      <c r="B9344" s="49" t="s">
        <v>9602</v>
      </c>
    </row>
    <row r="9345" spans="1:2" x14ac:dyDescent="0.25">
      <c r="A9345" s="48">
        <v>42222008</v>
      </c>
      <c r="B9345" s="49" t="s">
        <v>9603</v>
      </c>
    </row>
    <row r="9346" spans="1:2" x14ac:dyDescent="0.25">
      <c r="A9346" s="48">
        <v>42222101</v>
      </c>
      <c r="B9346" s="49" t="s">
        <v>9604</v>
      </c>
    </row>
    <row r="9347" spans="1:2" x14ac:dyDescent="0.25">
      <c r="A9347" s="48">
        <v>42222102</v>
      </c>
      <c r="B9347" s="49" t="s">
        <v>9605</v>
      </c>
    </row>
    <row r="9348" spans="1:2" x14ac:dyDescent="0.25">
      <c r="A9348" s="48">
        <v>42222103</v>
      </c>
      <c r="B9348" s="49" t="s">
        <v>9606</v>
      </c>
    </row>
    <row r="9349" spans="1:2" x14ac:dyDescent="0.25">
      <c r="A9349" s="48">
        <v>42222104</v>
      </c>
      <c r="B9349" s="49" t="s">
        <v>9607</v>
      </c>
    </row>
    <row r="9350" spans="1:2" x14ac:dyDescent="0.25">
      <c r="A9350" s="48">
        <v>42222201</v>
      </c>
      <c r="B9350" s="49" t="s">
        <v>9608</v>
      </c>
    </row>
    <row r="9351" spans="1:2" x14ac:dyDescent="0.25">
      <c r="A9351" s="48">
        <v>42222202</v>
      </c>
      <c r="B9351" s="49" t="s">
        <v>9609</v>
      </c>
    </row>
    <row r="9352" spans="1:2" x14ac:dyDescent="0.25">
      <c r="A9352" s="48">
        <v>42222301</v>
      </c>
      <c r="B9352" s="49" t="s">
        <v>9610</v>
      </c>
    </row>
    <row r="9353" spans="1:2" x14ac:dyDescent="0.25">
      <c r="A9353" s="48">
        <v>42222302</v>
      </c>
      <c r="B9353" s="49" t="s">
        <v>9611</v>
      </c>
    </row>
    <row r="9354" spans="1:2" x14ac:dyDescent="0.25">
      <c r="A9354" s="48">
        <v>42222303</v>
      </c>
      <c r="B9354" s="49" t="s">
        <v>9612</v>
      </c>
    </row>
    <row r="9355" spans="1:2" x14ac:dyDescent="0.25">
      <c r="A9355" s="48">
        <v>42222304</v>
      </c>
      <c r="B9355" s="49" t="s">
        <v>9613</v>
      </c>
    </row>
    <row r="9356" spans="1:2" x14ac:dyDescent="0.25">
      <c r="A9356" s="48">
        <v>42222305</v>
      </c>
      <c r="B9356" s="49" t="s">
        <v>9614</v>
      </c>
    </row>
    <row r="9357" spans="1:2" x14ac:dyDescent="0.25">
      <c r="A9357" s="48">
        <v>42222306</v>
      </c>
      <c r="B9357" s="49" t="s">
        <v>9615</v>
      </c>
    </row>
    <row r="9358" spans="1:2" x14ac:dyDescent="0.25">
      <c r="A9358" s="48">
        <v>42222307</v>
      </c>
      <c r="B9358" s="49" t="s">
        <v>9616</v>
      </c>
    </row>
    <row r="9359" spans="1:2" x14ac:dyDescent="0.25">
      <c r="A9359" s="48">
        <v>42222308</v>
      </c>
      <c r="B9359" s="49" t="s">
        <v>9617</v>
      </c>
    </row>
    <row r="9360" spans="1:2" x14ac:dyDescent="0.25">
      <c r="A9360" s="48">
        <v>42222309</v>
      </c>
      <c r="B9360" s="49" t="s">
        <v>9618</v>
      </c>
    </row>
    <row r="9361" spans="1:2" x14ac:dyDescent="0.25">
      <c r="A9361" s="48">
        <v>42231501</v>
      </c>
      <c r="B9361" s="49" t="s">
        <v>9619</v>
      </c>
    </row>
    <row r="9362" spans="1:2" x14ac:dyDescent="0.25">
      <c r="A9362" s="48">
        <v>42231502</v>
      </c>
      <c r="B9362" s="49" t="s">
        <v>9620</v>
      </c>
    </row>
    <row r="9363" spans="1:2" x14ac:dyDescent="0.25">
      <c r="A9363" s="48">
        <v>42231503</v>
      </c>
      <c r="B9363" s="49" t="s">
        <v>9621</v>
      </c>
    </row>
    <row r="9364" spans="1:2" x14ac:dyDescent="0.25">
      <c r="A9364" s="48">
        <v>42231504</v>
      </c>
      <c r="B9364" s="49" t="s">
        <v>9622</v>
      </c>
    </row>
    <row r="9365" spans="1:2" x14ac:dyDescent="0.25">
      <c r="A9365" s="48">
        <v>42231505</v>
      </c>
      <c r="B9365" s="49" t="s">
        <v>9623</v>
      </c>
    </row>
    <row r="9366" spans="1:2" x14ac:dyDescent="0.25">
      <c r="A9366" s="48">
        <v>42231506</v>
      </c>
      <c r="B9366" s="49" t="s">
        <v>9624</v>
      </c>
    </row>
    <row r="9367" spans="1:2" x14ac:dyDescent="0.25">
      <c r="A9367" s="48">
        <v>42231507</v>
      </c>
      <c r="B9367" s="49" t="s">
        <v>9625</v>
      </c>
    </row>
    <row r="9368" spans="1:2" x14ac:dyDescent="0.25">
      <c r="A9368" s="48">
        <v>42231508</v>
      </c>
      <c r="B9368" s="49" t="s">
        <v>9626</v>
      </c>
    </row>
    <row r="9369" spans="1:2" x14ac:dyDescent="0.25">
      <c r="A9369" s="48">
        <v>42231509</v>
      </c>
      <c r="B9369" s="49" t="s">
        <v>9627</v>
      </c>
    </row>
    <row r="9370" spans="1:2" x14ac:dyDescent="0.25">
      <c r="A9370" s="48">
        <v>42231510</v>
      </c>
      <c r="B9370" s="49" t="s">
        <v>9628</v>
      </c>
    </row>
    <row r="9371" spans="1:2" x14ac:dyDescent="0.25">
      <c r="A9371" s="48">
        <v>42231601</v>
      </c>
      <c r="B9371" s="49" t="s">
        <v>9629</v>
      </c>
    </row>
    <row r="9372" spans="1:2" x14ac:dyDescent="0.25">
      <c r="A9372" s="48">
        <v>42231602</v>
      </c>
      <c r="B9372" s="49" t="s">
        <v>9630</v>
      </c>
    </row>
    <row r="9373" spans="1:2" x14ac:dyDescent="0.25">
      <c r="A9373" s="48">
        <v>42231603</v>
      </c>
      <c r="B9373" s="49" t="s">
        <v>9631</v>
      </c>
    </row>
    <row r="9374" spans="1:2" x14ac:dyDescent="0.25">
      <c r="A9374" s="48">
        <v>42231604</v>
      </c>
      <c r="B9374" s="49" t="s">
        <v>9632</v>
      </c>
    </row>
    <row r="9375" spans="1:2" x14ac:dyDescent="0.25">
      <c r="A9375" s="48">
        <v>42231605</v>
      </c>
      <c r="B9375" s="49" t="s">
        <v>9633</v>
      </c>
    </row>
    <row r="9376" spans="1:2" x14ac:dyDescent="0.25">
      <c r="A9376" s="48">
        <v>42231606</v>
      </c>
      <c r="B9376" s="49" t="s">
        <v>9634</v>
      </c>
    </row>
    <row r="9377" spans="1:2" x14ac:dyDescent="0.25">
      <c r="A9377" s="48">
        <v>42231608</v>
      </c>
      <c r="B9377" s="49" t="s">
        <v>9635</v>
      </c>
    </row>
    <row r="9378" spans="1:2" x14ac:dyDescent="0.25">
      <c r="A9378" s="48">
        <v>42231609</v>
      </c>
      <c r="B9378" s="49" t="s">
        <v>9636</v>
      </c>
    </row>
    <row r="9379" spans="1:2" x14ac:dyDescent="0.25">
      <c r="A9379" s="48">
        <v>42231701</v>
      </c>
      <c r="B9379" s="49" t="s">
        <v>9637</v>
      </c>
    </row>
    <row r="9380" spans="1:2" x14ac:dyDescent="0.25">
      <c r="A9380" s="48">
        <v>42231702</v>
      </c>
      <c r="B9380" s="49" t="s">
        <v>9638</v>
      </c>
    </row>
    <row r="9381" spans="1:2" x14ac:dyDescent="0.25">
      <c r="A9381" s="48">
        <v>42231703</v>
      </c>
      <c r="B9381" s="49" t="s">
        <v>9639</v>
      </c>
    </row>
    <row r="9382" spans="1:2" x14ac:dyDescent="0.25">
      <c r="A9382" s="48">
        <v>42231704</v>
      </c>
      <c r="B9382" s="49" t="s">
        <v>9640</v>
      </c>
    </row>
    <row r="9383" spans="1:2" x14ac:dyDescent="0.25">
      <c r="A9383" s="48">
        <v>42231705</v>
      </c>
      <c r="B9383" s="49" t="s">
        <v>9641</v>
      </c>
    </row>
    <row r="9384" spans="1:2" x14ac:dyDescent="0.25">
      <c r="A9384" s="48">
        <v>42231801</v>
      </c>
      <c r="B9384" s="49" t="s">
        <v>9642</v>
      </c>
    </row>
    <row r="9385" spans="1:2" x14ac:dyDescent="0.25">
      <c r="A9385" s="48">
        <v>42231802</v>
      </c>
      <c r="B9385" s="49" t="s">
        <v>9643</v>
      </c>
    </row>
    <row r="9386" spans="1:2" x14ac:dyDescent="0.25">
      <c r="A9386" s="48">
        <v>42231803</v>
      </c>
      <c r="B9386" s="49" t="s">
        <v>9644</v>
      </c>
    </row>
    <row r="9387" spans="1:2" x14ac:dyDescent="0.25">
      <c r="A9387" s="48">
        <v>42231804</v>
      </c>
      <c r="B9387" s="49" t="s">
        <v>9645</v>
      </c>
    </row>
    <row r="9388" spans="1:2" x14ac:dyDescent="0.25">
      <c r="A9388" s="48">
        <v>42231805</v>
      </c>
      <c r="B9388" s="49" t="s">
        <v>9646</v>
      </c>
    </row>
    <row r="9389" spans="1:2" x14ac:dyDescent="0.25">
      <c r="A9389" s="48">
        <v>42231806</v>
      </c>
      <c r="B9389" s="49" t="s">
        <v>9647</v>
      </c>
    </row>
    <row r="9390" spans="1:2" x14ac:dyDescent="0.25">
      <c r="A9390" s="48">
        <v>42231807</v>
      </c>
      <c r="B9390" s="49" t="s">
        <v>9648</v>
      </c>
    </row>
    <row r="9391" spans="1:2" x14ac:dyDescent="0.25">
      <c r="A9391" s="48">
        <v>42231901</v>
      </c>
      <c r="B9391" s="49" t="s">
        <v>9649</v>
      </c>
    </row>
    <row r="9392" spans="1:2" x14ac:dyDescent="0.25">
      <c r="A9392" s="48">
        <v>42231902</v>
      </c>
      <c r="B9392" s="49" t="s">
        <v>9650</v>
      </c>
    </row>
    <row r="9393" spans="1:2" x14ac:dyDescent="0.25">
      <c r="A9393" s="48">
        <v>42231903</v>
      </c>
      <c r="B9393" s="49" t="s">
        <v>9651</v>
      </c>
    </row>
    <row r="9394" spans="1:2" x14ac:dyDescent="0.25">
      <c r="A9394" s="48">
        <v>42232001</v>
      </c>
      <c r="B9394" s="49" t="s">
        <v>9652</v>
      </c>
    </row>
    <row r="9395" spans="1:2" x14ac:dyDescent="0.25">
      <c r="A9395" s="48">
        <v>42232002</v>
      </c>
      <c r="B9395" s="49" t="s">
        <v>9653</v>
      </c>
    </row>
    <row r="9396" spans="1:2" x14ac:dyDescent="0.25">
      <c r="A9396" s="48">
        <v>42232003</v>
      </c>
      <c r="B9396" s="49" t="s">
        <v>9654</v>
      </c>
    </row>
    <row r="9397" spans="1:2" x14ac:dyDescent="0.25">
      <c r="A9397" s="48">
        <v>42241501</v>
      </c>
      <c r="B9397" s="49" t="s">
        <v>9655</v>
      </c>
    </row>
    <row r="9398" spans="1:2" x14ac:dyDescent="0.25">
      <c r="A9398" s="48">
        <v>42241502</v>
      </c>
      <c r="B9398" s="49" t="s">
        <v>9656</v>
      </c>
    </row>
    <row r="9399" spans="1:2" x14ac:dyDescent="0.25">
      <c r="A9399" s="48">
        <v>42241503</v>
      </c>
      <c r="B9399" s="49" t="s">
        <v>9657</v>
      </c>
    </row>
    <row r="9400" spans="1:2" x14ac:dyDescent="0.25">
      <c r="A9400" s="48">
        <v>42241504</v>
      </c>
      <c r="B9400" s="49" t="s">
        <v>9658</v>
      </c>
    </row>
    <row r="9401" spans="1:2" x14ac:dyDescent="0.25">
      <c r="A9401" s="48">
        <v>42241505</v>
      </c>
      <c r="B9401" s="49" t="s">
        <v>9659</v>
      </c>
    </row>
    <row r="9402" spans="1:2" x14ac:dyDescent="0.25">
      <c r="A9402" s="48">
        <v>42241506</v>
      </c>
      <c r="B9402" s="49" t="s">
        <v>9660</v>
      </c>
    </row>
    <row r="9403" spans="1:2" x14ac:dyDescent="0.25">
      <c r="A9403" s="48">
        <v>42241507</v>
      </c>
      <c r="B9403" s="49" t="s">
        <v>9661</v>
      </c>
    </row>
    <row r="9404" spans="1:2" x14ac:dyDescent="0.25">
      <c r="A9404" s="48">
        <v>42241509</v>
      </c>
      <c r="B9404" s="49" t="s">
        <v>9662</v>
      </c>
    </row>
    <row r="9405" spans="1:2" x14ac:dyDescent="0.25">
      <c r="A9405" s="48">
        <v>42241510</v>
      </c>
      <c r="B9405" s="49" t="s">
        <v>9663</v>
      </c>
    </row>
    <row r="9406" spans="1:2" x14ac:dyDescent="0.25">
      <c r="A9406" s="48">
        <v>42241511</v>
      </c>
      <c r="B9406" s="49" t="s">
        <v>9664</v>
      </c>
    </row>
    <row r="9407" spans="1:2" x14ac:dyDescent="0.25">
      <c r="A9407" s="48">
        <v>42241512</v>
      </c>
      <c r="B9407" s="49" t="s">
        <v>9665</v>
      </c>
    </row>
    <row r="9408" spans="1:2" x14ac:dyDescent="0.25">
      <c r="A9408" s="48">
        <v>42241513</v>
      </c>
      <c r="B9408" s="49" t="s">
        <v>9666</v>
      </c>
    </row>
    <row r="9409" spans="1:2" x14ac:dyDescent="0.25">
      <c r="A9409" s="48">
        <v>42241514</v>
      </c>
      <c r="B9409" s="49" t="s">
        <v>9667</v>
      </c>
    </row>
    <row r="9410" spans="1:2" x14ac:dyDescent="0.25">
      <c r="A9410" s="48">
        <v>42241515</v>
      </c>
      <c r="B9410" s="49" t="s">
        <v>9668</v>
      </c>
    </row>
    <row r="9411" spans="1:2" x14ac:dyDescent="0.25">
      <c r="A9411" s="48">
        <v>42241601</v>
      </c>
      <c r="B9411" s="49" t="s">
        <v>9669</v>
      </c>
    </row>
    <row r="9412" spans="1:2" x14ac:dyDescent="0.25">
      <c r="A9412" s="48">
        <v>42241602</v>
      </c>
      <c r="B9412" s="49" t="s">
        <v>9670</v>
      </c>
    </row>
    <row r="9413" spans="1:2" x14ac:dyDescent="0.25">
      <c r="A9413" s="48">
        <v>42241603</v>
      </c>
      <c r="B9413" s="49" t="s">
        <v>9671</v>
      </c>
    </row>
    <row r="9414" spans="1:2" x14ac:dyDescent="0.25">
      <c r="A9414" s="48">
        <v>42241604</v>
      </c>
      <c r="B9414" s="49" t="s">
        <v>9672</v>
      </c>
    </row>
    <row r="9415" spans="1:2" x14ac:dyDescent="0.25">
      <c r="A9415" s="48">
        <v>42241606</v>
      </c>
      <c r="B9415" s="49" t="s">
        <v>9673</v>
      </c>
    </row>
    <row r="9416" spans="1:2" x14ac:dyDescent="0.25">
      <c r="A9416" s="48">
        <v>42241607</v>
      </c>
      <c r="B9416" s="49" t="s">
        <v>9674</v>
      </c>
    </row>
    <row r="9417" spans="1:2" x14ac:dyDescent="0.25">
      <c r="A9417" s="48">
        <v>42241701</v>
      </c>
      <c r="B9417" s="49" t="s">
        <v>9675</v>
      </c>
    </row>
    <row r="9418" spans="1:2" x14ac:dyDescent="0.25">
      <c r="A9418" s="48">
        <v>42241702</v>
      </c>
      <c r="B9418" s="49" t="s">
        <v>9676</v>
      </c>
    </row>
    <row r="9419" spans="1:2" x14ac:dyDescent="0.25">
      <c r="A9419" s="48">
        <v>42241703</v>
      </c>
      <c r="B9419" s="49" t="s">
        <v>9677</v>
      </c>
    </row>
    <row r="9420" spans="1:2" x14ac:dyDescent="0.25">
      <c r="A9420" s="48">
        <v>42241704</v>
      </c>
      <c r="B9420" s="49" t="s">
        <v>9678</v>
      </c>
    </row>
    <row r="9421" spans="1:2" x14ac:dyDescent="0.25">
      <c r="A9421" s="48">
        <v>42241705</v>
      </c>
      <c r="B9421" s="49" t="s">
        <v>9679</v>
      </c>
    </row>
    <row r="9422" spans="1:2" x14ac:dyDescent="0.25">
      <c r="A9422" s="48">
        <v>42241706</v>
      </c>
      <c r="B9422" s="49" t="s">
        <v>9680</v>
      </c>
    </row>
    <row r="9423" spans="1:2" x14ac:dyDescent="0.25">
      <c r="A9423" s="48">
        <v>42241707</v>
      </c>
      <c r="B9423" s="49" t="s">
        <v>9681</v>
      </c>
    </row>
    <row r="9424" spans="1:2" x14ac:dyDescent="0.25">
      <c r="A9424" s="48">
        <v>42241708</v>
      </c>
      <c r="B9424" s="49" t="s">
        <v>9682</v>
      </c>
    </row>
    <row r="9425" spans="1:2" x14ac:dyDescent="0.25">
      <c r="A9425" s="48">
        <v>42241801</v>
      </c>
      <c r="B9425" s="49" t="s">
        <v>9683</v>
      </c>
    </row>
    <row r="9426" spans="1:2" x14ac:dyDescent="0.25">
      <c r="A9426" s="48">
        <v>42241802</v>
      </c>
      <c r="B9426" s="49" t="s">
        <v>9684</v>
      </c>
    </row>
    <row r="9427" spans="1:2" x14ac:dyDescent="0.25">
      <c r="A9427" s="48">
        <v>42241803</v>
      </c>
      <c r="B9427" s="49" t="s">
        <v>9685</v>
      </c>
    </row>
    <row r="9428" spans="1:2" x14ac:dyDescent="0.25">
      <c r="A9428" s="48">
        <v>42241804</v>
      </c>
      <c r="B9428" s="49" t="s">
        <v>9686</v>
      </c>
    </row>
    <row r="9429" spans="1:2" x14ac:dyDescent="0.25">
      <c r="A9429" s="48">
        <v>42241805</v>
      </c>
      <c r="B9429" s="49" t="s">
        <v>9687</v>
      </c>
    </row>
    <row r="9430" spans="1:2" x14ac:dyDescent="0.25">
      <c r="A9430" s="48">
        <v>42241806</v>
      </c>
      <c r="B9430" s="49" t="s">
        <v>9688</v>
      </c>
    </row>
    <row r="9431" spans="1:2" x14ac:dyDescent="0.25">
      <c r="A9431" s="48">
        <v>42241807</v>
      </c>
      <c r="B9431" s="49" t="s">
        <v>9689</v>
      </c>
    </row>
    <row r="9432" spans="1:2" x14ac:dyDescent="0.25">
      <c r="A9432" s="48">
        <v>42241808</v>
      </c>
      <c r="B9432" s="49" t="s">
        <v>9690</v>
      </c>
    </row>
    <row r="9433" spans="1:2" x14ac:dyDescent="0.25">
      <c r="A9433" s="48">
        <v>42241809</v>
      </c>
      <c r="B9433" s="49" t="s">
        <v>9691</v>
      </c>
    </row>
    <row r="9434" spans="1:2" x14ac:dyDescent="0.25">
      <c r="A9434" s="48">
        <v>42241810</v>
      </c>
      <c r="B9434" s="49" t="s">
        <v>9692</v>
      </c>
    </row>
    <row r="9435" spans="1:2" x14ac:dyDescent="0.25">
      <c r="A9435" s="48">
        <v>42241811</v>
      </c>
      <c r="B9435" s="49" t="s">
        <v>9693</v>
      </c>
    </row>
    <row r="9436" spans="1:2" x14ac:dyDescent="0.25">
      <c r="A9436" s="48">
        <v>42241901</v>
      </c>
      <c r="B9436" s="49" t="s">
        <v>9694</v>
      </c>
    </row>
    <row r="9437" spans="1:2" x14ac:dyDescent="0.25">
      <c r="A9437" s="48">
        <v>42241902</v>
      </c>
      <c r="B9437" s="49" t="s">
        <v>9695</v>
      </c>
    </row>
    <row r="9438" spans="1:2" x14ac:dyDescent="0.25">
      <c r="A9438" s="48">
        <v>42242001</v>
      </c>
      <c r="B9438" s="49" t="s">
        <v>9696</v>
      </c>
    </row>
    <row r="9439" spans="1:2" x14ac:dyDescent="0.25">
      <c r="A9439" s="48">
        <v>42242002</v>
      </c>
      <c r="B9439" s="49" t="s">
        <v>9697</v>
      </c>
    </row>
    <row r="9440" spans="1:2" x14ac:dyDescent="0.25">
      <c r="A9440" s="48">
        <v>42242003</v>
      </c>
      <c r="B9440" s="49" t="s">
        <v>9698</v>
      </c>
    </row>
    <row r="9441" spans="1:2" x14ac:dyDescent="0.25">
      <c r="A9441" s="48">
        <v>42242004</v>
      </c>
      <c r="B9441" s="49" t="s">
        <v>9699</v>
      </c>
    </row>
    <row r="9442" spans="1:2" x14ac:dyDescent="0.25">
      <c r="A9442" s="48">
        <v>42242101</v>
      </c>
      <c r="B9442" s="49" t="s">
        <v>9700</v>
      </c>
    </row>
    <row r="9443" spans="1:2" x14ac:dyDescent="0.25">
      <c r="A9443" s="48">
        <v>42242102</v>
      </c>
      <c r="B9443" s="49" t="s">
        <v>9701</v>
      </c>
    </row>
    <row r="9444" spans="1:2" x14ac:dyDescent="0.25">
      <c r="A9444" s="48">
        <v>42242103</v>
      </c>
      <c r="B9444" s="49" t="s">
        <v>9702</v>
      </c>
    </row>
    <row r="9445" spans="1:2" x14ac:dyDescent="0.25">
      <c r="A9445" s="48">
        <v>42242104</v>
      </c>
      <c r="B9445" s="49" t="s">
        <v>9703</v>
      </c>
    </row>
    <row r="9446" spans="1:2" x14ac:dyDescent="0.25">
      <c r="A9446" s="48">
        <v>42242105</v>
      </c>
      <c r="B9446" s="49" t="s">
        <v>9704</v>
      </c>
    </row>
    <row r="9447" spans="1:2" x14ac:dyDescent="0.25">
      <c r="A9447" s="48">
        <v>42242106</v>
      </c>
      <c r="B9447" s="49" t="s">
        <v>9705</v>
      </c>
    </row>
    <row r="9448" spans="1:2" x14ac:dyDescent="0.25">
      <c r="A9448" s="48">
        <v>42242107</v>
      </c>
      <c r="B9448" s="49" t="s">
        <v>9706</v>
      </c>
    </row>
    <row r="9449" spans="1:2" x14ac:dyDescent="0.25">
      <c r="A9449" s="48">
        <v>42242108</v>
      </c>
      <c r="B9449" s="49" t="s">
        <v>9707</v>
      </c>
    </row>
    <row r="9450" spans="1:2" x14ac:dyDescent="0.25">
      <c r="A9450" s="48">
        <v>42242109</v>
      </c>
      <c r="B9450" s="49" t="s">
        <v>9708</v>
      </c>
    </row>
    <row r="9451" spans="1:2" x14ac:dyDescent="0.25">
      <c r="A9451" s="48">
        <v>42242301</v>
      </c>
      <c r="B9451" s="49" t="s">
        <v>9709</v>
      </c>
    </row>
    <row r="9452" spans="1:2" x14ac:dyDescent="0.25">
      <c r="A9452" s="48">
        <v>42242302</v>
      </c>
      <c r="B9452" s="49" t="s">
        <v>9710</v>
      </c>
    </row>
    <row r="9453" spans="1:2" x14ac:dyDescent="0.25">
      <c r="A9453" s="48">
        <v>42251501</v>
      </c>
      <c r="B9453" s="49" t="s">
        <v>9711</v>
      </c>
    </row>
    <row r="9454" spans="1:2" x14ac:dyDescent="0.25">
      <c r="A9454" s="48">
        <v>42251502</v>
      </c>
      <c r="B9454" s="49" t="s">
        <v>9712</v>
      </c>
    </row>
    <row r="9455" spans="1:2" x14ac:dyDescent="0.25">
      <c r="A9455" s="48">
        <v>42251503</v>
      </c>
      <c r="B9455" s="49" t="s">
        <v>9713</v>
      </c>
    </row>
    <row r="9456" spans="1:2" x14ac:dyDescent="0.25">
      <c r="A9456" s="48">
        <v>42251504</v>
      </c>
      <c r="B9456" s="49" t="s">
        <v>9714</v>
      </c>
    </row>
    <row r="9457" spans="1:2" x14ac:dyDescent="0.25">
      <c r="A9457" s="48">
        <v>42251505</v>
      </c>
      <c r="B9457" s="49" t="s">
        <v>9715</v>
      </c>
    </row>
    <row r="9458" spans="1:2" x14ac:dyDescent="0.25">
      <c r="A9458" s="48">
        <v>42251506</v>
      </c>
      <c r="B9458" s="49" t="s">
        <v>9716</v>
      </c>
    </row>
    <row r="9459" spans="1:2" x14ac:dyDescent="0.25">
      <c r="A9459" s="48">
        <v>42251601</v>
      </c>
      <c r="B9459" s="49" t="s">
        <v>9717</v>
      </c>
    </row>
    <row r="9460" spans="1:2" x14ac:dyDescent="0.25">
      <c r="A9460" s="48">
        <v>42251602</v>
      </c>
      <c r="B9460" s="49" t="s">
        <v>9718</v>
      </c>
    </row>
    <row r="9461" spans="1:2" x14ac:dyDescent="0.25">
      <c r="A9461" s="48">
        <v>42251603</v>
      </c>
      <c r="B9461" s="49" t="s">
        <v>9719</v>
      </c>
    </row>
    <row r="9462" spans="1:2" x14ac:dyDescent="0.25">
      <c r="A9462" s="48">
        <v>42251604</v>
      </c>
      <c r="B9462" s="49" t="s">
        <v>9720</v>
      </c>
    </row>
    <row r="9463" spans="1:2" x14ac:dyDescent="0.25">
      <c r="A9463" s="48">
        <v>42251605</v>
      </c>
      <c r="B9463" s="49" t="s">
        <v>9721</v>
      </c>
    </row>
    <row r="9464" spans="1:2" x14ac:dyDescent="0.25">
      <c r="A9464" s="48">
        <v>42251606</v>
      </c>
      <c r="B9464" s="49" t="s">
        <v>9722</v>
      </c>
    </row>
    <row r="9465" spans="1:2" x14ac:dyDescent="0.25">
      <c r="A9465" s="48">
        <v>42251607</v>
      </c>
      <c r="B9465" s="49" t="s">
        <v>9723</v>
      </c>
    </row>
    <row r="9466" spans="1:2" x14ac:dyDescent="0.25">
      <c r="A9466" s="48">
        <v>42251608</v>
      </c>
      <c r="B9466" s="49" t="s">
        <v>9724</v>
      </c>
    </row>
    <row r="9467" spans="1:2" x14ac:dyDescent="0.25">
      <c r="A9467" s="48">
        <v>42251609</v>
      </c>
      <c r="B9467" s="49" t="s">
        <v>9725</v>
      </c>
    </row>
    <row r="9468" spans="1:2" x14ac:dyDescent="0.25">
      <c r="A9468" s="48">
        <v>42251610</v>
      </c>
      <c r="B9468" s="49" t="s">
        <v>9726</v>
      </c>
    </row>
    <row r="9469" spans="1:2" x14ac:dyDescent="0.25">
      <c r="A9469" s="48">
        <v>42251611</v>
      </c>
      <c r="B9469" s="49" t="s">
        <v>9727</v>
      </c>
    </row>
    <row r="9470" spans="1:2" x14ac:dyDescent="0.25">
      <c r="A9470" s="48">
        <v>42251612</v>
      </c>
      <c r="B9470" s="49" t="s">
        <v>9728</v>
      </c>
    </row>
    <row r="9471" spans="1:2" x14ac:dyDescent="0.25">
      <c r="A9471" s="48">
        <v>42251613</v>
      </c>
      <c r="B9471" s="49" t="s">
        <v>9729</v>
      </c>
    </row>
    <row r="9472" spans="1:2" x14ac:dyDescent="0.25">
      <c r="A9472" s="48">
        <v>42251614</v>
      </c>
      <c r="B9472" s="49" t="s">
        <v>9730</v>
      </c>
    </row>
    <row r="9473" spans="1:2" x14ac:dyDescent="0.25">
      <c r="A9473" s="48">
        <v>42251615</v>
      </c>
      <c r="B9473" s="49" t="s">
        <v>9731</v>
      </c>
    </row>
    <row r="9474" spans="1:2" x14ac:dyDescent="0.25">
      <c r="A9474" s="48">
        <v>42251616</v>
      </c>
      <c r="B9474" s="49" t="s">
        <v>9732</v>
      </c>
    </row>
    <row r="9475" spans="1:2" x14ac:dyDescent="0.25">
      <c r="A9475" s="48">
        <v>42251617</v>
      </c>
      <c r="B9475" s="49" t="s">
        <v>9733</v>
      </c>
    </row>
    <row r="9476" spans="1:2" x14ac:dyDescent="0.25">
      <c r="A9476" s="48">
        <v>42251618</v>
      </c>
      <c r="B9476" s="49" t="s">
        <v>9734</v>
      </c>
    </row>
    <row r="9477" spans="1:2" x14ac:dyDescent="0.25">
      <c r="A9477" s="48">
        <v>42251619</v>
      </c>
      <c r="B9477" s="49" t="s">
        <v>9735</v>
      </c>
    </row>
    <row r="9478" spans="1:2" x14ac:dyDescent="0.25">
      <c r="A9478" s="48">
        <v>42251620</v>
      </c>
      <c r="B9478" s="49" t="s">
        <v>9736</v>
      </c>
    </row>
    <row r="9479" spans="1:2" x14ac:dyDescent="0.25">
      <c r="A9479" s="48">
        <v>42251621</v>
      </c>
      <c r="B9479" s="49" t="s">
        <v>9737</v>
      </c>
    </row>
    <row r="9480" spans="1:2" x14ac:dyDescent="0.25">
      <c r="A9480" s="48">
        <v>42251622</v>
      </c>
      <c r="B9480" s="49" t="s">
        <v>9738</v>
      </c>
    </row>
    <row r="9481" spans="1:2" x14ac:dyDescent="0.25">
      <c r="A9481" s="48">
        <v>42251623</v>
      </c>
      <c r="B9481" s="49" t="s">
        <v>9739</v>
      </c>
    </row>
    <row r="9482" spans="1:2" x14ac:dyDescent="0.25">
      <c r="A9482" s="48">
        <v>42251624</v>
      </c>
      <c r="B9482" s="49" t="s">
        <v>9740</v>
      </c>
    </row>
    <row r="9483" spans="1:2" x14ac:dyDescent="0.25">
      <c r="A9483" s="48">
        <v>42251701</v>
      </c>
      <c r="B9483" s="49" t="s">
        <v>9741</v>
      </c>
    </row>
    <row r="9484" spans="1:2" x14ac:dyDescent="0.25">
      <c r="A9484" s="48">
        <v>42251702</v>
      </c>
      <c r="B9484" s="49" t="s">
        <v>9742</v>
      </c>
    </row>
    <row r="9485" spans="1:2" x14ac:dyDescent="0.25">
      <c r="A9485" s="48">
        <v>42251703</v>
      </c>
      <c r="B9485" s="49" t="s">
        <v>9743</v>
      </c>
    </row>
    <row r="9486" spans="1:2" x14ac:dyDescent="0.25">
      <c r="A9486" s="48">
        <v>42251704</v>
      </c>
      <c r="B9486" s="49" t="s">
        <v>9744</v>
      </c>
    </row>
    <row r="9487" spans="1:2" x14ac:dyDescent="0.25">
      <c r="A9487" s="48">
        <v>42251705</v>
      </c>
      <c r="B9487" s="49" t="s">
        <v>9745</v>
      </c>
    </row>
    <row r="9488" spans="1:2" x14ac:dyDescent="0.25">
      <c r="A9488" s="48">
        <v>42251706</v>
      </c>
      <c r="B9488" s="49" t="s">
        <v>9746</v>
      </c>
    </row>
    <row r="9489" spans="1:2" x14ac:dyDescent="0.25">
      <c r="A9489" s="48">
        <v>42251801</v>
      </c>
      <c r="B9489" s="49" t="s">
        <v>9747</v>
      </c>
    </row>
    <row r="9490" spans="1:2" x14ac:dyDescent="0.25">
      <c r="A9490" s="48">
        <v>42251802</v>
      </c>
      <c r="B9490" s="49" t="s">
        <v>9748</v>
      </c>
    </row>
    <row r="9491" spans="1:2" x14ac:dyDescent="0.25">
      <c r="A9491" s="48">
        <v>42251803</v>
      </c>
      <c r="B9491" s="49" t="s">
        <v>9749</v>
      </c>
    </row>
    <row r="9492" spans="1:2" x14ac:dyDescent="0.25">
      <c r="A9492" s="48">
        <v>42251804</v>
      </c>
      <c r="B9492" s="49" t="s">
        <v>9750</v>
      </c>
    </row>
    <row r="9493" spans="1:2" x14ac:dyDescent="0.25">
      <c r="A9493" s="48">
        <v>42251805</v>
      </c>
      <c r="B9493" s="49" t="s">
        <v>9751</v>
      </c>
    </row>
    <row r="9494" spans="1:2" x14ac:dyDescent="0.25">
      <c r="A9494" s="48">
        <v>42261501</v>
      </c>
      <c r="B9494" s="49" t="s">
        <v>9752</v>
      </c>
    </row>
    <row r="9495" spans="1:2" x14ac:dyDescent="0.25">
      <c r="A9495" s="48">
        <v>42261502</v>
      </c>
      <c r="B9495" s="49" t="s">
        <v>9753</v>
      </c>
    </row>
    <row r="9496" spans="1:2" x14ac:dyDescent="0.25">
      <c r="A9496" s="48">
        <v>42261503</v>
      </c>
      <c r="B9496" s="49" t="s">
        <v>9754</v>
      </c>
    </row>
    <row r="9497" spans="1:2" x14ac:dyDescent="0.25">
      <c r="A9497" s="48">
        <v>42261504</v>
      </c>
      <c r="B9497" s="49" t="s">
        <v>9755</v>
      </c>
    </row>
    <row r="9498" spans="1:2" x14ac:dyDescent="0.25">
      <c r="A9498" s="48">
        <v>42261505</v>
      </c>
      <c r="B9498" s="49" t="s">
        <v>9756</v>
      </c>
    </row>
    <row r="9499" spans="1:2" x14ac:dyDescent="0.25">
      <c r="A9499" s="48">
        <v>42261506</v>
      </c>
      <c r="B9499" s="49" t="s">
        <v>9757</v>
      </c>
    </row>
    <row r="9500" spans="1:2" x14ac:dyDescent="0.25">
      <c r="A9500" s="48">
        <v>42261507</v>
      </c>
      <c r="B9500" s="49" t="s">
        <v>9758</v>
      </c>
    </row>
    <row r="9501" spans="1:2" x14ac:dyDescent="0.25">
      <c r="A9501" s="48">
        <v>42261508</v>
      </c>
      <c r="B9501" s="49" t="s">
        <v>9759</v>
      </c>
    </row>
    <row r="9502" spans="1:2" x14ac:dyDescent="0.25">
      <c r="A9502" s="48">
        <v>42261509</v>
      </c>
      <c r="B9502" s="49" t="s">
        <v>9760</v>
      </c>
    </row>
    <row r="9503" spans="1:2" x14ac:dyDescent="0.25">
      <c r="A9503" s="48">
        <v>42261510</v>
      </c>
      <c r="B9503" s="49" t="s">
        <v>9761</v>
      </c>
    </row>
    <row r="9504" spans="1:2" x14ac:dyDescent="0.25">
      <c r="A9504" s="48">
        <v>42261511</v>
      </c>
      <c r="B9504" s="49" t="s">
        <v>9762</v>
      </c>
    </row>
    <row r="9505" spans="1:2" x14ac:dyDescent="0.25">
      <c r="A9505" s="48">
        <v>42261512</v>
      </c>
      <c r="B9505" s="49" t="s">
        <v>9763</v>
      </c>
    </row>
    <row r="9506" spans="1:2" x14ac:dyDescent="0.25">
      <c r="A9506" s="48">
        <v>42261513</v>
      </c>
      <c r="B9506" s="49" t="s">
        <v>9764</v>
      </c>
    </row>
    <row r="9507" spans="1:2" x14ac:dyDescent="0.25">
      <c r="A9507" s="48">
        <v>42261514</v>
      </c>
      <c r="B9507" s="49" t="s">
        <v>9765</v>
      </c>
    </row>
    <row r="9508" spans="1:2" x14ac:dyDescent="0.25">
      <c r="A9508" s="48">
        <v>42261515</v>
      </c>
      <c r="B9508" s="49" t="s">
        <v>9766</v>
      </c>
    </row>
    <row r="9509" spans="1:2" x14ac:dyDescent="0.25">
      <c r="A9509" s="48">
        <v>42261516</v>
      </c>
      <c r="B9509" s="49" t="s">
        <v>9767</v>
      </c>
    </row>
    <row r="9510" spans="1:2" x14ac:dyDescent="0.25">
      <c r="A9510" s="48">
        <v>42261601</v>
      </c>
      <c r="B9510" s="49" t="s">
        <v>9768</v>
      </c>
    </row>
    <row r="9511" spans="1:2" x14ac:dyDescent="0.25">
      <c r="A9511" s="48">
        <v>42261602</v>
      </c>
      <c r="B9511" s="49" t="s">
        <v>9769</v>
      </c>
    </row>
    <row r="9512" spans="1:2" x14ac:dyDescent="0.25">
      <c r="A9512" s="48">
        <v>42261603</v>
      </c>
      <c r="B9512" s="49" t="s">
        <v>9770</v>
      </c>
    </row>
    <row r="9513" spans="1:2" x14ac:dyDescent="0.25">
      <c r="A9513" s="48">
        <v>42261604</v>
      </c>
      <c r="B9513" s="49" t="s">
        <v>9771</v>
      </c>
    </row>
    <row r="9514" spans="1:2" x14ac:dyDescent="0.25">
      <c r="A9514" s="48">
        <v>42261605</v>
      </c>
      <c r="B9514" s="49" t="s">
        <v>9772</v>
      </c>
    </row>
    <row r="9515" spans="1:2" x14ac:dyDescent="0.25">
      <c r="A9515" s="48">
        <v>42261606</v>
      </c>
      <c r="B9515" s="49" t="s">
        <v>9773</v>
      </c>
    </row>
    <row r="9516" spans="1:2" x14ac:dyDescent="0.25">
      <c r="A9516" s="48">
        <v>42261607</v>
      </c>
      <c r="B9516" s="49" t="s">
        <v>9774</v>
      </c>
    </row>
    <row r="9517" spans="1:2" x14ac:dyDescent="0.25">
      <c r="A9517" s="48">
        <v>42261608</v>
      </c>
      <c r="B9517" s="49" t="s">
        <v>9775</v>
      </c>
    </row>
    <row r="9518" spans="1:2" x14ac:dyDescent="0.25">
      <c r="A9518" s="48">
        <v>42261609</v>
      </c>
      <c r="B9518" s="49" t="s">
        <v>9776</v>
      </c>
    </row>
    <row r="9519" spans="1:2" x14ac:dyDescent="0.25">
      <c r="A9519" s="48">
        <v>42261610</v>
      </c>
      <c r="B9519" s="49" t="s">
        <v>9777</v>
      </c>
    </row>
    <row r="9520" spans="1:2" x14ac:dyDescent="0.25">
      <c r="A9520" s="48">
        <v>42261611</v>
      </c>
      <c r="B9520" s="49" t="s">
        <v>9778</v>
      </c>
    </row>
    <row r="9521" spans="1:2" x14ac:dyDescent="0.25">
      <c r="A9521" s="48">
        <v>42261612</v>
      </c>
      <c r="B9521" s="49" t="s">
        <v>9779</v>
      </c>
    </row>
    <row r="9522" spans="1:2" x14ac:dyDescent="0.25">
      <c r="A9522" s="48">
        <v>42261613</v>
      </c>
      <c r="B9522" s="49" t="s">
        <v>9780</v>
      </c>
    </row>
    <row r="9523" spans="1:2" x14ac:dyDescent="0.25">
      <c r="A9523" s="48">
        <v>42261701</v>
      </c>
      <c r="B9523" s="49" t="s">
        <v>9781</v>
      </c>
    </row>
    <row r="9524" spans="1:2" x14ac:dyDescent="0.25">
      <c r="A9524" s="48">
        <v>42261702</v>
      </c>
      <c r="B9524" s="49" t="s">
        <v>9782</v>
      </c>
    </row>
    <row r="9525" spans="1:2" x14ac:dyDescent="0.25">
      <c r="A9525" s="48">
        <v>42261703</v>
      </c>
      <c r="B9525" s="49" t="s">
        <v>9783</v>
      </c>
    </row>
    <row r="9526" spans="1:2" x14ac:dyDescent="0.25">
      <c r="A9526" s="48">
        <v>42261704</v>
      </c>
      <c r="B9526" s="49" t="s">
        <v>9784</v>
      </c>
    </row>
    <row r="9527" spans="1:2" x14ac:dyDescent="0.25">
      <c r="A9527" s="48">
        <v>42261705</v>
      </c>
      <c r="B9527" s="49" t="s">
        <v>9785</v>
      </c>
    </row>
    <row r="9528" spans="1:2" x14ac:dyDescent="0.25">
      <c r="A9528" s="48">
        <v>42261706</v>
      </c>
      <c r="B9528" s="49" t="s">
        <v>9786</v>
      </c>
    </row>
    <row r="9529" spans="1:2" x14ac:dyDescent="0.25">
      <c r="A9529" s="48">
        <v>42261707</v>
      </c>
      <c r="B9529" s="49" t="s">
        <v>9787</v>
      </c>
    </row>
    <row r="9530" spans="1:2" x14ac:dyDescent="0.25">
      <c r="A9530" s="48">
        <v>42261801</v>
      </c>
      <c r="B9530" s="49" t="s">
        <v>9788</v>
      </c>
    </row>
    <row r="9531" spans="1:2" x14ac:dyDescent="0.25">
      <c r="A9531" s="48">
        <v>42261802</v>
      </c>
      <c r="B9531" s="49" t="s">
        <v>9789</v>
      </c>
    </row>
    <row r="9532" spans="1:2" x14ac:dyDescent="0.25">
      <c r="A9532" s="48">
        <v>42261803</v>
      </c>
      <c r="B9532" s="49" t="s">
        <v>9790</v>
      </c>
    </row>
    <row r="9533" spans="1:2" x14ac:dyDescent="0.25">
      <c r="A9533" s="48">
        <v>42261804</v>
      </c>
      <c r="B9533" s="49" t="s">
        <v>9791</v>
      </c>
    </row>
    <row r="9534" spans="1:2" x14ac:dyDescent="0.25">
      <c r="A9534" s="48">
        <v>42261805</v>
      </c>
      <c r="B9534" s="49" t="s">
        <v>9792</v>
      </c>
    </row>
    <row r="9535" spans="1:2" x14ac:dyDescent="0.25">
      <c r="A9535" s="48">
        <v>42261806</v>
      </c>
      <c r="B9535" s="49" t="s">
        <v>9793</v>
      </c>
    </row>
    <row r="9536" spans="1:2" x14ac:dyDescent="0.25">
      <c r="A9536" s="48">
        <v>42261807</v>
      </c>
      <c r="B9536" s="49" t="s">
        <v>9794</v>
      </c>
    </row>
    <row r="9537" spans="1:2" x14ac:dyDescent="0.25">
      <c r="A9537" s="48">
        <v>42261808</v>
      </c>
      <c r="B9537" s="49" t="s">
        <v>9795</v>
      </c>
    </row>
    <row r="9538" spans="1:2" x14ac:dyDescent="0.25">
      <c r="A9538" s="48">
        <v>42261809</v>
      </c>
      <c r="B9538" s="49" t="s">
        <v>9796</v>
      </c>
    </row>
    <row r="9539" spans="1:2" x14ac:dyDescent="0.25">
      <c r="A9539" s="48">
        <v>42261810</v>
      </c>
      <c r="B9539" s="49" t="s">
        <v>9797</v>
      </c>
    </row>
    <row r="9540" spans="1:2" x14ac:dyDescent="0.25">
      <c r="A9540" s="48">
        <v>42261901</v>
      </c>
      <c r="B9540" s="49" t="s">
        <v>9798</v>
      </c>
    </row>
    <row r="9541" spans="1:2" x14ac:dyDescent="0.25">
      <c r="A9541" s="48">
        <v>42261902</v>
      </c>
      <c r="B9541" s="49" t="s">
        <v>9799</v>
      </c>
    </row>
    <row r="9542" spans="1:2" x14ac:dyDescent="0.25">
      <c r="A9542" s="48">
        <v>42261903</v>
      </c>
      <c r="B9542" s="49" t="s">
        <v>9800</v>
      </c>
    </row>
    <row r="9543" spans="1:2" x14ac:dyDescent="0.25">
      <c r="A9543" s="48">
        <v>42261904</v>
      </c>
      <c r="B9543" s="49" t="s">
        <v>9801</v>
      </c>
    </row>
    <row r="9544" spans="1:2" x14ac:dyDescent="0.25">
      <c r="A9544" s="48">
        <v>42262001</v>
      </c>
      <c r="B9544" s="49" t="s">
        <v>9802</v>
      </c>
    </row>
    <row r="9545" spans="1:2" x14ac:dyDescent="0.25">
      <c r="A9545" s="48">
        <v>42262002</v>
      </c>
      <c r="B9545" s="49" t="s">
        <v>9803</v>
      </c>
    </row>
    <row r="9546" spans="1:2" x14ac:dyDescent="0.25">
      <c r="A9546" s="48">
        <v>42262003</v>
      </c>
      <c r="B9546" s="49" t="s">
        <v>9804</v>
      </c>
    </row>
    <row r="9547" spans="1:2" x14ac:dyDescent="0.25">
      <c r="A9547" s="48">
        <v>42262004</v>
      </c>
      <c r="B9547" s="49" t="s">
        <v>9805</v>
      </c>
    </row>
    <row r="9548" spans="1:2" x14ac:dyDescent="0.25">
      <c r="A9548" s="48">
        <v>42262005</v>
      </c>
      <c r="B9548" s="49" t="s">
        <v>9806</v>
      </c>
    </row>
    <row r="9549" spans="1:2" x14ac:dyDescent="0.25">
      <c r="A9549" s="48">
        <v>42262006</v>
      </c>
      <c r="B9549" s="49" t="s">
        <v>9807</v>
      </c>
    </row>
    <row r="9550" spans="1:2" x14ac:dyDescent="0.25">
      <c r="A9550" s="48">
        <v>42262007</v>
      </c>
      <c r="B9550" s="49" t="s">
        <v>9808</v>
      </c>
    </row>
    <row r="9551" spans="1:2" x14ac:dyDescent="0.25">
      <c r="A9551" s="48">
        <v>42262008</v>
      </c>
      <c r="B9551" s="49" t="s">
        <v>9809</v>
      </c>
    </row>
    <row r="9552" spans="1:2" x14ac:dyDescent="0.25">
      <c r="A9552" s="48">
        <v>42262101</v>
      </c>
      <c r="B9552" s="49" t="s">
        <v>9810</v>
      </c>
    </row>
    <row r="9553" spans="1:2" x14ac:dyDescent="0.25">
      <c r="A9553" s="48">
        <v>42262102</v>
      </c>
      <c r="B9553" s="49" t="s">
        <v>9811</v>
      </c>
    </row>
    <row r="9554" spans="1:2" x14ac:dyDescent="0.25">
      <c r="A9554" s="48">
        <v>42262103</v>
      </c>
      <c r="B9554" s="49" t="s">
        <v>9812</v>
      </c>
    </row>
    <row r="9555" spans="1:2" x14ac:dyDescent="0.25">
      <c r="A9555" s="48">
        <v>42262104</v>
      </c>
      <c r="B9555" s="49" t="s">
        <v>9813</v>
      </c>
    </row>
    <row r="9556" spans="1:2" x14ac:dyDescent="0.25">
      <c r="A9556" s="48">
        <v>42262105</v>
      </c>
      <c r="B9556" s="49" t="s">
        <v>9814</v>
      </c>
    </row>
    <row r="9557" spans="1:2" x14ac:dyDescent="0.25">
      <c r="A9557" s="48">
        <v>42271501</v>
      </c>
      <c r="B9557" s="49" t="s">
        <v>9815</v>
      </c>
    </row>
    <row r="9558" spans="1:2" x14ac:dyDescent="0.25">
      <c r="A9558" s="48">
        <v>42271502</v>
      </c>
      <c r="B9558" s="49" t="s">
        <v>9816</v>
      </c>
    </row>
    <row r="9559" spans="1:2" x14ac:dyDescent="0.25">
      <c r="A9559" s="48">
        <v>42271503</v>
      </c>
      <c r="B9559" s="49" t="s">
        <v>9817</v>
      </c>
    </row>
    <row r="9560" spans="1:2" x14ac:dyDescent="0.25">
      <c r="A9560" s="48">
        <v>42271504</v>
      </c>
      <c r="B9560" s="49" t="s">
        <v>9818</v>
      </c>
    </row>
    <row r="9561" spans="1:2" x14ac:dyDescent="0.25">
      <c r="A9561" s="48">
        <v>42271505</v>
      </c>
      <c r="B9561" s="49" t="s">
        <v>9819</v>
      </c>
    </row>
    <row r="9562" spans="1:2" x14ac:dyDescent="0.25">
      <c r="A9562" s="48">
        <v>42271506</v>
      </c>
      <c r="B9562" s="49" t="s">
        <v>9820</v>
      </c>
    </row>
    <row r="9563" spans="1:2" x14ac:dyDescent="0.25">
      <c r="A9563" s="48">
        <v>42271601</v>
      </c>
      <c r="B9563" s="49" t="s">
        <v>9821</v>
      </c>
    </row>
    <row r="9564" spans="1:2" x14ac:dyDescent="0.25">
      <c r="A9564" s="48">
        <v>42271602</v>
      </c>
      <c r="B9564" s="49" t="s">
        <v>9822</v>
      </c>
    </row>
    <row r="9565" spans="1:2" x14ac:dyDescent="0.25">
      <c r="A9565" s="48">
        <v>42271603</v>
      </c>
      <c r="B9565" s="49" t="s">
        <v>9823</v>
      </c>
    </row>
    <row r="9566" spans="1:2" x14ac:dyDescent="0.25">
      <c r="A9566" s="48">
        <v>42271604</v>
      </c>
      <c r="B9566" s="49" t="s">
        <v>9824</v>
      </c>
    </row>
    <row r="9567" spans="1:2" x14ac:dyDescent="0.25">
      <c r="A9567" s="48">
        <v>42271605</v>
      </c>
      <c r="B9567" s="49" t="s">
        <v>9825</v>
      </c>
    </row>
    <row r="9568" spans="1:2" x14ac:dyDescent="0.25">
      <c r="A9568" s="48">
        <v>42271606</v>
      </c>
      <c r="B9568" s="49" t="s">
        <v>9826</v>
      </c>
    </row>
    <row r="9569" spans="1:2" x14ac:dyDescent="0.25">
      <c r="A9569" s="48">
        <v>42271607</v>
      </c>
      <c r="B9569" s="49" t="s">
        <v>9827</v>
      </c>
    </row>
    <row r="9570" spans="1:2" x14ac:dyDescent="0.25">
      <c r="A9570" s="48">
        <v>42271608</v>
      </c>
      <c r="B9570" s="49" t="s">
        <v>9828</v>
      </c>
    </row>
    <row r="9571" spans="1:2" x14ac:dyDescent="0.25">
      <c r="A9571" s="48">
        <v>42271609</v>
      </c>
      <c r="B9571" s="49" t="s">
        <v>9829</v>
      </c>
    </row>
    <row r="9572" spans="1:2" x14ac:dyDescent="0.25">
      <c r="A9572" s="48">
        <v>42271610</v>
      </c>
      <c r="B9572" s="49" t="s">
        <v>9830</v>
      </c>
    </row>
    <row r="9573" spans="1:2" x14ac:dyDescent="0.25">
      <c r="A9573" s="48">
        <v>42271611</v>
      </c>
      <c r="B9573" s="49" t="s">
        <v>9831</v>
      </c>
    </row>
    <row r="9574" spans="1:2" x14ac:dyDescent="0.25">
      <c r="A9574" s="48">
        <v>42271612</v>
      </c>
      <c r="B9574" s="49" t="s">
        <v>9832</v>
      </c>
    </row>
    <row r="9575" spans="1:2" x14ac:dyDescent="0.25">
      <c r="A9575" s="48">
        <v>42271613</v>
      </c>
      <c r="B9575" s="49" t="s">
        <v>9833</v>
      </c>
    </row>
    <row r="9576" spans="1:2" x14ac:dyDescent="0.25">
      <c r="A9576" s="48">
        <v>42271614</v>
      </c>
      <c r="B9576" s="49" t="s">
        <v>9834</v>
      </c>
    </row>
    <row r="9577" spans="1:2" x14ac:dyDescent="0.25">
      <c r="A9577" s="48">
        <v>42271615</v>
      </c>
      <c r="B9577" s="49" t="s">
        <v>9835</v>
      </c>
    </row>
    <row r="9578" spans="1:2" x14ac:dyDescent="0.25">
      <c r="A9578" s="48">
        <v>42271616</v>
      </c>
      <c r="B9578" s="49" t="s">
        <v>9836</v>
      </c>
    </row>
    <row r="9579" spans="1:2" x14ac:dyDescent="0.25">
      <c r="A9579" s="48">
        <v>42271617</v>
      </c>
      <c r="B9579" s="49" t="s">
        <v>9837</v>
      </c>
    </row>
    <row r="9580" spans="1:2" x14ac:dyDescent="0.25">
      <c r="A9580" s="48">
        <v>42271618</v>
      </c>
      <c r="B9580" s="49" t="s">
        <v>9838</v>
      </c>
    </row>
    <row r="9581" spans="1:2" x14ac:dyDescent="0.25">
      <c r="A9581" s="48">
        <v>42271701</v>
      </c>
      <c r="B9581" s="49" t="s">
        <v>9839</v>
      </c>
    </row>
    <row r="9582" spans="1:2" x14ac:dyDescent="0.25">
      <c r="A9582" s="48">
        <v>42271702</v>
      </c>
      <c r="B9582" s="49" t="s">
        <v>9840</v>
      </c>
    </row>
    <row r="9583" spans="1:2" x14ac:dyDescent="0.25">
      <c r="A9583" s="48">
        <v>42271703</v>
      </c>
      <c r="B9583" s="49" t="s">
        <v>9841</v>
      </c>
    </row>
    <row r="9584" spans="1:2" x14ac:dyDescent="0.25">
      <c r="A9584" s="48">
        <v>42271704</v>
      </c>
      <c r="B9584" s="49" t="s">
        <v>9842</v>
      </c>
    </row>
    <row r="9585" spans="1:2" x14ac:dyDescent="0.25">
      <c r="A9585" s="48">
        <v>42271705</v>
      </c>
      <c r="B9585" s="49" t="s">
        <v>9843</v>
      </c>
    </row>
    <row r="9586" spans="1:2" x14ac:dyDescent="0.25">
      <c r="A9586" s="48">
        <v>42271706</v>
      </c>
      <c r="B9586" s="49" t="s">
        <v>9844</v>
      </c>
    </row>
    <row r="9587" spans="1:2" x14ac:dyDescent="0.25">
      <c r="A9587" s="48">
        <v>42271707</v>
      </c>
      <c r="B9587" s="49" t="s">
        <v>9845</v>
      </c>
    </row>
    <row r="9588" spans="1:2" x14ac:dyDescent="0.25">
      <c r="A9588" s="48">
        <v>42271708</v>
      </c>
      <c r="B9588" s="49" t="s">
        <v>9846</v>
      </c>
    </row>
    <row r="9589" spans="1:2" x14ac:dyDescent="0.25">
      <c r="A9589" s="48">
        <v>42271709</v>
      </c>
      <c r="B9589" s="49" t="s">
        <v>9847</v>
      </c>
    </row>
    <row r="9590" spans="1:2" x14ac:dyDescent="0.25">
      <c r="A9590" s="48">
        <v>42271710</v>
      </c>
      <c r="B9590" s="49" t="s">
        <v>9848</v>
      </c>
    </row>
    <row r="9591" spans="1:2" x14ac:dyDescent="0.25">
      <c r="A9591" s="48">
        <v>42271711</v>
      </c>
      <c r="B9591" s="49" t="s">
        <v>9849</v>
      </c>
    </row>
    <row r="9592" spans="1:2" x14ac:dyDescent="0.25">
      <c r="A9592" s="48">
        <v>42271712</v>
      </c>
      <c r="B9592" s="49" t="s">
        <v>9850</v>
      </c>
    </row>
    <row r="9593" spans="1:2" x14ac:dyDescent="0.25">
      <c r="A9593" s="48">
        <v>42271713</v>
      </c>
      <c r="B9593" s="49" t="s">
        <v>9851</v>
      </c>
    </row>
    <row r="9594" spans="1:2" x14ac:dyDescent="0.25">
      <c r="A9594" s="48">
        <v>42271714</v>
      </c>
      <c r="B9594" s="49" t="s">
        <v>9852</v>
      </c>
    </row>
    <row r="9595" spans="1:2" x14ac:dyDescent="0.25">
      <c r="A9595" s="48">
        <v>42271715</v>
      </c>
      <c r="B9595" s="49" t="s">
        <v>9853</v>
      </c>
    </row>
    <row r="9596" spans="1:2" x14ac:dyDescent="0.25">
      <c r="A9596" s="48">
        <v>42271716</v>
      </c>
      <c r="B9596" s="49" t="s">
        <v>9854</v>
      </c>
    </row>
    <row r="9597" spans="1:2" x14ac:dyDescent="0.25">
      <c r="A9597" s="48">
        <v>42271717</v>
      </c>
      <c r="B9597" s="49" t="s">
        <v>9855</v>
      </c>
    </row>
    <row r="9598" spans="1:2" x14ac:dyDescent="0.25">
      <c r="A9598" s="48">
        <v>42271718</v>
      </c>
      <c r="B9598" s="49" t="s">
        <v>9856</v>
      </c>
    </row>
    <row r="9599" spans="1:2" x14ac:dyDescent="0.25">
      <c r="A9599" s="48">
        <v>42271719</v>
      </c>
      <c r="B9599" s="49" t="s">
        <v>9857</v>
      </c>
    </row>
    <row r="9600" spans="1:2" x14ac:dyDescent="0.25">
      <c r="A9600" s="48">
        <v>42271720</v>
      </c>
      <c r="B9600" s="49" t="s">
        <v>9858</v>
      </c>
    </row>
    <row r="9601" spans="1:2" x14ac:dyDescent="0.25">
      <c r="A9601" s="48">
        <v>42271721</v>
      </c>
      <c r="B9601" s="49" t="s">
        <v>9859</v>
      </c>
    </row>
    <row r="9602" spans="1:2" x14ac:dyDescent="0.25">
      <c r="A9602" s="48">
        <v>42271801</v>
      </c>
      <c r="B9602" s="49" t="s">
        <v>9860</v>
      </c>
    </row>
    <row r="9603" spans="1:2" x14ac:dyDescent="0.25">
      <c r="A9603" s="48">
        <v>42271802</v>
      </c>
      <c r="B9603" s="49" t="s">
        <v>9861</v>
      </c>
    </row>
    <row r="9604" spans="1:2" x14ac:dyDescent="0.25">
      <c r="A9604" s="48">
        <v>42271803</v>
      </c>
      <c r="B9604" s="49" t="s">
        <v>9862</v>
      </c>
    </row>
    <row r="9605" spans="1:2" x14ac:dyDescent="0.25">
      <c r="A9605" s="48">
        <v>42271901</v>
      </c>
      <c r="B9605" s="49" t="s">
        <v>9863</v>
      </c>
    </row>
    <row r="9606" spans="1:2" x14ac:dyDescent="0.25">
      <c r="A9606" s="48">
        <v>42271902</v>
      </c>
      <c r="B9606" s="49" t="s">
        <v>9864</v>
      </c>
    </row>
    <row r="9607" spans="1:2" x14ac:dyDescent="0.25">
      <c r="A9607" s="48">
        <v>42271903</v>
      </c>
      <c r="B9607" s="49" t="s">
        <v>9865</v>
      </c>
    </row>
    <row r="9608" spans="1:2" x14ac:dyDescent="0.25">
      <c r="A9608" s="48">
        <v>42271904</v>
      </c>
      <c r="B9608" s="49" t="s">
        <v>9866</v>
      </c>
    </row>
    <row r="9609" spans="1:2" x14ac:dyDescent="0.25">
      <c r="A9609" s="48">
        <v>42271905</v>
      </c>
      <c r="B9609" s="49" t="s">
        <v>9867</v>
      </c>
    </row>
    <row r="9610" spans="1:2" x14ac:dyDescent="0.25">
      <c r="A9610" s="48">
        <v>42271906</v>
      </c>
      <c r="B9610" s="49" t="s">
        <v>9868</v>
      </c>
    </row>
    <row r="9611" spans="1:2" x14ac:dyDescent="0.25">
      <c r="A9611" s="48">
        <v>42271907</v>
      </c>
      <c r="B9611" s="49" t="s">
        <v>9869</v>
      </c>
    </row>
    <row r="9612" spans="1:2" x14ac:dyDescent="0.25">
      <c r="A9612" s="48">
        <v>42271908</v>
      </c>
      <c r="B9612" s="49" t="s">
        <v>9870</v>
      </c>
    </row>
    <row r="9613" spans="1:2" x14ac:dyDescent="0.25">
      <c r="A9613" s="48">
        <v>42271909</v>
      </c>
      <c r="B9613" s="49" t="s">
        <v>9871</v>
      </c>
    </row>
    <row r="9614" spans="1:2" x14ac:dyDescent="0.25">
      <c r="A9614" s="48">
        <v>42271910</v>
      </c>
      <c r="B9614" s="49" t="s">
        <v>9872</v>
      </c>
    </row>
    <row r="9615" spans="1:2" x14ac:dyDescent="0.25">
      <c r="A9615" s="48">
        <v>42271911</v>
      </c>
      <c r="B9615" s="49" t="s">
        <v>9873</v>
      </c>
    </row>
    <row r="9616" spans="1:2" x14ac:dyDescent="0.25">
      <c r="A9616" s="48">
        <v>42271912</v>
      </c>
      <c r="B9616" s="49" t="s">
        <v>9874</v>
      </c>
    </row>
    <row r="9617" spans="1:2" x14ac:dyDescent="0.25">
      <c r="A9617" s="48">
        <v>42271913</v>
      </c>
      <c r="B9617" s="49" t="s">
        <v>9875</v>
      </c>
    </row>
    <row r="9618" spans="1:2" x14ac:dyDescent="0.25">
      <c r="A9618" s="48">
        <v>42271914</v>
      </c>
      <c r="B9618" s="49" t="s">
        <v>9876</v>
      </c>
    </row>
    <row r="9619" spans="1:2" x14ac:dyDescent="0.25">
      <c r="A9619" s="48">
        <v>42271915</v>
      </c>
      <c r="B9619" s="49" t="s">
        <v>9877</v>
      </c>
    </row>
    <row r="9620" spans="1:2" x14ac:dyDescent="0.25">
      <c r="A9620" s="48">
        <v>42272001</v>
      </c>
      <c r="B9620" s="49" t="s">
        <v>9878</v>
      </c>
    </row>
    <row r="9621" spans="1:2" x14ac:dyDescent="0.25">
      <c r="A9621" s="48">
        <v>42272002</v>
      </c>
      <c r="B9621" s="49" t="s">
        <v>9879</v>
      </c>
    </row>
    <row r="9622" spans="1:2" x14ac:dyDescent="0.25">
      <c r="A9622" s="48">
        <v>42272003</v>
      </c>
      <c r="B9622" s="49" t="s">
        <v>9880</v>
      </c>
    </row>
    <row r="9623" spans="1:2" x14ac:dyDescent="0.25">
      <c r="A9623" s="48">
        <v>42272004</v>
      </c>
      <c r="B9623" s="49" t="s">
        <v>9881</v>
      </c>
    </row>
    <row r="9624" spans="1:2" x14ac:dyDescent="0.25">
      <c r="A9624" s="48">
        <v>42272005</v>
      </c>
      <c r="B9624" s="49" t="s">
        <v>9882</v>
      </c>
    </row>
    <row r="9625" spans="1:2" x14ac:dyDescent="0.25">
      <c r="A9625" s="48">
        <v>42272006</v>
      </c>
      <c r="B9625" s="49" t="s">
        <v>9883</v>
      </c>
    </row>
    <row r="9626" spans="1:2" x14ac:dyDescent="0.25">
      <c r="A9626" s="48">
        <v>42272007</v>
      </c>
      <c r="B9626" s="49" t="s">
        <v>9884</v>
      </c>
    </row>
    <row r="9627" spans="1:2" x14ac:dyDescent="0.25">
      <c r="A9627" s="48">
        <v>42272008</v>
      </c>
      <c r="B9627" s="49" t="s">
        <v>9885</v>
      </c>
    </row>
    <row r="9628" spans="1:2" x14ac:dyDescent="0.25">
      <c r="A9628" s="48">
        <v>42272009</v>
      </c>
      <c r="B9628" s="49" t="s">
        <v>9886</v>
      </c>
    </row>
    <row r="9629" spans="1:2" x14ac:dyDescent="0.25">
      <c r="A9629" s="48">
        <v>42272010</v>
      </c>
      <c r="B9629" s="49" t="s">
        <v>9887</v>
      </c>
    </row>
    <row r="9630" spans="1:2" x14ac:dyDescent="0.25">
      <c r="A9630" s="48">
        <v>42272011</v>
      </c>
      <c r="B9630" s="49" t="s">
        <v>9888</v>
      </c>
    </row>
    <row r="9631" spans="1:2" x14ac:dyDescent="0.25">
      <c r="A9631" s="48">
        <v>42272012</v>
      </c>
      <c r="B9631" s="49" t="s">
        <v>9889</v>
      </c>
    </row>
    <row r="9632" spans="1:2" x14ac:dyDescent="0.25">
      <c r="A9632" s="48">
        <v>42272013</v>
      </c>
      <c r="B9632" s="49" t="s">
        <v>9890</v>
      </c>
    </row>
    <row r="9633" spans="1:2" x14ac:dyDescent="0.25">
      <c r="A9633" s="48">
        <v>42272014</v>
      </c>
      <c r="B9633" s="49" t="s">
        <v>9891</v>
      </c>
    </row>
    <row r="9634" spans="1:2" x14ac:dyDescent="0.25">
      <c r="A9634" s="48">
        <v>42272015</v>
      </c>
      <c r="B9634" s="49" t="s">
        <v>9892</v>
      </c>
    </row>
    <row r="9635" spans="1:2" x14ac:dyDescent="0.25">
      <c r="A9635" s="48">
        <v>42272016</v>
      </c>
      <c r="B9635" s="49" t="s">
        <v>9893</v>
      </c>
    </row>
    <row r="9636" spans="1:2" x14ac:dyDescent="0.25">
      <c r="A9636" s="48">
        <v>42272017</v>
      </c>
      <c r="B9636" s="49" t="s">
        <v>9894</v>
      </c>
    </row>
    <row r="9637" spans="1:2" x14ac:dyDescent="0.25">
      <c r="A9637" s="48">
        <v>42272101</v>
      </c>
      <c r="B9637" s="49" t="s">
        <v>9895</v>
      </c>
    </row>
    <row r="9638" spans="1:2" x14ac:dyDescent="0.25">
      <c r="A9638" s="48">
        <v>42272102</v>
      </c>
      <c r="B9638" s="49" t="s">
        <v>9896</v>
      </c>
    </row>
    <row r="9639" spans="1:2" x14ac:dyDescent="0.25">
      <c r="A9639" s="48">
        <v>42272201</v>
      </c>
      <c r="B9639" s="49" t="s">
        <v>9897</v>
      </c>
    </row>
    <row r="9640" spans="1:2" x14ac:dyDescent="0.25">
      <c r="A9640" s="48">
        <v>42272202</v>
      </c>
      <c r="B9640" s="49" t="s">
        <v>9898</v>
      </c>
    </row>
    <row r="9641" spans="1:2" x14ac:dyDescent="0.25">
      <c r="A9641" s="48">
        <v>42272203</v>
      </c>
      <c r="B9641" s="49" t="s">
        <v>9899</v>
      </c>
    </row>
    <row r="9642" spans="1:2" x14ac:dyDescent="0.25">
      <c r="A9642" s="48">
        <v>42272204</v>
      </c>
      <c r="B9642" s="49" t="s">
        <v>9900</v>
      </c>
    </row>
    <row r="9643" spans="1:2" x14ac:dyDescent="0.25">
      <c r="A9643" s="48">
        <v>42272205</v>
      </c>
      <c r="B9643" s="49" t="s">
        <v>9901</v>
      </c>
    </row>
    <row r="9644" spans="1:2" x14ac:dyDescent="0.25">
      <c r="A9644" s="48">
        <v>42272206</v>
      </c>
      <c r="B9644" s="49" t="s">
        <v>9902</v>
      </c>
    </row>
    <row r="9645" spans="1:2" x14ac:dyDescent="0.25">
      <c r="A9645" s="48">
        <v>42272207</v>
      </c>
      <c r="B9645" s="49" t="s">
        <v>9903</v>
      </c>
    </row>
    <row r="9646" spans="1:2" x14ac:dyDescent="0.25">
      <c r="A9646" s="48">
        <v>42272208</v>
      </c>
      <c r="B9646" s="49" t="s">
        <v>9904</v>
      </c>
    </row>
    <row r="9647" spans="1:2" x14ac:dyDescent="0.25">
      <c r="A9647" s="48">
        <v>42272209</v>
      </c>
      <c r="B9647" s="49" t="s">
        <v>9905</v>
      </c>
    </row>
    <row r="9648" spans="1:2" x14ac:dyDescent="0.25">
      <c r="A9648" s="48">
        <v>42272210</v>
      </c>
      <c r="B9648" s="49" t="s">
        <v>9906</v>
      </c>
    </row>
    <row r="9649" spans="1:2" x14ac:dyDescent="0.25">
      <c r="A9649" s="48">
        <v>42272211</v>
      </c>
      <c r="B9649" s="49" t="s">
        <v>9907</v>
      </c>
    </row>
    <row r="9650" spans="1:2" x14ac:dyDescent="0.25">
      <c r="A9650" s="48">
        <v>42272212</v>
      </c>
      <c r="B9650" s="49" t="s">
        <v>9908</v>
      </c>
    </row>
    <row r="9651" spans="1:2" x14ac:dyDescent="0.25">
      <c r="A9651" s="48">
        <v>42272213</v>
      </c>
      <c r="B9651" s="49" t="s">
        <v>9909</v>
      </c>
    </row>
    <row r="9652" spans="1:2" x14ac:dyDescent="0.25">
      <c r="A9652" s="48">
        <v>42272214</v>
      </c>
      <c r="B9652" s="49" t="s">
        <v>9910</v>
      </c>
    </row>
    <row r="9653" spans="1:2" x14ac:dyDescent="0.25">
      <c r="A9653" s="48">
        <v>42272215</v>
      </c>
      <c r="B9653" s="49" t="s">
        <v>9911</v>
      </c>
    </row>
    <row r="9654" spans="1:2" x14ac:dyDescent="0.25">
      <c r="A9654" s="48">
        <v>42272216</v>
      </c>
      <c r="B9654" s="49" t="s">
        <v>9912</v>
      </c>
    </row>
    <row r="9655" spans="1:2" x14ac:dyDescent="0.25">
      <c r="A9655" s="48">
        <v>42272217</v>
      </c>
      <c r="B9655" s="49" t="s">
        <v>9913</v>
      </c>
    </row>
    <row r="9656" spans="1:2" x14ac:dyDescent="0.25">
      <c r="A9656" s="48">
        <v>42272218</v>
      </c>
      <c r="B9656" s="49" t="s">
        <v>9914</v>
      </c>
    </row>
    <row r="9657" spans="1:2" x14ac:dyDescent="0.25">
      <c r="A9657" s="48">
        <v>42272219</v>
      </c>
      <c r="B9657" s="49" t="s">
        <v>9915</v>
      </c>
    </row>
    <row r="9658" spans="1:2" x14ac:dyDescent="0.25">
      <c r="A9658" s="48">
        <v>42272220</v>
      </c>
      <c r="B9658" s="49" t="s">
        <v>9916</v>
      </c>
    </row>
    <row r="9659" spans="1:2" x14ac:dyDescent="0.25">
      <c r="A9659" s="48">
        <v>42272221</v>
      </c>
      <c r="B9659" s="49" t="s">
        <v>9917</v>
      </c>
    </row>
    <row r="9660" spans="1:2" x14ac:dyDescent="0.25">
      <c r="A9660" s="48">
        <v>42272222</v>
      </c>
      <c r="B9660" s="49" t="s">
        <v>9918</v>
      </c>
    </row>
    <row r="9661" spans="1:2" x14ac:dyDescent="0.25">
      <c r="A9661" s="48">
        <v>42272223</v>
      </c>
      <c r="B9661" s="49" t="s">
        <v>9919</v>
      </c>
    </row>
    <row r="9662" spans="1:2" x14ac:dyDescent="0.25">
      <c r="A9662" s="48">
        <v>42272224</v>
      </c>
      <c r="B9662" s="49" t="s">
        <v>9920</v>
      </c>
    </row>
    <row r="9663" spans="1:2" x14ac:dyDescent="0.25">
      <c r="A9663" s="48">
        <v>42272225</v>
      </c>
      <c r="B9663" s="49" t="s">
        <v>9921</v>
      </c>
    </row>
    <row r="9664" spans="1:2" x14ac:dyDescent="0.25">
      <c r="A9664" s="48">
        <v>42272301</v>
      </c>
      <c r="B9664" s="49" t="s">
        <v>9922</v>
      </c>
    </row>
    <row r="9665" spans="1:2" x14ac:dyDescent="0.25">
      <c r="A9665" s="48">
        <v>42272302</v>
      </c>
      <c r="B9665" s="49" t="s">
        <v>9923</v>
      </c>
    </row>
    <row r="9666" spans="1:2" x14ac:dyDescent="0.25">
      <c r="A9666" s="48">
        <v>42272303</v>
      </c>
      <c r="B9666" s="49" t="s">
        <v>9924</v>
      </c>
    </row>
    <row r="9667" spans="1:2" x14ac:dyDescent="0.25">
      <c r="A9667" s="48">
        <v>42272304</v>
      </c>
      <c r="B9667" s="49" t="s">
        <v>9925</v>
      </c>
    </row>
    <row r="9668" spans="1:2" x14ac:dyDescent="0.25">
      <c r="A9668" s="48">
        <v>42272305</v>
      </c>
      <c r="B9668" s="49" t="s">
        <v>9926</v>
      </c>
    </row>
    <row r="9669" spans="1:2" x14ac:dyDescent="0.25">
      <c r="A9669" s="48">
        <v>42272306</v>
      </c>
      <c r="B9669" s="49" t="s">
        <v>9927</v>
      </c>
    </row>
    <row r="9670" spans="1:2" x14ac:dyDescent="0.25">
      <c r="A9670" s="48">
        <v>42272307</v>
      </c>
      <c r="B9670" s="49" t="s">
        <v>9928</v>
      </c>
    </row>
    <row r="9671" spans="1:2" x14ac:dyDescent="0.25">
      <c r="A9671" s="48">
        <v>42272401</v>
      </c>
      <c r="B9671" s="49" t="s">
        <v>9929</v>
      </c>
    </row>
    <row r="9672" spans="1:2" x14ac:dyDescent="0.25">
      <c r="A9672" s="48">
        <v>42272402</v>
      </c>
      <c r="B9672" s="49" t="s">
        <v>9930</v>
      </c>
    </row>
    <row r="9673" spans="1:2" x14ac:dyDescent="0.25">
      <c r="A9673" s="48">
        <v>42272403</v>
      </c>
      <c r="B9673" s="49" t="s">
        <v>9931</v>
      </c>
    </row>
    <row r="9674" spans="1:2" x14ac:dyDescent="0.25">
      <c r="A9674" s="48">
        <v>42272404</v>
      </c>
      <c r="B9674" s="49" t="s">
        <v>9932</v>
      </c>
    </row>
    <row r="9675" spans="1:2" x14ac:dyDescent="0.25">
      <c r="A9675" s="48">
        <v>42272501</v>
      </c>
      <c r="B9675" s="49" t="s">
        <v>9933</v>
      </c>
    </row>
    <row r="9676" spans="1:2" x14ac:dyDescent="0.25">
      <c r="A9676" s="48">
        <v>42272502</v>
      </c>
      <c r="B9676" s="49" t="s">
        <v>9934</v>
      </c>
    </row>
    <row r="9677" spans="1:2" x14ac:dyDescent="0.25">
      <c r="A9677" s="48">
        <v>42272503</v>
      </c>
      <c r="B9677" s="49" t="s">
        <v>9935</v>
      </c>
    </row>
    <row r="9678" spans="1:2" x14ac:dyDescent="0.25">
      <c r="A9678" s="48">
        <v>42272504</v>
      </c>
      <c r="B9678" s="49" t="s">
        <v>9936</v>
      </c>
    </row>
    <row r="9679" spans="1:2" x14ac:dyDescent="0.25">
      <c r="A9679" s="48">
        <v>42272505</v>
      </c>
      <c r="B9679" s="49" t="s">
        <v>9937</v>
      </c>
    </row>
    <row r="9680" spans="1:2" x14ac:dyDescent="0.25">
      <c r="A9680" s="48">
        <v>42272506</v>
      </c>
      <c r="B9680" s="49" t="s">
        <v>9938</v>
      </c>
    </row>
    <row r="9681" spans="1:2" x14ac:dyDescent="0.25">
      <c r="A9681" s="48">
        <v>42272507</v>
      </c>
      <c r="B9681" s="49" t="s">
        <v>9939</v>
      </c>
    </row>
    <row r="9682" spans="1:2" x14ac:dyDescent="0.25">
      <c r="A9682" s="48">
        <v>42272508</v>
      </c>
      <c r="B9682" s="49" t="s">
        <v>9940</v>
      </c>
    </row>
    <row r="9683" spans="1:2" x14ac:dyDescent="0.25">
      <c r="A9683" s="48">
        <v>42281501</v>
      </c>
      <c r="B9683" s="49" t="s">
        <v>9941</v>
      </c>
    </row>
    <row r="9684" spans="1:2" x14ac:dyDescent="0.25">
      <c r="A9684" s="48">
        <v>42281502</v>
      </c>
      <c r="B9684" s="49" t="s">
        <v>9942</v>
      </c>
    </row>
    <row r="9685" spans="1:2" x14ac:dyDescent="0.25">
      <c r="A9685" s="48">
        <v>42281503</v>
      </c>
      <c r="B9685" s="49" t="s">
        <v>9943</v>
      </c>
    </row>
    <row r="9686" spans="1:2" x14ac:dyDescent="0.25">
      <c r="A9686" s="48">
        <v>42281504</v>
      </c>
      <c r="B9686" s="49" t="s">
        <v>9944</v>
      </c>
    </row>
    <row r="9687" spans="1:2" x14ac:dyDescent="0.25">
      <c r="A9687" s="48">
        <v>42281505</v>
      </c>
      <c r="B9687" s="49" t="s">
        <v>9945</v>
      </c>
    </row>
    <row r="9688" spans="1:2" x14ac:dyDescent="0.25">
      <c r="A9688" s="48">
        <v>42281506</v>
      </c>
      <c r="B9688" s="49" t="s">
        <v>9946</v>
      </c>
    </row>
    <row r="9689" spans="1:2" x14ac:dyDescent="0.25">
      <c r="A9689" s="48">
        <v>42281507</v>
      </c>
      <c r="B9689" s="49" t="s">
        <v>9947</v>
      </c>
    </row>
    <row r="9690" spans="1:2" x14ac:dyDescent="0.25">
      <c r="A9690" s="48">
        <v>42281508</v>
      </c>
      <c r="B9690" s="49" t="s">
        <v>9948</v>
      </c>
    </row>
    <row r="9691" spans="1:2" x14ac:dyDescent="0.25">
      <c r="A9691" s="48">
        <v>42281509</v>
      </c>
      <c r="B9691" s="49" t="s">
        <v>9949</v>
      </c>
    </row>
    <row r="9692" spans="1:2" x14ac:dyDescent="0.25">
      <c r="A9692" s="48">
        <v>42281510</v>
      </c>
      <c r="B9692" s="49" t="s">
        <v>9950</v>
      </c>
    </row>
    <row r="9693" spans="1:2" x14ac:dyDescent="0.25">
      <c r="A9693" s="48">
        <v>42281511</v>
      </c>
      <c r="B9693" s="49" t="s">
        <v>9951</v>
      </c>
    </row>
    <row r="9694" spans="1:2" x14ac:dyDescent="0.25">
      <c r="A9694" s="48">
        <v>42281512</v>
      </c>
      <c r="B9694" s="49" t="s">
        <v>9952</v>
      </c>
    </row>
    <row r="9695" spans="1:2" x14ac:dyDescent="0.25">
      <c r="A9695" s="48">
        <v>42281513</v>
      </c>
      <c r="B9695" s="49" t="s">
        <v>9953</v>
      </c>
    </row>
    <row r="9696" spans="1:2" x14ac:dyDescent="0.25">
      <c r="A9696" s="48">
        <v>42281514</v>
      </c>
      <c r="B9696" s="49" t="s">
        <v>9954</v>
      </c>
    </row>
    <row r="9697" spans="1:2" x14ac:dyDescent="0.25">
      <c r="A9697" s="48">
        <v>42281515</v>
      </c>
      <c r="B9697" s="49" t="s">
        <v>9955</v>
      </c>
    </row>
    <row r="9698" spans="1:2" x14ac:dyDescent="0.25">
      <c r="A9698" s="48">
        <v>42281516</v>
      </c>
      <c r="B9698" s="49" t="s">
        <v>9956</v>
      </c>
    </row>
    <row r="9699" spans="1:2" x14ac:dyDescent="0.25">
      <c r="A9699" s="48">
        <v>42281517</v>
      </c>
      <c r="B9699" s="49" t="s">
        <v>9957</v>
      </c>
    </row>
    <row r="9700" spans="1:2" x14ac:dyDescent="0.25">
      <c r="A9700" s="48">
        <v>42281518</v>
      </c>
      <c r="B9700" s="49" t="s">
        <v>9958</v>
      </c>
    </row>
    <row r="9701" spans="1:2" x14ac:dyDescent="0.25">
      <c r="A9701" s="48">
        <v>42281519</v>
      </c>
      <c r="B9701" s="49" t="s">
        <v>9959</v>
      </c>
    </row>
    <row r="9702" spans="1:2" x14ac:dyDescent="0.25">
      <c r="A9702" s="48">
        <v>42281520</v>
      </c>
      <c r="B9702" s="49" t="s">
        <v>9960</v>
      </c>
    </row>
    <row r="9703" spans="1:2" x14ac:dyDescent="0.25">
      <c r="A9703" s="48">
        <v>42281521</v>
      </c>
      <c r="B9703" s="49" t="s">
        <v>9961</v>
      </c>
    </row>
    <row r="9704" spans="1:2" x14ac:dyDescent="0.25">
      <c r="A9704" s="48">
        <v>42281522</v>
      </c>
      <c r="B9704" s="49" t="s">
        <v>9962</v>
      </c>
    </row>
    <row r="9705" spans="1:2" x14ac:dyDescent="0.25">
      <c r="A9705" s="48">
        <v>42281523</v>
      </c>
      <c r="B9705" s="49" t="s">
        <v>9963</v>
      </c>
    </row>
    <row r="9706" spans="1:2" x14ac:dyDescent="0.25">
      <c r="A9706" s="48">
        <v>42281524</v>
      </c>
      <c r="B9706" s="49" t="s">
        <v>9964</v>
      </c>
    </row>
    <row r="9707" spans="1:2" x14ac:dyDescent="0.25">
      <c r="A9707" s="48">
        <v>42281601</v>
      </c>
      <c r="B9707" s="49" t="s">
        <v>9965</v>
      </c>
    </row>
    <row r="9708" spans="1:2" x14ac:dyDescent="0.25">
      <c r="A9708" s="48">
        <v>42281602</v>
      </c>
      <c r="B9708" s="49" t="s">
        <v>9966</v>
      </c>
    </row>
    <row r="9709" spans="1:2" x14ac:dyDescent="0.25">
      <c r="A9709" s="48">
        <v>42281603</v>
      </c>
      <c r="B9709" s="49" t="s">
        <v>9967</v>
      </c>
    </row>
    <row r="9710" spans="1:2" x14ac:dyDescent="0.25">
      <c r="A9710" s="48">
        <v>42281604</v>
      </c>
      <c r="B9710" s="49" t="s">
        <v>9968</v>
      </c>
    </row>
    <row r="9711" spans="1:2" x14ac:dyDescent="0.25">
      <c r="A9711" s="48">
        <v>42281605</v>
      </c>
      <c r="B9711" s="49" t="s">
        <v>9969</v>
      </c>
    </row>
    <row r="9712" spans="1:2" x14ac:dyDescent="0.25">
      <c r="A9712" s="48">
        <v>42281606</v>
      </c>
      <c r="B9712" s="49" t="s">
        <v>9970</v>
      </c>
    </row>
    <row r="9713" spans="1:2" x14ac:dyDescent="0.25">
      <c r="A9713" s="48">
        <v>42281701</v>
      </c>
      <c r="B9713" s="49" t="s">
        <v>9971</v>
      </c>
    </row>
    <row r="9714" spans="1:2" x14ac:dyDescent="0.25">
      <c r="A9714" s="48">
        <v>42281702</v>
      </c>
      <c r="B9714" s="49" t="s">
        <v>9972</v>
      </c>
    </row>
    <row r="9715" spans="1:2" x14ac:dyDescent="0.25">
      <c r="A9715" s="48">
        <v>42281703</v>
      </c>
      <c r="B9715" s="49" t="s">
        <v>9973</v>
      </c>
    </row>
    <row r="9716" spans="1:2" x14ac:dyDescent="0.25">
      <c r="A9716" s="48">
        <v>42281704</v>
      </c>
      <c r="B9716" s="49" t="s">
        <v>9974</v>
      </c>
    </row>
    <row r="9717" spans="1:2" x14ac:dyDescent="0.25">
      <c r="A9717" s="48">
        <v>42281705</v>
      </c>
      <c r="B9717" s="49" t="s">
        <v>9975</v>
      </c>
    </row>
    <row r="9718" spans="1:2" x14ac:dyDescent="0.25">
      <c r="A9718" s="48">
        <v>42281706</v>
      </c>
      <c r="B9718" s="49" t="s">
        <v>9976</v>
      </c>
    </row>
    <row r="9719" spans="1:2" x14ac:dyDescent="0.25">
      <c r="A9719" s="48">
        <v>42281707</v>
      </c>
      <c r="B9719" s="49" t="s">
        <v>9977</v>
      </c>
    </row>
    <row r="9720" spans="1:2" x14ac:dyDescent="0.25">
      <c r="A9720" s="48">
        <v>42281708</v>
      </c>
      <c r="B9720" s="49" t="s">
        <v>9978</v>
      </c>
    </row>
    <row r="9721" spans="1:2" x14ac:dyDescent="0.25">
      <c r="A9721" s="48">
        <v>42281709</v>
      </c>
      <c r="B9721" s="49" t="s">
        <v>9979</v>
      </c>
    </row>
    <row r="9722" spans="1:2" x14ac:dyDescent="0.25">
      <c r="A9722" s="48">
        <v>42281710</v>
      </c>
      <c r="B9722" s="49" t="s">
        <v>9980</v>
      </c>
    </row>
    <row r="9723" spans="1:2" x14ac:dyDescent="0.25">
      <c r="A9723" s="48">
        <v>42281711</v>
      </c>
      <c r="B9723" s="49" t="s">
        <v>9981</v>
      </c>
    </row>
    <row r="9724" spans="1:2" x14ac:dyDescent="0.25">
      <c r="A9724" s="48">
        <v>42281712</v>
      </c>
      <c r="B9724" s="49" t="s">
        <v>9982</v>
      </c>
    </row>
    <row r="9725" spans="1:2" x14ac:dyDescent="0.25">
      <c r="A9725" s="48">
        <v>42281713</v>
      </c>
      <c r="B9725" s="49" t="s">
        <v>9983</v>
      </c>
    </row>
    <row r="9726" spans="1:2" x14ac:dyDescent="0.25">
      <c r="A9726" s="48">
        <v>42281801</v>
      </c>
      <c r="B9726" s="49" t="s">
        <v>9984</v>
      </c>
    </row>
    <row r="9727" spans="1:2" x14ac:dyDescent="0.25">
      <c r="A9727" s="48">
        <v>42281802</v>
      </c>
      <c r="B9727" s="49" t="s">
        <v>9985</v>
      </c>
    </row>
    <row r="9728" spans="1:2" x14ac:dyDescent="0.25">
      <c r="A9728" s="48">
        <v>42281803</v>
      </c>
      <c r="B9728" s="49" t="s">
        <v>9986</v>
      </c>
    </row>
    <row r="9729" spans="1:2" x14ac:dyDescent="0.25">
      <c r="A9729" s="48">
        <v>42281804</v>
      </c>
      <c r="B9729" s="49" t="s">
        <v>9987</v>
      </c>
    </row>
    <row r="9730" spans="1:2" x14ac:dyDescent="0.25">
      <c r="A9730" s="48">
        <v>42281805</v>
      </c>
      <c r="B9730" s="49" t="s">
        <v>9988</v>
      </c>
    </row>
    <row r="9731" spans="1:2" x14ac:dyDescent="0.25">
      <c r="A9731" s="48">
        <v>42281806</v>
      </c>
      <c r="B9731" s="49" t="s">
        <v>9989</v>
      </c>
    </row>
    <row r="9732" spans="1:2" x14ac:dyDescent="0.25">
      <c r="A9732" s="48">
        <v>42281807</v>
      </c>
      <c r="B9732" s="49" t="s">
        <v>9990</v>
      </c>
    </row>
    <row r="9733" spans="1:2" x14ac:dyDescent="0.25">
      <c r="A9733" s="48">
        <v>42281808</v>
      </c>
      <c r="B9733" s="49" t="s">
        <v>9991</v>
      </c>
    </row>
    <row r="9734" spans="1:2" x14ac:dyDescent="0.25">
      <c r="A9734" s="48">
        <v>42281809</v>
      </c>
      <c r="B9734" s="49" t="s">
        <v>9992</v>
      </c>
    </row>
    <row r="9735" spans="1:2" x14ac:dyDescent="0.25">
      <c r="A9735" s="48">
        <v>42281810</v>
      </c>
      <c r="B9735" s="49" t="s">
        <v>9993</v>
      </c>
    </row>
    <row r="9736" spans="1:2" x14ac:dyDescent="0.25">
      <c r="A9736" s="48">
        <v>42281901</v>
      </c>
      <c r="B9736" s="49" t="s">
        <v>9994</v>
      </c>
    </row>
    <row r="9737" spans="1:2" x14ac:dyDescent="0.25">
      <c r="A9737" s="48">
        <v>42281902</v>
      </c>
      <c r="B9737" s="49" t="s">
        <v>9995</v>
      </c>
    </row>
    <row r="9738" spans="1:2" x14ac:dyDescent="0.25">
      <c r="A9738" s="48">
        <v>42281903</v>
      </c>
      <c r="B9738" s="49" t="s">
        <v>9996</v>
      </c>
    </row>
    <row r="9739" spans="1:2" x14ac:dyDescent="0.25">
      <c r="A9739" s="48">
        <v>42281904</v>
      </c>
      <c r="B9739" s="49" t="s">
        <v>9997</v>
      </c>
    </row>
    <row r="9740" spans="1:2" x14ac:dyDescent="0.25">
      <c r="A9740" s="48">
        <v>42281905</v>
      </c>
      <c r="B9740" s="49" t="s">
        <v>9998</v>
      </c>
    </row>
    <row r="9741" spans="1:2" x14ac:dyDescent="0.25">
      <c r="A9741" s="48">
        <v>42281906</v>
      </c>
      <c r="B9741" s="49" t="s">
        <v>9999</v>
      </c>
    </row>
    <row r="9742" spans="1:2" x14ac:dyDescent="0.25">
      <c r="A9742" s="48">
        <v>42281907</v>
      </c>
      <c r="B9742" s="49" t="s">
        <v>10000</v>
      </c>
    </row>
    <row r="9743" spans="1:2" x14ac:dyDescent="0.25">
      <c r="A9743" s="48">
        <v>42281908</v>
      </c>
      <c r="B9743" s="49" t="s">
        <v>10001</v>
      </c>
    </row>
    <row r="9744" spans="1:2" x14ac:dyDescent="0.25">
      <c r="A9744" s="48">
        <v>42281909</v>
      </c>
      <c r="B9744" s="49" t="s">
        <v>10002</v>
      </c>
    </row>
    <row r="9745" spans="1:2" x14ac:dyDescent="0.25">
      <c r="A9745" s="48">
        <v>42281912</v>
      </c>
      <c r="B9745" s="49" t="s">
        <v>10003</v>
      </c>
    </row>
    <row r="9746" spans="1:2" x14ac:dyDescent="0.25">
      <c r="A9746" s="48">
        <v>42281913</v>
      </c>
      <c r="B9746" s="49" t="s">
        <v>10004</v>
      </c>
    </row>
    <row r="9747" spans="1:2" x14ac:dyDescent="0.25">
      <c r="A9747" s="48">
        <v>42281914</v>
      </c>
      <c r="B9747" s="49" t="s">
        <v>10005</v>
      </c>
    </row>
    <row r="9748" spans="1:2" x14ac:dyDescent="0.25">
      <c r="A9748" s="48">
        <v>42281915</v>
      </c>
      <c r="B9748" s="49" t="s">
        <v>10006</v>
      </c>
    </row>
    <row r="9749" spans="1:2" x14ac:dyDescent="0.25">
      <c r="A9749" s="48">
        <v>42281916</v>
      </c>
      <c r="B9749" s="49" t="s">
        <v>10007</v>
      </c>
    </row>
    <row r="9750" spans="1:2" x14ac:dyDescent="0.25">
      <c r="A9750" s="48">
        <v>42291501</v>
      </c>
      <c r="B9750" s="49" t="s">
        <v>10008</v>
      </c>
    </row>
    <row r="9751" spans="1:2" x14ac:dyDescent="0.25">
      <c r="A9751" s="48">
        <v>42291502</v>
      </c>
      <c r="B9751" s="49" t="s">
        <v>10009</v>
      </c>
    </row>
    <row r="9752" spans="1:2" x14ac:dyDescent="0.25">
      <c r="A9752" s="48">
        <v>42291601</v>
      </c>
      <c r="B9752" s="49" t="s">
        <v>10010</v>
      </c>
    </row>
    <row r="9753" spans="1:2" x14ac:dyDescent="0.25">
      <c r="A9753" s="48">
        <v>42291602</v>
      </c>
      <c r="B9753" s="49" t="s">
        <v>10011</v>
      </c>
    </row>
    <row r="9754" spans="1:2" x14ac:dyDescent="0.25">
      <c r="A9754" s="48">
        <v>42291603</v>
      </c>
      <c r="B9754" s="49" t="s">
        <v>10012</v>
      </c>
    </row>
    <row r="9755" spans="1:2" x14ac:dyDescent="0.25">
      <c r="A9755" s="48">
        <v>42291604</v>
      </c>
      <c r="B9755" s="49" t="s">
        <v>10013</v>
      </c>
    </row>
    <row r="9756" spans="1:2" x14ac:dyDescent="0.25">
      <c r="A9756" s="48">
        <v>42291605</v>
      </c>
      <c r="B9756" s="49" t="s">
        <v>10014</v>
      </c>
    </row>
    <row r="9757" spans="1:2" x14ac:dyDescent="0.25">
      <c r="A9757" s="48">
        <v>42291606</v>
      </c>
      <c r="B9757" s="49" t="s">
        <v>10015</v>
      </c>
    </row>
    <row r="9758" spans="1:2" x14ac:dyDescent="0.25">
      <c r="A9758" s="48">
        <v>42291607</v>
      </c>
      <c r="B9758" s="49" t="s">
        <v>10016</v>
      </c>
    </row>
    <row r="9759" spans="1:2" x14ac:dyDescent="0.25">
      <c r="A9759" s="48">
        <v>42291608</v>
      </c>
      <c r="B9759" s="49" t="s">
        <v>10017</v>
      </c>
    </row>
    <row r="9760" spans="1:2" x14ac:dyDescent="0.25">
      <c r="A9760" s="48">
        <v>42291609</v>
      </c>
      <c r="B9760" s="49" t="s">
        <v>10018</v>
      </c>
    </row>
    <row r="9761" spans="1:2" x14ac:dyDescent="0.25">
      <c r="A9761" s="48">
        <v>42291610</v>
      </c>
      <c r="B9761" s="49" t="s">
        <v>10019</v>
      </c>
    </row>
    <row r="9762" spans="1:2" x14ac:dyDescent="0.25">
      <c r="A9762" s="48">
        <v>42291611</v>
      </c>
      <c r="B9762" s="49" t="s">
        <v>10020</v>
      </c>
    </row>
    <row r="9763" spans="1:2" x14ac:dyDescent="0.25">
      <c r="A9763" s="48">
        <v>42291612</v>
      </c>
      <c r="B9763" s="49" t="s">
        <v>10021</v>
      </c>
    </row>
    <row r="9764" spans="1:2" x14ac:dyDescent="0.25">
      <c r="A9764" s="48">
        <v>42291613</v>
      </c>
      <c r="B9764" s="49" t="s">
        <v>10022</v>
      </c>
    </row>
    <row r="9765" spans="1:2" x14ac:dyDescent="0.25">
      <c r="A9765" s="48">
        <v>42291614</v>
      </c>
      <c r="B9765" s="49" t="s">
        <v>10023</v>
      </c>
    </row>
    <row r="9766" spans="1:2" x14ac:dyDescent="0.25">
      <c r="A9766" s="48">
        <v>42291615</v>
      </c>
      <c r="B9766" s="49" t="s">
        <v>10023</v>
      </c>
    </row>
    <row r="9767" spans="1:2" x14ac:dyDescent="0.25">
      <c r="A9767" s="48">
        <v>42291616</v>
      </c>
      <c r="B9767" s="49" t="s">
        <v>10024</v>
      </c>
    </row>
    <row r="9768" spans="1:2" x14ac:dyDescent="0.25">
      <c r="A9768" s="48">
        <v>42291617</v>
      </c>
      <c r="B9768" s="49" t="s">
        <v>10025</v>
      </c>
    </row>
    <row r="9769" spans="1:2" x14ac:dyDescent="0.25">
      <c r="A9769" s="48">
        <v>42291619</v>
      </c>
      <c r="B9769" s="49" t="s">
        <v>10026</v>
      </c>
    </row>
    <row r="9770" spans="1:2" x14ac:dyDescent="0.25">
      <c r="A9770" s="48">
        <v>42291620</v>
      </c>
      <c r="B9770" s="49" t="s">
        <v>10027</v>
      </c>
    </row>
    <row r="9771" spans="1:2" x14ac:dyDescent="0.25">
      <c r="A9771" s="48">
        <v>42291621</v>
      </c>
      <c r="B9771" s="49" t="s">
        <v>10028</v>
      </c>
    </row>
    <row r="9772" spans="1:2" x14ac:dyDescent="0.25">
      <c r="A9772" s="48">
        <v>42291622</v>
      </c>
      <c r="B9772" s="49" t="s">
        <v>10029</v>
      </c>
    </row>
    <row r="9773" spans="1:2" x14ac:dyDescent="0.25">
      <c r="A9773" s="48">
        <v>42291623</v>
      </c>
      <c r="B9773" s="49" t="s">
        <v>10030</v>
      </c>
    </row>
    <row r="9774" spans="1:2" x14ac:dyDescent="0.25">
      <c r="A9774" s="48">
        <v>42291624</v>
      </c>
      <c r="B9774" s="49" t="s">
        <v>10031</v>
      </c>
    </row>
    <row r="9775" spans="1:2" x14ac:dyDescent="0.25">
      <c r="A9775" s="48">
        <v>42291625</v>
      </c>
      <c r="B9775" s="49" t="s">
        <v>10032</v>
      </c>
    </row>
    <row r="9776" spans="1:2" x14ac:dyDescent="0.25">
      <c r="A9776" s="48">
        <v>42291701</v>
      </c>
      <c r="B9776" s="49" t="s">
        <v>10033</v>
      </c>
    </row>
    <row r="9777" spans="1:2" x14ac:dyDescent="0.25">
      <c r="A9777" s="48">
        <v>42291702</v>
      </c>
      <c r="B9777" s="49" t="s">
        <v>10034</v>
      </c>
    </row>
    <row r="9778" spans="1:2" x14ac:dyDescent="0.25">
      <c r="A9778" s="48">
        <v>42291703</v>
      </c>
      <c r="B9778" s="49" t="s">
        <v>10035</v>
      </c>
    </row>
    <row r="9779" spans="1:2" x14ac:dyDescent="0.25">
      <c r="A9779" s="48">
        <v>42291704</v>
      </c>
      <c r="B9779" s="49" t="s">
        <v>10036</v>
      </c>
    </row>
    <row r="9780" spans="1:2" x14ac:dyDescent="0.25">
      <c r="A9780" s="48">
        <v>42291705</v>
      </c>
      <c r="B9780" s="49" t="s">
        <v>10037</v>
      </c>
    </row>
    <row r="9781" spans="1:2" x14ac:dyDescent="0.25">
      <c r="A9781" s="48">
        <v>42291706</v>
      </c>
      <c r="B9781" s="49" t="s">
        <v>10038</v>
      </c>
    </row>
    <row r="9782" spans="1:2" x14ac:dyDescent="0.25">
      <c r="A9782" s="48">
        <v>42291707</v>
      </c>
      <c r="B9782" s="49" t="s">
        <v>10039</v>
      </c>
    </row>
    <row r="9783" spans="1:2" x14ac:dyDescent="0.25">
      <c r="A9783" s="48">
        <v>42291708</v>
      </c>
      <c r="B9783" s="49" t="s">
        <v>10040</v>
      </c>
    </row>
    <row r="9784" spans="1:2" x14ac:dyDescent="0.25">
      <c r="A9784" s="48">
        <v>42291709</v>
      </c>
      <c r="B9784" s="49" t="s">
        <v>10041</v>
      </c>
    </row>
    <row r="9785" spans="1:2" x14ac:dyDescent="0.25">
      <c r="A9785" s="48">
        <v>42291801</v>
      </c>
      <c r="B9785" s="49" t="s">
        <v>10042</v>
      </c>
    </row>
    <row r="9786" spans="1:2" x14ac:dyDescent="0.25">
      <c r="A9786" s="48">
        <v>42291802</v>
      </c>
      <c r="B9786" s="49" t="s">
        <v>10043</v>
      </c>
    </row>
    <row r="9787" spans="1:2" x14ac:dyDescent="0.25">
      <c r="A9787" s="48">
        <v>42291803</v>
      </c>
      <c r="B9787" s="49" t="s">
        <v>10044</v>
      </c>
    </row>
    <row r="9788" spans="1:2" x14ac:dyDescent="0.25">
      <c r="A9788" s="48">
        <v>42291901</v>
      </c>
      <c r="B9788" s="49" t="s">
        <v>10045</v>
      </c>
    </row>
    <row r="9789" spans="1:2" x14ac:dyDescent="0.25">
      <c r="A9789" s="48">
        <v>42291902</v>
      </c>
      <c r="B9789" s="49" t="s">
        <v>10046</v>
      </c>
    </row>
    <row r="9790" spans="1:2" x14ac:dyDescent="0.25">
      <c r="A9790" s="48">
        <v>42292001</v>
      </c>
      <c r="B9790" s="49" t="s">
        <v>10047</v>
      </c>
    </row>
    <row r="9791" spans="1:2" x14ac:dyDescent="0.25">
      <c r="A9791" s="48">
        <v>42292101</v>
      </c>
      <c r="B9791" s="49" t="s">
        <v>10048</v>
      </c>
    </row>
    <row r="9792" spans="1:2" x14ac:dyDescent="0.25">
      <c r="A9792" s="48">
        <v>42292102</v>
      </c>
      <c r="B9792" s="49" t="s">
        <v>10049</v>
      </c>
    </row>
    <row r="9793" spans="1:2" x14ac:dyDescent="0.25">
      <c r="A9793" s="48">
        <v>42292103</v>
      </c>
      <c r="B9793" s="49" t="s">
        <v>10050</v>
      </c>
    </row>
    <row r="9794" spans="1:2" x14ac:dyDescent="0.25">
      <c r="A9794" s="48">
        <v>42292201</v>
      </c>
      <c r="B9794" s="49" t="s">
        <v>10051</v>
      </c>
    </row>
    <row r="9795" spans="1:2" x14ac:dyDescent="0.25">
      <c r="A9795" s="48">
        <v>42292202</v>
      </c>
      <c r="B9795" s="49" t="s">
        <v>10052</v>
      </c>
    </row>
    <row r="9796" spans="1:2" x14ac:dyDescent="0.25">
      <c r="A9796" s="48">
        <v>42292203</v>
      </c>
      <c r="B9796" s="49" t="s">
        <v>10053</v>
      </c>
    </row>
    <row r="9797" spans="1:2" x14ac:dyDescent="0.25">
      <c r="A9797" s="48">
        <v>42292301</v>
      </c>
      <c r="B9797" s="49" t="s">
        <v>10054</v>
      </c>
    </row>
    <row r="9798" spans="1:2" x14ac:dyDescent="0.25">
      <c r="A9798" s="48">
        <v>42292302</v>
      </c>
      <c r="B9798" s="49" t="s">
        <v>10055</v>
      </c>
    </row>
    <row r="9799" spans="1:2" x14ac:dyDescent="0.25">
      <c r="A9799" s="48">
        <v>42292303</v>
      </c>
      <c r="B9799" s="49" t="s">
        <v>10056</v>
      </c>
    </row>
    <row r="9800" spans="1:2" x14ac:dyDescent="0.25">
      <c r="A9800" s="48">
        <v>42292304</v>
      </c>
      <c r="B9800" s="49" t="s">
        <v>10057</v>
      </c>
    </row>
    <row r="9801" spans="1:2" x14ac:dyDescent="0.25">
      <c r="A9801" s="48">
        <v>42292305</v>
      </c>
      <c r="B9801" s="49" t="s">
        <v>10058</v>
      </c>
    </row>
    <row r="9802" spans="1:2" x14ac:dyDescent="0.25">
      <c r="A9802" s="48">
        <v>42292306</v>
      </c>
      <c r="B9802" s="49" t="s">
        <v>10059</v>
      </c>
    </row>
    <row r="9803" spans="1:2" x14ac:dyDescent="0.25">
      <c r="A9803" s="48">
        <v>42292307</v>
      </c>
      <c r="B9803" s="49" t="s">
        <v>10060</v>
      </c>
    </row>
    <row r="9804" spans="1:2" x14ac:dyDescent="0.25">
      <c r="A9804" s="48">
        <v>42292401</v>
      </c>
      <c r="B9804" s="49" t="s">
        <v>10061</v>
      </c>
    </row>
    <row r="9805" spans="1:2" x14ac:dyDescent="0.25">
      <c r="A9805" s="48">
        <v>42292402</v>
      </c>
      <c r="B9805" s="49" t="s">
        <v>10062</v>
      </c>
    </row>
    <row r="9806" spans="1:2" x14ac:dyDescent="0.25">
      <c r="A9806" s="48">
        <v>42292403</v>
      </c>
      <c r="B9806" s="49" t="s">
        <v>10063</v>
      </c>
    </row>
    <row r="9807" spans="1:2" x14ac:dyDescent="0.25">
      <c r="A9807" s="48">
        <v>42292501</v>
      </c>
      <c r="B9807" s="49" t="s">
        <v>10064</v>
      </c>
    </row>
    <row r="9808" spans="1:2" x14ac:dyDescent="0.25">
      <c r="A9808" s="48">
        <v>42292502</v>
      </c>
      <c r="B9808" s="49" t="s">
        <v>10065</v>
      </c>
    </row>
    <row r="9809" spans="1:2" x14ac:dyDescent="0.25">
      <c r="A9809" s="48">
        <v>42292503</v>
      </c>
      <c r="B9809" s="49" t="s">
        <v>10066</v>
      </c>
    </row>
    <row r="9810" spans="1:2" x14ac:dyDescent="0.25">
      <c r="A9810" s="48">
        <v>42292504</v>
      </c>
      <c r="B9810" s="49" t="s">
        <v>10067</v>
      </c>
    </row>
    <row r="9811" spans="1:2" x14ac:dyDescent="0.25">
      <c r="A9811" s="48">
        <v>42292505</v>
      </c>
      <c r="B9811" s="49" t="s">
        <v>10068</v>
      </c>
    </row>
    <row r="9812" spans="1:2" x14ac:dyDescent="0.25">
      <c r="A9812" s="48">
        <v>42292601</v>
      </c>
      <c r="B9812" s="49" t="s">
        <v>10069</v>
      </c>
    </row>
    <row r="9813" spans="1:2" x14ac:dyDescent="0.25">
      <c r="A9813" s="48">
        <v>42292602</v>
      </c>
      <c r="B9813" s="49" t="s">
        <v>10070</v>
      </c>
    </row>
    <row r="9814" spans="1:2" x14ac:dyDescent="0.25">
      <c r="A9814" s="48">
        <v>42292603</v>
      </c>
      <c r="B9814" s="49" t="s">
        <v>10071</v>
      </c>
    </row>
    <row r="9815" spans="1:2" x14ac:dyDescent="0.25">
      <c r="A9815" s="48">
        <v>42292701</v>
      </c>
      <c r="B9815" s="49" t="s">
        <v>10072</v>
      </c>
    </row>
    <row r="9816" spans="1:2" x14ac:dyDescent="0.25">
      <c r="A9816" s="48">
        <v>42292702</v>
      </c>
      <c r="B9816" s="49" t="s">
        <v>10073</v>
      </c>
    </row>
    <row r="9817" spans="1:2" x14ac:dyDescent="0.25">
      <c r="A9817" s="48">
        <v>42292703</v>
      </c>
      <c r="B9817" s="49" t="s">
        <v>10074</v>
      </c>
    </row>
    <row r="9818" spans="1:2" x14ac:dyDescent="0.25">
      <c r="A9818" s="48">
        <v>42292704</v>
      </c>
      <c r="B9818" s="49" t="s">
        <v>10075</v>
      </c>
    </row>
    <row r="9819" spans="1:2" x14ac:dyDescent="0.25">
      <c r="A9819" s="48">
        <v>42292801</v>
      </c>
      <c r="B9819" s="49" t="s">
        <v>10076</v>
      </c>
    </row>
    <row r="9820" spans="1:2" x14ac:dyDescent="0.25">
      <c r="A9820" s="48">
        <v>42292802</v>
      </c>
      <c r="B9820" s="49" t="s">
        <v>10077</v>
      </c>
    </row>
    <row r="9821" spans="1:2" x14ac:dyDescent="0.25">
      <c r="A9821" s="48">
        <v>42292901</v>
      </c>
      <c r="B9821" s="49" t="s">
        <v>10078</v>
      </c>
    </row>
    <row r="9822" spans="1:2" x14ac:dyDescent="0.25">
      <c r="A9822" s="48">
        <v>42292902</v>
      </c>
      <c r="B9822" s="49" t="s">
        <v>10079</v>
      </c>
    </row>
    <row r="9823" spans="1:2" x14ac:dyDescent="0.25">
      <c r="A9823" s="48">
        <v>42292903</v>
      </c>
      <c r="B9823" s="49" t="s">
        <v>10080</v>
      </c>
    </row>
    <row r="9824" spans="1:2" x14ac:dyDescent="0.25">
      <c r="A9824" s="48">
        <v>42292904</v>
      </c>
      <c r="B9824" s="49" t="s">
        <v>10081</v>
      </c>
    </row>
    <row r="9825" spans="1:2" x14ac:dyDescent="0.25">
      <c r="A9825" s="48">
        <v>42292907</v>
      </c>
      <c r="B9825" s="49" t="s">
        <v>10082</v>
      </c>
    </row>
    <row r="9826" spans="1:2" x14ac:dyDescent="0.25">
      <c r="A9826" s="48">
        <v>42292908</v>
      </c>
      <c r="B9826" s="49" t="s">
        <v>10083</v>
      </c>
    </row>
    <row r="9827" spans="1:2" x14ac:dyDescent="0.25">
      <c r="A9827" s="48">
        <v>42293001</v>
      </c>
      <c r="B9827" s="49" t="s">
        <v>10084</v>
      </c>
    </row>
    <row r="9828" spans="1:2" x14ac:dyDescent="0.25">
      <c r="A9828" s="48">
        <v>42293002</v>
      </c>
      <c r="B9828" s="49" t="s">
        <v>10085</v>
      </c>
    </row>
    <row r="9829" spans="1:2" x14ac:dyDescent="0.25">
      <c r="A9829" s="48">
        <v>42293003</v>
      </c>
      <c r="B9829" s="49" t="s">
        <v>10086</v>
      </c>
    </row>
    <row r="9830" spans="1:2" x14ac:dyDescent="0.25">
      <c r="A9830" s="48">
        <v>42293004</v>
      </c>
      <c r="B9830" s="49" t="s">
        <v>10087</v>
      </c>
    </row>
    <row r="9831" spans="1:2" x14ac:dyDescent="0.25">
      <c r="A9831" s="48">
        <v>42293005</v>
      </c>
      <c r="B9831" s="49" t="s">
        <v>10088</v>
      </c>
    </row>
    <row r="9832" spans="1:2" x14ac:dyDescent="0.25">
      <c r="A9832" s="48">
        <v>42293006</v>
      </c>
      <c r="B9832" s="49" t="s">
        <v>10089</v>
      </c>
    </row>
    <row r="9833" spans="1:2" x14ac:dyDescent="0.25">
      <c r="A9833" s="48">
        <v>42293101</v>
      </c>
      <c r="B9833" s="49" t="s">
        <v>10090</v>
      </c>
    </row>
    <row r="9834" spans="1:2" x14ac:dyDescent="0.25">
      <c r="A9834" s="48">
        <v>42293102</v>
      </c>
      <c r="B9834" s="49" t="s">
        <v>10091</v>
      </c>
    </row>
    <row r="9835" spans="1:2" x14ac:dyDescent="0.25">
      <c r="A9835" s="48">
        <v>42293103</v>
      </c>
      <c r="B9835" s="49" t="s">
        <v>10092</v>
      </c>
    </row>
    <row r="9836" spans="1:2" x14ac:dyDescent="0.25">
      <c r="A9836" s="48">
        <v>42293104</v>
      </c>
      <c r="B9836" s="49" t="s">
        <v>10093</v>
      </c>
    </row>
    <row r="9837" spans="1:2" x14ac:dyDescent="0.25">
      <c r="A9837" s="48">
        <v>42293105</v>
      </c>
      <c r="B9837" s="49" t="s">
        <v>10094</v>
      </c>
    </row>
    <row r="9838" spans="1:2" x14ac:dyDescent="0.25">
      <c r="A9838" s="48">
        <v>42293106</v>
      </c>
      <c r="B9838" s="49" t="s">
        <v>10095</v>
      </c>
    </row>
    <row r="9839" spans="1:2" x14ac:dyDescent="0.25">
      <c r="A9839" s="48">
        <v>42293107</v>
      </c>
      <c r="B9839" s="49" t="s">
        <v>10096</v>
      </c>
    </row>
    <row r="9840" spans="1:2" x14ac:dyDescent="0.25">
      <c r="A9840" s="48">
        <v>42293108</v>
      </c>
      <c r="B9840" s="49" t="s">
        <v>10097</v>
      </c>
    </row>
    <row r="9841" spans="1:2" x14ac:dyDescent="0.25">
      <c r="A9841" s="48">
        <v>42293109</v>
      </c>
      <c r="B9841" s="49" t="s">
        <v>10098</v>
      </c>
    </row>
    <row r="9842" spans="1:2" x14ac:dyDescent="0.25">
      <c r="A9842" s="48">
        <v>42293110</v>
      </c>
      <c r="B9842" s="49" t="s">
        <v>10099</v>
      </c>
    </row>
    <row r="9843" spans="1:2" x14ac:dyDescent="0.25">
      <c r="A9843" s="48">
        <v>42293111</v>
      </c>
      <c r="B9843" s="49" t="s">
        <v>10100</v>
      </c>
    </row>
    <row r="9844" spans="1:2" x14ac:dyDescent="0.25">
      <c r="A9844" s="48">
        <v>42293112</v>
      </c>
      <c r="B9844" s="49" t="s">
        <v>10101</v>
      </c>
    </row>
    <row r="9845" spans="1:2" x14ac:dyDescent="0.25">
      <c r="A9845" s="48">
        <v>42293113</v>
      </c>
      <c r="B9845" s="49" t="s">
        <v>10102</v>
      </c>
    </row>
    <row r="9846" spans="1:2" x14ac:dyDescent="0.25">
      <c r="A9846" s="48">
        <v>42293114</v>
      </c>
      <c r="B9846" s="49" t="s">
        <v>10103</v>
      </c>
    </row>
    <row r="9847" spans="1:2" x14ac:dyDescent="0.25">
      <c r="A9847" s="48">
        <v>42293115</v>
      </c>
      <c r="B9847" s="49" t="s">
        <v>10104</v>
      </c>
    </row>
    <row r="9848" spans="1:2" x14ac:dyDescent="0.25">
      <c r="A9848" s="48">
        <v>42293116</v>
      </c>
      <c r="B9848" s="49" t="s">
        <v>10105</v>
      </c>
    </row>
    <row r="9849" spans="1:2" x14ac:dyDescent="0.25">
      <c r="A9849" s="48">
        <v>42293117</v>
      </c>
      <c r="B9849" s="49" t="s">
        <v>10106</v>
      </c>
    </row>
    <row r="9850" spans="1:2" x14ac:dyDescent="0.25">
      <c r="A9850" s="48">
        <v>42293118</v>
      </c>
      <c r="B9850" s="49" t="s">
        <v>10107</v>
      </c>
    </row>
    <row r="9851" spans="1:2" x14ac:dyDescent="0.25">
      <c r="A9851" s="48">
        <v>42293119</v>
      </c>
      <c r="B9851" s="49" t="s">
        <v>10108</v>
      </c>
    </row>
    <row r="9852" spans="1:2" x14ac:dyDescent="0.25">
      <c r="A9852" s="48">
        <v>42293120</v>
      </c>
      <c r="B9852" s="49" t="s">
        <v>10109</v>
      </c>
    </row>
    <row r="9853" spans="1:2" x14ac:dyDescent="0.25">
      <c r="A9853" s="48">
        <v>42293121</v>
      </c>
      <c r="B9853" s="49" t="s">
        <v>10110</v>
      </c>
    </row>
    <row r="9854" spans="1:2" x14ac:dyDescent="0.25">
      <c r="A9854" s="48">
        <v>42293122</v>
      </c>
      <c r="B9854" s="49" t="s">
        <v>10111</v>
      </c>
    </row>
    <row r="9855" spans="1:2" x14ac:dyDescent="0.25">
      <c r="A9855" s="48">
        <v>42293123</v>
      </c>
      <c r="B9855" s="49" t="s">
        <v>10112</v>
      </c>
    </row>
    <row r="9856" spans="1:2" x14ac:dyDescent="0.25">
      <c r="A9856" s="48">
        <v>42293124</v>
      </c>
      <c r="B9856" s="49" t="s">
        <v>10113</v>
      </c>
    </row>
    <row r="9857" spans="1:2" x14ac:dyDescent="0.25">
      <c r="A9857" s="48">
        <v>42293125</v>
      </c>
      <c r="B9857" s="49" t="s">
        <v>10114</v>
      </c>
    </row>
    <row r="9858" spans="1:2" x14ac:dyDescent="0.25">
      <c r="A9858" s="48">
        <v>42293126</v>
      </c>
      <c r="B9858" s="49" t="s">
        <v>10115</v>
      </c>
    </row>
    <row r="9859" spans="1:2" x14ac:dyDescent="0.25">
      <c r="A9859" s="48">
        <v>42293127</v>
      </c>
      <c r="B9859" s="49" t="s">
        <v>10116</v>
      </c>
    </row>
    <row r="9860" spans="1:2" x14ac:dyDescent="0.25">
      <c r="A9860" s="48">
        <v>42293128</v>
      </c>
      <c r="B9860" s="49" t="s">
        <v>10117</v>
      </c>
    </row>
    <row r="9861" spans="1:2" x14ac:dyDescent="0.25">
      <c r="A9861" s="48">
        <v>42293129</v>
      </c>
      <c r="B9861" s="49" t="s">
        <v>10118</v>
      </c>
    </row>
    <row r="9862" spans="1:2" x14ac:dyDescent="0.25">
      <c r="A9862" s="48">
        <v>42293130</v>
      </c>
      <c r="B9862" s="49" t="s">
        <v>10119</v>
      </c>
    </row>
    <row r="9863" spans="1:2" x14ac:dyDescent="0.25">
      <c r="A9863" s="48">
        <v>42293131</v>
      </c>
      <c r="B9863" s="49" t="s">
        <v>10120</v>
      </c>
    </row>
    <row r="9864" spans="1:2" x14ac:dyDescent="0.25">
      <c r="A9864" s="48">
        <v>42293132</v>
      </c>
      <c r="B9864" s="49" t="s">
        <v>10121</v>
      </c>
    </row>
    <row r="9865" spans="1:2" x14ac:dyDescent="0.25">
      <c r="A9865" s="48">
        <v>42293133</v>
      </c>
      <c r="B9865" s="49" t="s">
        <v>10122</v>
      </c>
    </row>
    <row r="9866" spans="1:2" x14ac:dyDescent="0.25">
      <c r="A9866" s="48">
        <v>42293134</v>
      </c>
      <c r="B9866" s="49" t="s">
        <v>10123</v>
      </c>
    </row>
    <row r="9867" spans="1:2" x14ac:dyDescent="0.25">
      <c r="A9867" s="48">
        <v>42293135</v>
      </c>
      <c r="B9867" s="49" t="s">
        <v>10124</v>
      </c>
    </row>
    <row r="9868" spans="1:2" x14ac:dyDescent="0.25">
      <c r="A9868" s="48">
        <v>42293136</v>
      </c>
      <c r="B9868" s="49" t="s">
        <v>10125</v>
      </c>
    </row>
    <row r="9869" spans="1:2" x14ac:dyDescent="0.25">
      <c r="A9869" s="48">
        <v>42293137</v>
      </c>
      <c r="B9869" s="49" t="s">
        <v>10126</v>
      </c>
    </row>
    <row r="9870" spans="1:2" x14ac:dyDescent="0.25">
      <c r="A9870" s="48">
        <v>42293138</v>
      </c>
      <c r="B9870" s="49" t="s">
        <v>10127</v>
      </c>
    </row>
    <row r="9871" spans="1:2" x14ac:dyDescent="0.25">
      <c r="A9871" s="48">
        <v>42293139</v>
      </c>
      <c r="B9871" s="49" t="s">
        <v>10128</v>
      </c>
    </row>
    <row r="9872" spans="1:2" x14ac:dyDescent="0.25">
      <c r="A9872" s="48">
        <v>42293201</v>
      </c>
      <c r="B9872" s="49" t="s">
        <v>10129</v>
      </c>
    </row>
    <row r="9873" spans="1:2" x14ac:dyDescent="0.25">
      <c r="A9873" s="48">
        <v>42293301</v>
      </c>
      <c r="B9873" s="49" t="s">
        <v>10130</v>
      </c>
    </row>
    <row r="9874" spans="1:2" x14ac:dyDescent="0.25">
      <c r="A9874" s="48">
        <v>42293302</v>
      </c>
      <c r="B9874" s="49" t="s">
        <v>10131</v>
      </c>
    </row>
    <row r="9875" spans="1:2" x14ac:dyDescent="0.25">
      <c r="A9875" s="48">
        <v>42293303</v>
      </c>
      <c r="B9875" s="49" t="s">
        <v>10132</v>
      </c>
    </row>
    <row r="9876" spans="1:2" x14ac:dyDescent="0.25">
      <c r="A9876" s="48">
        <v>42293304</v>
      </c>
      <c r="B9876" s="49" t="s">
        <v>10133</v>
      </c>
    </row>
    <row r="9877" spans="1:2" x14ac:dyDescent="0.25">
      <c r="A9877" s="48">
        <v>42293401</v>
      </c>
      <c r="B9877" s="49" t="s">
        <v>10134</v>
      </c>
    </row>
    <row r="9878" spans="1:2" x14ac:dyDescent="0.25">
      <c r="A9878" s="48">
        <v>42293403</v>
      </c>
      <c r="B9878" s="49" t="s">
        <v>10135</v>
      </c>
    </row>
    <row r="9879" spans="1:2" x14ac:dyDescent="0.25">
      <c r="A9879" s="48">
        <v>42293404</v>
      </c>
      <c r="B9879" s="49" t="s">
        <v>10136</v>
      </c>
    </row>
    <row r="9880" spans="1:2" x14ac:dyDescent="0.25">
      <c r="A9880" s="48">
        <v>42293405</v>
      </c>
      <c r="B9880" s="49" t="s">
        <v>10137</v>
      </c>
    </row>
    <row r="9881" spans="1:2" x14ac:dyDescent="0.25">
      <c r="A9881" s="48">
        <v>42293406</v>
      </c>
      <c r="B9881" s="49" t="s">
        <v>10138</v>
      </c>
    </row>
    <row r="9882" spans="1:2" x14ac:dyDescent="0.25">
      <c r="A9882" s="48">
        <v>42293407</v>
      </c>
      <c r="B9882" s="49" t="s">
        <v>10139</v>
      </c>
    </row>
    <row r="9883" spans="1:2" x14ac:dyDescent="0.25">
      <c r="A9883" s="48">
        <v>42293501</v>
      </c>
      <c r="B9883" s="49" t="s">
        <v>10140</v>
      </c>
    </row>
    <row r="9884" spans="1:2" x14ac:dyDescent="0.25">
      <c r="A9884" s="48">
        <v>42293502</v>
      </c>
      <c r="B9884" s="49" t="s">
        <v>10141</v>
      </c>
    </row>
    <row r="9885" spans="1:2" x14ac:dyDescent="0.25">
      <c r="A9885" s="48">
        <v>42293503</v>
      </c>
      <c r="B9885" s="49" t="s">
        <v>10142</v>
      </c>
    </row>
    <row r="9886" spans="1:2" x14ac:dyDescent="0.25">
      <c r="A9886" s="48">
        <v>42293504</v>
      </c>
      <c r="B9886" s="49" t="s">
        <v>10143</v>
      </c>
    </row>
    <row r="9887" spans="1:2" x14ac:dyDescent="0.25">
      <c r="A9887" s="48">
        <v>42293505</v>
      </c>
      <c r="B9887" s="49" t="s">
        <v>10144</v>
      </c>
    </row>
    <row r="9888" spans="1:2" x14ac:dyDescent="0.25">
      <c r="A9888" s="48">
        <v>42293506</v>
      </c>
      <c r="B9888" s="49" t="s">
        <v>10145</v>
      </c>
    </row>
    <row r="9889" spans="1:2" x14ac:dyDescent="0.25">
      <c r="A9889" s="48">
        <v>42293507</v>
      </c>
      <c r="B9889" s="49" t="s">
        <v>10146</v>
      </c>
    </row>
    <row r="9890" spans="1:2" x14ac:dyDescent="0.25">
      <c r="A9890" s="48">
        <v>42293508</v>
      </c>
      <c r="B9890" s="49" t="s">
        <v>10147</v>
      </c>
    </row>
    <row r="9891" spans="1:2" x14ac:dyDescent="0.25">
      <c r="A9891" s="48">
        <v>42293509</v>
      </c>
      <c r="B9891" s="49" t="s">
        <v>10148</v>
      </c>
    </row>
    <row r="9892" spans="1:2" x14ac:dyDescent="0.25">
      <c r="A9892" s="48">
        <v>42293601</v>
      </c>
      <c r="B9892" s="49" t="s">
        <v>10149</v>
      </c>
    </row>
    <row r="9893" spans="1:2" x14ac:dyDescent="0.25">
      <c r="A9893" s="48">
        <v>42293602</v>
      </c>
      <c r="B9893" s="49" t="s">
        <v>10150</v>
      </c>
    </row>
    <row r="9894" spans="1:2" x14ac:dyDescent="0.25">
      <c r="A9894" s="48">
        <v>42293603</v>
      </c>
      <c r="B9894" s="49" t="s">
        <v>10151</v>
      </c>
    </row>
    <row r="9895" spans="1:2" x14ac:dyDescent="0.25">
      <c r="A9895" s="48">
        <v>42293701</v>
      </c>
      <c r="B9895" s="49" t="s">
        <v>10152</v>
      </c>
    </row>
    <row r="9896" spans="1:2" x14ac:dyDescent="0.25">
      <c r="A9896" s="48">
        <v>42293702</v>
      </c>
      <c r="B9896" s="49" t="s">
        <v>10153</v>
      </c>
    </row>
    <row r="9897" spans="1:2" x14ac:dyDescent="0.25">
      <c r="A9897" s="48">
        <v>42293703</v>
      </c>
      <c r="B9897" s="49" t="s">
        <v>10154</v>
      </c>
    </row>
    <row r="9898" spans="1:2" x14ac:dyDescent="0.25">
      <c r="A9898" s="48">
        <v>42293801</v>
      </c>
      <c r="B9898" s="49" t="s">
        <v>10155</v>
      </c>
    </row>
    <row r="9899" spans="1:2" x14ac:dyDescent="0.25">
      <c r="A9899" s="48">
        <v>42293802</v>
      </c>
      <c r="B9899" s="49" t="s">
        <v>10156</v>
      </c>
    </row>
    <row r="9900" spans="1:2" x14ac:dyDescent="0.25">
      <c r="A9900" s="48">
        <v>42293803</v>
      </c>
      <c r="B9900" s="49" t="s">
        <v>10157</v>
      </c>
    </row>
    <row r="9901" spans="1:2" x14ac:dyDescent="0.25">
      <c r="A9901" s="48">
        <v>42293804</v>
      </c>
      <c r="B9901" s="49" t="s">
        <v>10158</v>
      </c>
    </row>
    <row r="9902" spans="1:2" x14ac:dyDescent="0.25">
      <c r="A9902" s="48">
        <v>42293901</v>
      </c>
      <c r="B9902" s="49" t="s">
        <v>10159</v>
      </c>
    </row>
    <row r="9903" spans="1:2" x14ac:dyDescent="0.25">
      <c r="A9903" s="48">
        <v>42293902</v>
      </c>
      <c r="B9903" s="49" t="s">
        <v>10160</v>
      </c>
    </row>
    <row r="9904" spans="1:2" x14ac:dyDescent="0.25">
      <c r="A9904" s="48">
        <v>42294001</v>
      </c>
      <c r="B9904" s="49" t="s">
        <v>10161</v>
      </c>
    </row>
    <row r="9905" spans="1:2" x14ac:dyDescent="0.25">
      <c r="A9905" s="48">
        <v>42294002</v>
      </c>
      <c r="B9905" s="49" t="s">
        <v>10162</v>
      </c>
    </row>
    <row r="9906" spans="1:2" x14ac:dyDescent="0.25">
      <c r="A9906" s="48">
        <v>42294003</v>
      </c>
      <c r="B9906" s="49" t="s">
        <v>10163</v>
      </c>
    </row>
    <row r="9907" spans="1:2" x14ac:dyDescent="0.25">
      <c r="A9907" s="48">
        <v>42294101</v>
      </c>
      <c r="B9907" s="49" t="s">
        <v>10164</v>
      </c>
    </row>
    <row r="9908" spans="1:2" x14ac:dyDescent="0.25">
      <c r="A9908" s="48">
        <v>42294102</v>
      </c>
      <c r="B9908" s="49" t="s">
        <v>10165</v>
      </c>
    </row>
    <row r="9909" spans="1:2" x14ac:dyDescent="0.25">
      <c r="A9909" s="48">
        <v>42294103</v>
      </c>
      <c r="B9909" s="49" t="s">
        <v>10166</v>
      </c>
    </row>
    <row r="9910" spans="1:2" x14ac:dyDescent="0.25">
      <c r="A9910" s="48">
        <v>42294201</v>
      </c>
      <c r="B9910" s="49" t="s">
        <v>10167</v>
      </c>
    </row>
    <row r="9911" spans="1:2" x14ac:dyDescent="0.25">
      <c r="A9911" s="48">
        <v>42294202</v>
      </c>
      <c r="B9911" s="49" t="s">
        <v>10168</v>
      </c>
    </row>
    <row r="9912" spans="1:2" x14ac:dyDescent="0.25">
      <c r="A9912" s="48">
        <v>42294203</v>
      </c>
      <c r="B9912" s="49" t="s">
        <v>10169</v>
      </c>
    </row>
    <row r="9913" spans="1:2" x14ac:dyDescent="0.25">
      <c r="A9913" s="48">
        <v>42294204</v>
      </c>
      <c r="B9913" s="49" t="s">
        <v>10170</v>
      </c>
    </row>
    <row r="9914" spans="1:2" x14ac:dyDescent="0.25">
      <c r="A9914" s="48">
        <v>42294205</v>
      </c>
      <c r="B9914" s="49" t="s">
        <v>10171</v>
      </c>
    </row>
    <row r="9915" spans="1:2" x14ac:dyDescent="0.25">
      <c r="A9915" s="48">
        <v>42294206</v>
      </c>
      <c r="B9915" s="49" t="s">
        <v>10172</v>
      </c>
    </row>
    <row r="9916" spans="1:2" x14ac:dyDescent="0.25">
      <c r="A9916" s="48">
        <v>42294207</v>
      </c>
      <c r="B9916" s="49" t="s">
        <v>10173</v>
      </c>
    </row>
    <row r="9917" spans="1:2" x14ac:dyDescent="0.25">
      <c r="A9917" s="48">
        <v>42294208</v>
      </c>
      <c r="B9917" s="49" t="s">
        <v>10174</v>
      </c>
    </row>
    <row r="9918" spans="1:2" x14ac:dyDescent="0.25">
      <c r="A9918" s="48">
        <v>42294209</v>
      </c>
      <c r="B9918" s="49" t="s">
        <v>10175</v>
      </c>
    </row>
    <row r="9919" spans="1:2" x14ac:dyDescent="0.25">
      <c r="A9919" s="48">
        <v>42294210</v>
      </c>
      <c r="B9919" s="49" t="s">
        <v>10176</v>
      </c>
    </row>
    <row r="9920" spans="1:2" x14ac:dyDescent="0.25">
      <c r="A9920" s="48">
        <v>42294211</v>
      </c>
      <c r="B9920" s="49" t="s">
        <v>10177</v>
      </c>
    </row>
    <row r="9921" spans="1:2" x14ac:dyDescent="0.25">
      <c r="A9921" s="48">
        <v>42294212</v>
      </c>
      <c r="B9921" s="49" t="s">
        <v>10178</v>
      </c>
    </row>
    <row r="9922" spans="1:2" x14ac:dyDescent="0.25">
      <c r="A9922" s="48">
        <v>42294213</v>
      </c>
      <c r="B9922" s="49" t="s">
        <v>10179</v>
      </c>
    </row>
    <row r="9923" spans="1:2" x14ac:dyDescent="0.25">
      <c r="A9923" s="48">
        <v>42294214</v>
      </c>
      <c r="B9923" s="49" t="s">
        <v>10180</v>
      </c>
    </row>
    <row r="9924" spans="1:2" x14ac:dyDescent="0.25">
      <c r="A9924" s="48">
        <v>42294215</v>
      </c>
      <c r="B9924" s="49" t="s">
        <v>10181</v>
      </c>
    </row>
    <row r="9925" spans="1:2" x14ac:dyDescent="0.25">
      <c r="A9925" s="48">
        <v>42294216</v>
      </c>
      <c r="B9925" s="49" t="s">
        <v>10182</v>
      </c>
    </row>
    <row r="9926" spans="1:2" x14ac:dyDescent="0.25">
      <c r="A9926" s="48">
        <v>42294217</v>
      </c>
      <c r="B9926" s="49" t="s">
        <v>10183</v>
      </c>
    </row>
    <row r="9927" spans="1:2" x14ac:dyDescent="0.25">
      <c r="A9927" s="48">
        <v>42294218</v>
      </c>
      <c r="B9927" s="49" t="s">
        <v>10184</v>
      </c>
    </row>
    <row r="9928" spans="1:2" x14ac:dyDescent="0.25">
      <c r="A9928" s="48">
        <v>42294219</v>
      </c>
      <c r="B9928" s="49" t="s">
        <v>10185</v>
      </c>
    </row>
    <row r="9929" spans="1:2" x14ac:dyDescent="0.25">
      <c r="A9929" s="48">
        <v>42294220</v>
      </c>
      <c r="B9929" s="49" t="s">
        <v>10186</v>
      </c>
    </row>
    <row r="9930" spans="1:2" x14ac:dyDescent="0.25">
      <c r="A9930" s="48">
        <v>42294301</v>
      </c>
      <c r="B9930" s="49" t="s">
        <v>10187</v>
      </c>
    </row>
    <row r="9931" spans="1:2" x14ac:dyDescent="0.25">
      <c r="A9931" s="48">
        <v>42294302</v>
      </c>
      <c r="B9931" s="49" t="s">
        <v>10188</v>
      </c>
    </row>
    <row r="9932" spans="1:2" x14ac:dyDescent="0.25">
      <c r="A9932" s="48">
        <v>42294303</v>
      </c>
      <c r="B9932" s="49" t="s">
        <v>10189</v>
      </c>
    </row>
    <row r="9933" spans="1:2" x14ac:dyDescent="0.25">
      <c r="A9933" s="48">
        <v>42294304</v>
      </c>
      <c r="B9933" s="49" t="s">
        <v>10190</v>
      </c>
    </row>
    <row r="9934" spans="1:2" x14ac:dyDescent="0.25">
      <c r="A9934" s="48">
        <v>42294305</v>
      </c>
      <c r="B9934" s="49" t="s">
        <v>10191</v>
      </c>
    </row>
    <row r="9935" spans="1:2" x14ac:dyDescent="0.25">
      <c r="A9935" s="48">
        <v>42294306</v>
      </c>
      <c r="B9935" s="49" t="s">
        <v>10192</v>
      </c>
    </row>
    <row r="9936" spans="1:2" x14ac:dyDescent="0.25">
      <c r="A9936" s="48">
        <v>42294401</v>
      </c>
      <c r="B9936" s="49" t="s">
        <v>10193</v>
      </c>
    </row>
    <row r="9937" spans="1:2" x14ac:dyDescent="0.25">
      <c r="A9937" s="48">
        <v>42294402</v>
      </c>
      <c r="B9937" s="49" t="s">
        <v>10194</v>
      </c>
    </row>
    <row r="9938" spans="1:2" x14ac:dyDescent="0.25">
      <c r="A9938" s="48">
        <v>42294501</v>
      </c>
      <c r="B9938" s="49" t="s">
        <v>10195</v>
      </c>
    </row>
    <row r="9939" spans="1:2" x14ac:dyDescent="0.25">
      <c r="A9939" s="48">
        <v>42294502</v>
      </c>
      <c r="B9939" s="49" t="s">
        <v>10196</v>
      </c>
    </row>
    <row r="9940" spans="1:2" x14ac:dyDescent="0.25">
      <c r="A9940" s="48">
        <v>42294503</v>
      </c>
      <c r="B9940" s="49" t="s">
        <v>10197</v>
      </c>
    </row>
    <row r="9941" spans="1:2" x14ac:dyDescent="0.25">
      <c r="A9941" s="48">
        <v>42294504</v>
      </c>
      <c r="B9941" s="49" t="s">
        <v>10198</v>
      </c>
    </row>
    <row r="9942" spans="1:2" x14ac:dyDescent="0.25">
      <c r="A9942" s="48">
        <v>42294505</v>
      </c>
      <c r="B9942" s="49" t="s">
        <v>10199</v>
      </c>
    </row>
    <row r="9943" spans="1:2" x14ac:dyDescent="0.25">
      <c r="A9943" s="48">
        <v>42294506</v>
      </c>
      <c r="B9943" s="49" t="s">
        <v>10200</v>
      </c>
    </row>
    <row r="9944" spans="1:2" x14ac:dyDescent="0.25">
      <c r="A9944" s="48">
        <v>42294507</v>
      </c>
      <c r="B9944" s="49" t="s">
        <v>10201</v>
      </c>
    </row>
    <row r="9945" spans="1:2" x14ac:dyDescent="0.25">
      <c r="A9945" s="48">
        <v>42294508</v>
      </c>
      <c r="B9945" s="49" t="s">
        <v>10202</v>
      </c>
    </row>
    <row r="9946" spans="1:2" x14ac:dyDescent="0.25">
      <c r="A9946" s="48">
        <v>42294509</v>
      </c>
      <c r="B9946" s="49" t="s">
        <v>10203</v>
      </c>
    </row>
    <row r="9947" spans="1:2" x14ac:dyDescent="0.25">
      <c r="A9947" s="48">
        <v>42294510</v>
      </c>
      <c r="B9947" s="49" t="s">
        <v>10204</v>
      </c>
    </row>
    <row r="9948" spans="1:2" x14ac:dyDescent="0.25">
      <c r="A9948" s="48">
        <v>42294511</v>
      </c>
      <c r="B9948" s="49" t="s">
        <v>10205</v>
      </c>
    </row>
    <row r="9949" spans="1:2" x14ac:dyDescent="0.25">
      <c r="A9949" s="48">
        <v>42294512</v>
      </c>
      <c r="B9949" s="49" t="s">
        <v>10206</v>
      </c>
    </row>
    <row r="9950" spans="1:2" x14ac:dyDescent="0.25">
      <c r="A9950" s="48">
        <v>42294513</v>
      </c>
      <c r="B9950" s="49" t="s">
        <v>10207</v>
      </c>
    </row>
    <row r="9951" spans="1:2" x14ac:dyDescent="0.25">
      <c r="A9951" s="48">
        <v>42294514</v>
      </c>
      <c r="B9951" s="49" t="s">
        <v>10208</v>
      </c>
    </row>
    <row r="9952" spans="1:2" x14ac:dyDescent="0.25">
      <c r="A9952" s="48">
        <v>42294515</v>
      </c>
      <c r="B9952" s="49" t="s">
        <v>10209</v>
      </c>
    </row>
    <row r="9953" spans="1:2" x14ac:dyDescent="0.25">
      <c r="A9953" s="48">
        <v>42294516</v>
      </c>
      <c r="B9953" s="49" t="s">
        <v>10210</v>
      </c>
    </row>
    <row r="9954" spans="1:2" x14ac:dyDescent="0.25">
      <c r="A9954" s="48">
        <v>42294517</v>
      </c>
      <c r="B9954" s="49" t="s">
        <v>10211</v>
      </c>
    </row>
    <row r="9955" spans="1:2" x14ac:dyDescent="0.25">
      <c r="A9955" s="48">
        <v>42294518</v>
      </c>
      <c r="B9955" s="49" t="s">
        <v>10212</v>
      </c>
    </row>
    <row r="9956" spans="1:2" x14ac:dyDescent="0.25">
      <c r="A9956" s="48">
        <v>42294519</v>
      </c>
      <c r="B9956" s="49" t="s">
        <v>10213</v>
      </c>
    </row>
    <row r="9957" spans="1:2" x14ac:dyDescent="0.25">
      <c r="A9957" s="48">
        <v>42294520</v>
      </c>
      <c r="B9957" s="49" t="s">
        <v>10214</v>
      </c>
    </row>
    <row r="9958" spans="1:2" x14ac:dyDescent="0.25">
      <c r="A9958" s="48">
        <v>42294521</v>
      </c>
      <c r="B9958" s="49" t="s">
        <v>10215</v>
      </c>
    </row>
    <row r="9959" spans="1:2" x14ac:dyDescent="0.25">
      <c r="A9959" s="48">
        <v>42294522</v>
      </c>
      <c r="B9959" s="49" t="s">
        <v>10216</v>
      </c>
    </row>
    <row r="9960" spans="1:2" x14ac:dyDescent="0.25">
      <c r="A9960" s="48">
        <v>42294523</v>
      </c>
      <c r="B9960" s="49" t="s">
        <v>10217</v>
      </c>
    </row>
    <row r="9961" spans="1:2" x14ac:dyDescent="0.25">
      <c r="A9961" s="48">
        <v>42294524</v>
      </c>
      <c r="B9961" s="49" t="s">
        <v>10218</v>
      </c>
    </row>
    <row r="9962" spans="1:2" x14ac:dyDescent="0.25">
      <c r="A9962" s="48">
        <v>42294525</v>
      </c>
      <c r="B9962" s="49" t="s">
        <v>10219</v>
      </c>
    </row>
    <row r="9963" spans="1:2" x14ac:dyDescent="0.25">
      <c r="A9963" s="48">
        <v>42294526</v>
      </c>
      <c r="B9963" s="49" t="s">
        <v>10220</v>
      </c>
    </row>
    <row r="9964" spans="1:2" x14ac:dyDescent="0.25">
      <c r="A9964" s="48">
        <v>42294601</v>
      </c>
      <c r="B9964" s="49" t="s">
        <v>10221</v>
      </c>
    </row>
    <row r="9965" spans="1:2" x14ac:dyDescent="0.25">
      <c r="A9965" s="48">
        <v>42294602</v>
      </c>
      <c r="B9965" s="49" t="s">
        <v>10222</v>
      </c>
    </row>
    <row r="9966" spans="1:2" x14ac:dyDescent="0.25">
      <c r="A9966" s="48">
        <v>42294603</v>
      </c>
      <c r="B9966" s="49" t="s">
        <v>10223</v>
      </c>
    </row>
    <row r="9967" spans="1:2" x14ac:dyDescent="0.25">
      <c r="A9967" s="48">
        <v>42294604</v>
      </c>
      <c r="B9967" s="49" t="s">
        <v>10224</v>
      </c>
    </row>
    <row r="9968" spans="1:2" x14ac:dyDescent="0.25">
      <c r="A9968" s="48">
        <v>42294605</v>
      </c>
      <c r="B9968" s="49" t="s">
        <v>10225</v>
      </c>
    </row>
    <row r="9969" spans="1:2" x14ac:dyDescent="0.25">
      <c r="A9969" s="48">
        <v>42294606</v>
      </c>
      <c r="B9969" s="49" t="s">
        <v>10226</v>
      </c>
    </row>
    <row r="9970" spans="1:2" x14ac:dyDescent="0.25">
      <c r="A9970" s="48">
        <v>42294607</v>
      </c>
      <c r="B9970" s="49" t="s">
        <v>10227</v>
      </c>
    </row>
    <row r="9971" spans="1:2" x14ac:dyDescent="0.25">
      <c r="A9971" s="48">
        <v>42294701</v>
      </c>
      <c r="B9971" s="49" t="s">
        <v>10228</v>
      </c>
    </row>
    <row r="9972" spans="1:2" x14ac:dyDescent="0.25">
      <c r="A9972" s="48">
        <v>42294702</v>
      </c>
      <c r="B9972" s="49" t="s">
        <v>10229</v>
      </c>
    </row>
    <row r="9973" spans="1:2" x14ac:dyDescent="0.25">
      <c r="A9973" s="48">
        <v>42294703</v>
      </c>
      <c r="B9973" s="49" t="s">
        <v>10230</v>
      </c>
    </row>
    <row r="9974" spans="1:2" x14ac:dyDescent="0.25">
      <c r="A9974" s="48">
        <v>42294704</v>
      </c>
      <c r="B9974" s="49" t="s">
        <v>10231</v>
      </c>
    </row>
    <row r="9975" spans="1:2" x14ac:dyDescent="0.25">
      <c r="A9975" s="48">
        <v>42294705</v>
      </c>
      <c r="B9975" s="49" t="s">
        <v>10232</v>
      </c>
    </row>
    <row r="9976" spans="1:2" x14ac:dyDescent="0.25">
      <c r="A9976" s="48">
        <v>42294706</v>
      </c>
      <c r="B9976" s="49" t="s">
        <v>10233</v>
      </c>
    </row>
    <row r="9977" spans="1:2" x14ac:dyDescent="0.25">
      <c r="A9977" s="48">
        <v>42294707</v>
      </c>
      <c r="B9977" s="49" t="s">
        <v>10234</v>
      </c>
    </row>
    <row r="9978" spans="1:2" x14ac:dyDescent="0.25">
      <c r="A9978" s="48">
        <v>42294708</v>
      </c>
      <c r="B9978" s="49" t="s">
        <v>10235</v>
      </c>
    </row>
    <row r="9979" spans="1:2" x14ac:dyDescent="0.25">
      <c r="A9979" s="48">
        <v>42294709</v>
      </c>
      <c r="B9979" s="49" t="s">
        <v>10236</v>
      </c>
    </row>
    <row r="9980" spans="1:2" x14ac:dyDescent="0.25">
      <c r="A9980" s="48">
        <v>42294710</v>
      </c>
      <c r="B9980" s="49" t="s">
        <v>10237</v>
      </c>
    </row>
    <row r="9981" spans="1:2" x14ac:dyDescent="0.25">
      <c r="A9981" s="48">
        <v>42294711</v>
      </c>
      <c r="B9981" s="49" t="s">
        <v>10238</v>
      </c>
    </row>
    <row r="9982" spans="1:2" x14ac:dyDescent="0.25">
      <c r="A9982" s="48">
        <v>42294712</v>
      </c>
      <c r="B9982" s="49" t="s">
        <v>10239</v>
      </c>
    </row>
    <row r="9983" spans="1:2" x14ac:dyDescent="0.25">
      <c r="A9983" s="48">
        <v>42294713</v>
      </c>
      <c r="B9983" s="49" t="s">
        <v>10240</v>
      </c>
    </row>
    <row r="9984" spans="1:2" x14ac:dyDescent="0.25">
      <c r="A9984" s="48">
        <v>42294714</v>
      </c>
      <c r="B9984" s="49" t="s">
        <v>10241</v>
      </c>
    </row>
    <row r="9985" spans="1:2" x14ac:dyDescent="0.25">
      <c r="A9985" s="48">
        <v>42294715</v>
      </c>
      <c r="B9985" s="49" t="s">
        <v>10242</v>
      </c>
    </row>
    <row r="9986" spans="1:2" x14ac:dyDescent="0.25">
      <c r="A9986" s="48">
        <v>42294716</v>
      </c>
      <c r="B9986" s="49" t="s">
        <v>10243</v>
      </c>
    </row>
    <row r="9987" spans="1:2" x14ac:dyDescent="0.25">
      <c r="A9987" s="48">
        <v>42294717</v>
      </c>
      <c r="B9987" s="49" t="s">
        <v>10244</v>
      </c>
    </row>
    <row r="9988" spans="1:2" x14ac:dyDescent="0.25">
      <c r="A9988" s="48">
        <v>42294718</v>
      </c>
      <c r="B9988" s="49" t="s">
        <v>10245</v>
      </c>
    </row>
    <row r="9989" spans="1:2" x14ac:dyDescent="0.25">
      <c r="A9989" s="48">
        <v>42294719</v>
      </c>
      <c r="B9989" s="49" t="s">
        <v>10246</v>
      </c>
    </row>
    <row r="9990" spans="1:2" x14ac:dyDescent="0.25">
      <c r="A9990" s="48">
        <v>42294720</v>
      </c>
      <c r="B9990" s="49" t="s">
        <v>10247</v>
      </c>
    </row>
    <row r="9991" spans="1:2" x14ac:dyDescent="0.25">
      <c r="A9991" s="48">
        <v>42294721</v>
      </c>
      <c r="B9991" s="49" t="s">
        <v>10248</v>
      </c>
    </row>
    <row r="9992" spans="1:2" x14ac:dyDescent="0.25">
      <c r="A9992" s="48">
        <v>42294722</v>
      </c>
      <c r="B9992" s="49" t="s">
        <v>10249</v>
      </c>
    </row>
    <row r="9993" spans="1:2" x14ac:dyDescent="0.25">
      <c r="A9993" s="48">
        <v>42294801</v>
      </c>
      <c r="B9993" s="49" t="s">
        <v>10250</v>
      </c>
    </row>
    <row r="9994" spans="1:2" x14ac:dyDescent="0.25">
      <c r="A9994" s="48">
        <v>42294802</v>
      </c>
      <c r="B9994" s="49" t="s">
        <v>10251</v>
      </c>
    </row>
    <row r="9995" spans="1:2" x14ac:dyDescent="0.25">
      <c r="A9995" s="48">
        <v>42294803</v>
      </c>
      <c r="B9995" s="49" t="s">
        <v>10252</v>
      </c>
    </row>
    <row r="9996" spans="1:2" x14ac:dyDescent="0.25">
      <c r="A9996" s="48">
        <v>42294804</v>
      </c>
      <c r="B9996" s="49" t="s">
        <v>10253</v>
      </c>
    </row>
    <row r="9997" spans="1:2" x14ac:dyDescent="0.25">
      <c r="A9997" s="48">
        <v>42294805</v>
      </c>
      <c r="B9997" s="49" t="s">
        <v>10254</v>
      </c>
    </row>
    <row r="9998" spans="1:2" x14ac:dyDescent="0.25">
      <c r="A9998" s="48">
        <v>42294806</v>
      </c>
      <c r="B9998" s="49" t="s">
        <v>10255</v>
      </c>
    </row>
    <row r="9999" spans="1:2" x14ac:dyDescent="0.25">
      <c r="A9999" s="48">
        <v>42294807</v>
      </c>
      <c r="B9999" s="49" t="s">
        <v>10256</v>
      </c>
    </row>
    <row r="10000" spans="1:2" x14ac:dyDescent="0.25">
      <c r="A10000" s="48">
        <v>42294808</v>
      </c>
      <c r="B10000" s="49" t="s">
        <v>10257</v>
      </c>
    </row>
    <row r="10001" spans="1:2" x14ac:dyDescent="0.25">
      <c r="A10001" s="48">
        <v>42294901</v>
      </c>
      <c r="B10001" s="49" t="s">
        <v>10258</v>
      </c>
    </row>
    <row r="10002" spans="1:2" x14ac:dyDescent="0.25">
      <c r="A10002" s="48">
        <v>42294902</v>
      </c>
      <c r="B10002" s="49" t="s">
        <v>10259</v>
      </c>
    </row>
    <row r="10003" spans="1:2" x14ac:dyDescent="0.25">
      <c r="A10003" s="48">
        <v>42294903</v>
      </c>
      <c r="B10003" s="49" t="s">
        <v>10260</v>
      </c>
    </row>
    <row r="10004" spans="1:2" x14ac:dyDescent="0.25">
      <c r="A10004" s="48">
        <v>42294904</v>
      </c>
      <c r="B10004" s="49" t="s">
        <v>10261</v>
      </c>
    </row>
    <row r="10005" spans="1:2" x14ac:dyDescent="0.25">
      <c r="A10005" s="48">
        <v>42294905</v>
      </c>
      <c r="B10005" s="49" t="s">
        <v>10262</v>
      </c>
    </row>
    <row r="10006" spans="1:2" x14ac:dyDescent="0.25">
      <c r="A10006" s="48">
        <v>42294906</v>
      </c>
      <c r="B10006" s="49" t="s">
        <v>10263</v>
      </c>
    </row>
    <row r="10007" spans="1:2" x14ac:dyDescent="0.25">
      <c r="A10007" s="48">
        <v>42294907</v>
      </c>
      <c r="B10007" s="49" t="s">
        <v>10264</v>
      </c>
    </row>
    <row r="10008" spans="1:2" x14ac:dyDescent="0.25">
      <c r="A10008" s="48">
        <v>42294908</v>
      </c>
      <c r="B10008" s="49" t="s">
        <v>10265</v>
      </c>
    </row>
    <row r="10009" spans="1:2" x14ac:dyDescent="0.25">
      <c r="A10009" s="48">
        <v>42294909</v>
      </c>
      <c r="B10009" s="49" t="s">
        <v>10266</v>
      </c>
    </row>
    <row r="10010" spans="1:2" x14ac:dyDescent="0.25">
      <c r="A10010" s="48">
        <v>42294910</v>
      </c>
      <c r="B10010" s="49" t="s">
        <v>10267</v>
      </c>
    </row>
    <row r="10011" spans="1:2" x14ac:dyDescent="0.25">
      <c r="A10011" s="48">
        <v>42294911</v>
      </c>
      <c r="B10011" s="49" t="s">
        <v>10268</v>
      </c>
    </row>
    <row r="10012" spans="1:2" x14ac:dyDescent="0.25">
      <c r="A10012" s="48">
        <v>42294912</v>
      </c>
      <c r="B10012" s="49" t="s">
        <v>10269</v>
      </c>
    </row>
    <row r="10013" spans="1:2" x14ac:dyDescent="0.25">
      <c r="A10013" s="48">
        <v>42294913</v>
      </c>
      <c r="B10013" s="49" t="s">
        <v>10270</v>
      </c>
    </row>
    <row r="10014" spans="1:2" x14ac:dyDescent="0.25">
      <c r="A10014" s="48">
        <v>42294914</v>
      </c>
      <c r="B10014" s="49" t="s">
        <v>10271</v>
      </c>
    </row>
    <row r="10015" spans="1:2" x14ac:dyDescent="0.25">
      <c r="A10015" s="48">
        <v>42294915</v>
      </c>
      <c r="B10015" s="49" t="s">
        <v>10272</v>
      </c>
    </row>
    <row r="10016" spans="1:2" x14ac:dyDescent="0.25">
      <c r="A10016" s="48">
        <v>42294916</v>
      </c>
      <c r="B10016" s="49" t="s">
        <v>10273</v>
      </c>
    </row>
    <row r="10017" spans="1:2" x14ac:dyDescent="0.25">
      <c r="A10017" s="48">
        <v>42294917</v>
      </c>
      <c r="B10017" s="49" t="s">
        <v>10274</v>
      </c>
    </row>
    <row r="10018" spans="1:2" x14ac:dyDescent="0.25">
      <c r="A10018" s="48">
        <v>42294918</v>
      </c>
      <c r="B10018" s="49" t="s">
        <v>10275</v>
      </c>
    </row>
    <row r="10019" spans="1:2" x14ac:dyDescent="0.25">
      <c r="A10019" s="48">
        <v>42294919</v>
      </c>
      <c r="B10019" s="49" t="s">
        <v>10276</v>
      </c>
    </row>
    <row r="10020" spans="1:2" x14ac:dyDescent="0.25">
      <c r="A10020" s="48">
        <v>42294920</v>
      </c>
      <c r="B10020" s="49" t="s">
        <v>10277</v>
      </c>
    </row>
    <row r="10021" spans="1:2" x14ac:dyDescent="0.25">
      <c r="A10021" s="48">
        <v>42294921</v>
      </c>
      <c r="B10021" s="49" t="s">
        <v>10278</v>
      </c>
    </row>
    <row r="10022" spans="1:2" x14ac:dyDescent="0.25">
      <c r="A10022" s="48">
        <v>42294922</v>
      </c>
      <c r="B10022" s="49" t="s">
        <v>10279</v>
      </c>
    </row>
    <row r="10023" spans="1:2" x14ac:dyDescent="0.25">
      <c r="A10023" s="48">
        <v>42294923</v>
      </c>
      <c r="B10023" s="49" t="s">
        <v>10280</v>
      </c>
    </row>
    <row r="10024" spans="1:2" x14ac:dyDescent="0.25">
      <c r="A10024" s="48">
        <v>42294924</v>
      </c>
      <c r="B10024" s="49" t="s">
        <v>10281</v>
      </c>
    </row>
    <row r="10025" spans="1:2" x14ac:dyDescent="0.25">
      <c r="A10025" s="48">
        <v>42294925</v>
      </c>
      <c r="B10025" s="49" t="s">
        <v>10282</v>
      </c>
    </row>
    <row r="10026" spans="1:2" x14ac:dyDescent="0.25">
      <c r="A10026" s="48">
        <v>42294926</v>
      </c>
      <c r="B10026" s="49" t="s">
        <v>10283</v>
      </c>
    </row>
    <row r="10027" spans="1:2" x14ac:dyDescent="0.25">
      <c r="A10027" s="48">
        <v>42294927</v>
      </c>
      <c r="B10027" s="49" t="s">
        <v>10284</v>
      </c>
    </row>
    <row r="10028" spans="1:2" x14ac:dyDescent="0.25">
      <c r="A10028" s="48">
        <v>42294928</v>
      </c>
      <c r="B10028" s="49" t="s">
        <v>10285</v>
      </c>
    </row>
    <row r="10029" spans="1:2" x14ac:dyDescent="0.25">
      <c r="A10029" s="48">
        <v>42294929</v>
      </c>
      <c r="B10029" s="49" t="s">
        <v>10286</v>
      </c>
    </row>
    <row r="10030" spans="1:2" x14ac:dyDescent="0.25">
      <c r="A10030" s="48">
        <v>42294930</v>
      </c>
      <c r="B10030" s="49" t="s">
        <v>10287</v>
      </c>
    </row>
    <row r="10031" spans="1:2" x14ac:dyDescent="0.25">
      <c r="A10031" s="48">
        <v>42294931</v>
      </c>
      <c r="B10031" s="49" t="s">
        <v>10288</v>
      </c>
    </row>
    <row r="10032" spans="1:2" x14ac:dyDescent="0.25">
      <c r="A10032" s="48">
        <v>42294932</v>
      </c>
      <c r="B10032" s="49" t="s">
        <v>10289</v>
      </c>
    </row>
    <row r="10033" spans="1:2" x14ac:dyDescent="0.25">
      <c r="A10033" s="48">
        <v>42294933</v>
      </c>
      <c r="B10033" s="49" t="s">
        <v>10290</v>
      </c>
    </row>
    <row r="10034" spans="1:2" x14ac:dyDescent="0.25">
      <c r="A10034" s="48">
        <v>42294934</v>
      </c>
      <c r="B10034" s="49" t="s">
        <v>10291</v>
      </c>
    </row>
    <row r="10035" spans="1:2" x14ac:dyDescent="0.25">
      <c r="A10035" s="48">
        <v>42294935</v>
      </c>
      <c r="B10035" s="49" t="s">
        <v>10292</v>
      </c>
    </row>
    <row r="10036" spans="1:2" x14ac:dyDescent="0.25">
      <c r="A10036" s="48">
        <v>42294936</v>
      </c>
      <c r="B10036" s="49" t="s">
        <v>10293</v>
      </c>
    </row>
    <row r="10037" spans="1:2" x14ac:dyDescent="0.25">
      <c r="A10037" s="48">
        <v>42294937</v>
      </c>
      <c r="B10037" s="49" t="s">
        <v>10294</v>
      </c>
    </row>
    <row r="10038" spans="1:2" x14ac:dyDescent="0.25">
      <c r="A10038" s="48">
        <v>42294938</v>
      </c>
      <c r="B10038" s="49" t="s">
        <v>10295</v>
      </c>
    </row>
    <row r="10039" spans="1:2" x14ac:dyDescent="0.25">
      <c r="A10039" s="48">
        <v>42294939</v>
      </c>
      <c r="B10039" s="49" t="s">
        <v>10296</v>
      </c>
    </row>
    <row r="10040" spans="1:2" x14ac:dyDescent="0.25">
      <c r="A10040" s="48">
        <v>42294940</v>
      </c>
      <c r="B10040" s="49" t="s">
        <v>10297</v>
      </c>
    </row>
    <row r="10041" spans="1:2" x14ac:dyDescent="0.25">
      <c r="A10041" s="48">
        <v>42294941</v>
      </c>
      <c r="B10041" s="49" t="s">
        <v>10298</v>
      </c>
    </row>
    <row r="10042" spans="1:2" x14ac:dyDescent="0.25">
      <c r="A10042" s="48">
        <v>42294942</v>
      </c>
      <c r="B10042" s="49" t="s">
        <v>10299</v>
      </c>
    </row>
    <row r="10043" spans="1:2" x14ac:dyDescent="0.25">
      <c r="A10043" s="48">
        <v>42294943</v>
      </c>
      <c r="B10043" s="49" t="s">
        <v>10300</v>
      </c>
    </row>
    <row r="10044" spans="1:2" x14ac:dyDescent="0.25">
      <c r="A10044" s="48">
        <v>42294944</v>
      </c>
      <c r="B10044" s="49" t="s">
        <v>10301</v>
      </c>
    </row>
    <row r="10045" spans="1:2" x14ac:dyDescent="0.25">
      <c r="A10045" s="48">
        <v>42294945</v>
      </c>
      <c r="B10045" s="49" t="s">
        <v>10302</v>
      </c>
    </row>
    <row r="10046" spans="1:2" x14ac:dyDescent="0.25">
      <c r="A10046" s="48">
        <v>42294946</v>
      </c>
      <c r="B10046" s="49" t="s">
        <v>10303</v>
      </c>
    </row>
    <row r="10047" spans="1:2" x14ac:dyDescent="0.25">
      <c r="A10047" s="48">
        <v>42294947</v>
      </c>
      <c r="B10047" s="49" t="s">
        <v>10304</v>
      </c>
    </row>
    <row r="10048" spans="1:2" x14ac:dyDescent="0.25">
      <c r="A10048" s="48">
        <v>42294948</v>
      </c>
      <c r="B10048" s="49" t="s">
        <v>10305</v>
      </c>
    </row>
    <row r="10049" spans="1:2" x14ac:dyDescent="0.25">
      <c r="A10049" s="48">
        <v>42294949</v>
      </c>
      <c r="B10049" s="49" t="s">
        <v>10306</v>
      </c>
    </row>
    <row r="10050" spans="1:2" x14ac:dyDescent="0.25">
      <c r="A10050" s="48">
        <v>42294950</v>
      </c>
      <c r="B10050" s="49" t="s">
        <v>10307</v>
      </c>
    </row>
    <row r="10051" spans="1:2" x14ac:dyDescent="0.25">
      <c r="A10051" s="48">
        <v>42294951</v>
      </c>
      <c r="B10051" s="49" t="s">
        <v>10308</v>
      </c>
    </row>
    <row r="10052" spans="1:2" x14ac:dyDescent="0.25">
      <c r="A10052" s="48">
        <v>42294952</v>
      </c>
      <c r="B10052" s="49" t="s">
        <v>10309</v>
      </c>
    </row>
    <row r="10053" spans="1:2" x14ac:dyDescent="0.25">
      <c r="A10053" s="48">
        <v>42294953</v>
      </c>
      <c r="B10053" s="49" t="s">
        <v>10310</v>
      </c>
    </row>
    <row r="10054" spans="1:2" x14ac:dyDescent="0.25">
      <c r="A10054" s="48">
        <v>42294954</v>
      </c>
      <c r="B10054" s="49" t="s">
        <v>10311</v>
      </c>
    </row>
    <row r="10055" spans="1:2" x14ac:dyDescent="0.25">
      <c r="A10055" s="48">
        <v>42294955</v>
      </c>
      <c r="B10055" s="49" t="s">
        <v>10312</v>
      </c>
    </row>
    <row r="10056" spans="1:2" x14ac:dyDescent="0.25">
      <c r="A10056" s="48">
        <v>42294956</v>
      </c>
      <c r="B10056" s="49" t="s">
        <v>10313</v>
      </c>
    </row>
    <row r="10057" spans="1:2" x14ac:dyDescent="0.25">
      <c r="A10057" s="48">
        <v>42295001</v>
      </c>
      <c r="B10057" s="49" t="s">
        <v>10314</v>
      </c>
    </row>
    <row r="10058" spans="1:2" x14ac:dyDescent="0.25">
      <c r="A10058" s="48">
        <v>42295002</v>
      </c>
      <c r="B10058" s="49" t="s">
        <v>10315</v>
      </c>
    </row>
    <row r="10059" spans="1:2" x14ac:dyDescent="0.25">
      <c r="A10059" s="48">
        <v>42295003</v>
      </c>
      <c r="B10059" s="49" t="s">
        <v>10316</v>
      </c>
    </row>
    <row r="10060" spans="1:2" x14ac:dyDescent="0.25">
      <c r="A10060" s="48">
        <v>42295004</v>
      </c>
      <c r="B10060" s="49" t="s">
        <v>10317</v>
      </c>
    </row>
    <row r="10061" spans="1:2" x14ac:dyDescent="0.25">
      <c r="A10061" s="48">
        <v>42295005</v>
      </c>
      <c r="B10061" s="49" t="s">
        <v>10318</v>
      </c>
    </row>
    <row r="10062" spans="1:2" x14ac:dyDescent="0.25">
      <c r="A10062" s="48">
        <v>42295006</v>
      </c>
      <c r="B10062" s="49" t="s">
        <v>10319</v>
      </c>
    </row>
    <row r="10063" spans="1:2" x14ac:dyDescent="0.25">
      <c r="A10063" s="48">
        <v>42295007</v>
      </c>
      <c r="B10063" s="49" t="s">
        <v>10320</v>
      </c>
    </row>
    <row r="10064" spans="1:2" x14ac:dyDescent="0.25">
      <c r="A10064" s="48">
        <v>42295008</v>
      </c>
      <c r="B10064" s="49" t="s">
        <v>10321</v>
      </c>
    </row>
    <row r="10065" spans="1:2" x14ac:dyDescent="0.25">
      <c r="A10065" s="48">
        <v>42295009</v>
      </c>
      <c r="B10065" s="49" t="s">
        <v>10322</v>
      </c>
    </row>
    <row r="10066" spans="1:2" x14ac:dyDescent="0.25">
      <c r="A10066" s="48">
        <v>42295010</v>
      </c>
      <c r="B10066" s="49" t="s">
        <v>10323</v>
      </c>
    </row>
    <row r="10067" spans="1:2" x14ac:dyDescent="0.25">
      <c r="A10067" s="48">
        <v>42295011</v>
      </c>
      <c r="B10067" s="49" t="s">
        <v>10324</v>
      </c>
    </row>
    <row r="10068" spans="1:2" x14ac:dyDescent="0.25">
      <c r="A10068" s="48">
        <v>42295012</v>
      </c>
      <c r="B10068" s="49" t="s">
        <v>10325</v>
      </c>
    </row>
    <row r="10069" spans="1:2" x14ac:dyDescent="0.25">
      <c r="A10069" s="48">
        <v>42295013</v>
      </c>
      <c r="B10069" s="49" t="s">
        <v>10326</v>
      </c>
    </row>
    <row r="10070" spans="1:2" x14ac:dyDescent="0.25">
      <c r="A10070" s="48">
        <v>42295014</v>
      </c>
      <c r="B10070" s="49" t="s">
        <v>10327</v>
      </c>
    </row>
    <row r="10071" spans="1:2" x14ac:dyDescent="0.25">
      <c r="A10071" s="48">
        <v>42295015</v>
      </c>
      <c r="B10071" s="49" t="s">
        <v>10328</v>
      </c>
    </row>
    <row r="10072" spans="1:2" x14ac:dyDescent="0.25">
      <c r="A10072" s="48">
        <v>42295101</v>
      </c>
      <c r="B10072" s="49" t="s">
        <v>10329</v>
      </c>
    </row>
    <row r="10073" spans="1:2" x14ac:dyDescent="0.25">
      <c r="A10073" s="48">
        <v>42295102</v>
      </c>
      <c r="B10073" s="49" t="s">
        <v>10330</v>
      </c>
    </row>
    <row r="10074" spans="1:2" x14ac:dyDescent="0.25">
      <c r="A10074" s="48">
        <v>42295103</v>
      </c>
      <c r="B10074" s="49" t="s">
        <v>10331</v>
      </c>
    </row>
    <row r="10075" spans="1:2" x14ac:dyDescent="0.25">
      <c r="A10075" s="48">
        <v>42295104</v>
      </c>
      <c r="B10075" s="49" t="s">
        <v>10332</v>
      </c>
    </row>
    <row r="10076" spans="1:2" x14ac:dyDescent="0.25">
      <c r="A10076" s="48">
        <v>42295105</v>
      </c>
      <c r="B10076" s="49" t="s">
        <v>10333</v>
      </c>
    </row>
    <row r="10077" spans="1:2" x14ac:dyDescent="0.25">
      <c r="A10077" s="48">
        <v>42295106</v>
      </c>
      <c r="B10077" s="49" t="s">
        <v>10334</v>
      </c>
    </row>
    <row r="10078" spans="1:2" x14ac:dyDescent="0.25">
      <c r="A10078" s="48">
        <v>42295107</v>
      </c>
      <c r="B10078" s="49" t="s">
        <v>10335</v>
      </c>
    </row>
    <row r="10079" spans="1:2" x14ac:dyDescent="0.25">
      <c r="A10079" s="48">
        <v>42295108</v>
      </c>
      <c r="B10079" s="49" t="s">
        <v>10336</v>
      </c>
    </row>
    <row r="10080" spans="1:2" x14ac:dyDescent="0.25">
      <c r="A10080" s="48">
        <v>42295109</v>
      </c>
      <c r="B10080" s="49" t="s">
        <v>10337</v>
      </c>
    </row>
    <row r="10081" spans="1:2" x14ac:dyDescent="0.25">
      <c r="A10081" s="48">
        <v>42295110</v>
      </c>
      <c r="B10081" s="49" t="s">
        <v>10338</v>
      </c>
    </row>
    <row r="10082" spans="1:2" x14ac:dyDescent="0.25">
      <c r="A10082" s="48">
        <v>42295111</v>
      </c>
      <c r="B10082" s="49" t="s">
        <v>10339</v>
      </c>
    </row>
    <row r="10083" spans="1:2" x14ac:dyDescent="0.25">
      <c r="A10083" s="48">
        <v>42295112</v>
      </c>
      <c r="B10083" s="49" t="s">
        <v>10340</v>
      </c>
    </row>
    <row r="10084" spans="1:2" x14ac:dyDescent="0.25">
      <c r="A10084" s="48">
        <v>42295113</v>
      </c>
      <c r="B10084" s="49" t="s">
        <v>10341</v>
      </c>
    </row>
    <row r="10085" spans="1:2" x14ac:dyDescent="0.25">
      <c r="A10085" s="48">
        <v>42295114</v>
      </c>
      <c r="B10085" s="49" t="s">
        <v>10342</v>
      </c>
    </row>
    <row r="10086" spans="1:2" x14ac:dyDescent="0.25">
      <c r="A10086" s="48">
        <v>42295115</v>
      </c>
      <c r="B10086" s="49" t="s">
        <v>10343</v>
      </c>
    </row>
    <row r="10087" spans="1:2" x14ac:dyDescent="0.25">
      <c r="A10087" s="48">
        <v>42295116</v>
      </c>
      <c r="B10087" s="49" t="s">
        <v>10344</v>
      </c>
    </row>
    <row r="10088" spans="1:2" x14ac:dyDescent="0.25">
      <c r="A10088" s="48">
        <v>42295117</v>
      </c>
      <c r="B10088" s="49" t="s">
        <v>10345</v>
      </c>
    </row>
    <row r="10089" spans="1:2" x14ac:dyDescent="0.25">
      <c r="A10089" s="48">
        <v>42295118</v>
      </c>
      <c r="B10089" s="49" t="s">
        <v>10346</v>
      </c>
    </row>
    <row r="10090" spans="1:2" x14ac:dyDescent="0.25">
      <c r="A10090" s="48">
        <v>42295119</v>
      </c>
      <c r="B10090" s="49" t="s">
        <v>10347</v>
      </c>
    </row>
    <row r="10091" spans="1:2" x14ac:dyDescent="0.25">
      <c r="A10091" s="48">
        <v>42295120</v>
      </c>
      <c r="B10091" s="49" t="s">
        <v>10348</v>
      </c>
    </row>
    <row r="10092" spans="1:2" x14ac:dyDescent="0.25">
      <c r="A10092" s="48">
        <v>42295121</v>
      </c>
      <c r="B10092" s="49" t="s">
        <v>10349</v>
      </c>
    </row>
    <row r="10093" spans="1:2" x14ac:dyDescent="0.25">
      <c r="A10093" s="48">
        <v>42295122</v>
      </c>
      <c r="B10093" s="49" t="s">
        <v>10350</v>
      </c>
    </row>
    <row r="10094" spans="1:2" x14ac:dyDescent="0.25">
      <c r="A10094" s="48">
        <v>42295123</v>
      </c>
      <c r="B10094" s="49" t="s">
        <v>10351</v>
      </c>
    </row>
    <row r="10095" spans="1:2" x14ac:dyDescent="0.25">
      <c r="A10095" s="48">
        <v>42295124</v>
      </c>
      <c r="B10095" s="49" t="s">
        <v>10352</v>
      </c>
    </row>
    <row r="10096" spans="1:2" x14ac:dyDescent="0.25">
      <c r="A10096" s="48">
        <v>42295125</v>
      </c>
      <c r="B10096" s="49" t="s">
        <v>10353</v>
      </c>
    </row>
    <row r="10097" spans="1:2" x14ac:dyDescent="0.25">
      <c r="A10097" s="48">
        <v>42295126</v>
      </c>
      <c r="B10097" s="49" t="s">
        <v>10354</v>
      </c>
    </row>
    <row r="10098" spans="1:2" x14ac:dyDescent="0.25">
      <c r="A10098" s="48">
        <v>42295127</v>
      </c>
      <c r="B10098" s="49" t="s">
        <v>10355</v>
      </c>
    </row>
    <row r="10099" spans="1:2" x14ac:dyDescent="0.25">
      <c r="A10099" s="48">
        <v>42295128</v>
      </c>
      <c r="B10099" s="49" t="s">
        <v>10356</v>
      </c>
    </row>
    <row r="10100" spans="1:2" x14ac:dyDescent="0.25">
      <c r="A10100" s="48">
        <v>42295129</v>
      </c>
      <c r="B10100" s="49" t="s">
        <v>10357</v>
      </c>
    </row>
    <row r="10101" spans="1:2" x14ac:dyDescent="0.25">
      <c r="A10101" s="48">
        <v>42295130</v>
      </c>
      <c r="B10101" s="49" t="s">
        <v>10358</v>
      </c>
    </row>
    <row r="10102" spans="1:2" x14ac:dyDescent="0.25">
      <c r="A10102" s="48">
        <v>42295131</v>
      </c>
      <c r="B10102" s="49" t="s">
        <v>10359</v>
      </c>
    </row>
    <row r="10103" spans="1:2" x14ac:dyDescent="0.25">
      <c r="A10103" s="48">
        <v>42295132</v>
      </c>
      <c r="B10103" s="49" t="s">
        <v>10360</v>
      </c>
    </row>
    <row r="10104" spans="1:2" x14ac:dyDescent="0.25">
      <c r="A10104" s="48">
        <v>42295133</v>
      </c>
      <c r="B10104" s="49" t="s">
        <v>10361</v>
      </c>
    </row>
    <row r="10105" spans="1:2" x14ac:dyDescent="0.25">
      <c r="A10105" s="48">
        <v>42295134</v>
      </c>
      <c r="B10105" s="49" t="s">
        <v>10362</v>
      </c>
    </row>
    <row r="10106" spans="1:2" x14ac:dyDescent="0.25">
      <c r="A10106" s="48">
        <v>42295135</v>
      </c>
      <c r="B10106" s="49" t="s">
        <v>10363</v>
      </c>
    </row>
    <row r="10107" spans="1:2" x14ac:dyDescent="0.25">
      <c r="A10107" s="48">
        <v>42295136</v>
      </c>
      <c r="B10107" s="49" t="s">
        <v>10364</v>
      </c>
    </row>
    <row r="10108" spans="1:2" x14ac:dyDescent="0.25">
      <c r="A10108" s="48">
        <v>42295137</v>
      </c>
      <c r="B10108" s="49" t="s">
        <v>10365</v>
      </c>
    </row>
    <row r="10109" spans="1:2" x14ac:dyDescent="0.25">
      <c r="A10109" s="48">
        <v>42295138</v>
      </c>
      <c r="B10109" s="49" t="s">
        <v>10366</v>
      </c>
    </row>
    <row r="10110" spans="1:2" x14ac:dyDescent="0.25">
      <c r="A10110" s="48">
        <v>42295139</v>
      </c>
      <c r="B10110" s="49" t="s">
        <v>10367</v>
      </c>
    </row>
    <row r="10111" spans="1:2" x14ac:dyDescent="0.25">
      <c r="A10111" s="48">
        <v>42295140</v>
      </c>
      <c r="B10111" s="49" t="s">
        <v>10368</v>
      </c>
    </row>
    <row r="10112" spans="1:2" x14ac:dyDescent="0.25">
      <c r="A10112" s="48">
        <v>42295201</v>
      </c>
      <c r="B10112" s="49" t="s">
        <v>10369</v>
      </c>
    </row>
    <row r="10113" spans="1:2" x14ac:dyDescent="0.25">
      <c r="A10113" s="48">
        <v>42295202</v>
      </c>
      <c r="B10113" s="49" t="s">
        <v>10370</v>
      </c>
    </row>
    <row r="10114" spans="1:2" x14ac:dyDescent="0.25">
      <c r="A10114" s="48">
        <v>42295203</v>
      </c>
      <c r="B10114" s="49" t="s">
        <v>10371</v>
      </c>
    </row>
    <row r="10115" spans="1:2" x14ac:dyDescent="0.25">
      <c r="A10115" s="48">
        <v>42295204</v>
      </c>
      <c r="B10115" s="49" t="s">
        <v>10372</v>
      </c>
    </row>
    <row r="10116" spans="1:2" x14ac:dyDescent="0.25">
      <c r="A10116" s="48">
        <v>42295205</v>
      </c>
      <c r="B10116" s="49" t="s">
        <v>10373</v>
      </c>
    </row>
    <row r="10117" spans="1:2" x14ac:dyDescent="0.25">
      <c r="A10117" s="48">
        <v>42295206</v>
      </c>
      <c r="B10117" s="49" t="s">
        <v>10374</v>
      </c>
    </row>
    <row r="10118" spans="1:2" x14ac:dyDescent="0.25">
      <c r="A10118" s="48">
        <v>42295301</v>
      </c>
      <c r="B10118" s="49" t="s">
        <v>10375</v>
      </c>
    </row>
    <row r="10119" spans="1:2" x14ac:dyDescent="0.25">
      <c r="A10119" s="48">
        <v>42295302</v>
      </c>
      <c r="B10119" s="49" t="s">
        <v>10376</v>
      </c>
    </row>
    <row r="10120" spans="1:2" x14ac:dyDescent="0.25">
      <c r="A10120" s="48">
        <v>42295303</v>
      </c>
      <c r="B10120" s="49" t="s">
        <v>10377</v>
      </c>
    </row>
    <row r="10121" spans="1:2" x14ac:dyDescent="0.25">
      <c r="A10121" s="48">
        <v>42295304</v>
      </c>
      <c r="B10121" s="49" t="s">
        <v>10378</v>
      </c>
    </row>
    <row r="10122" spans="1:2" x14ac:dyDescent="0.25">
      <c r="A10122" s="48">
        <v>42295305</v>
      </c>
      <c r="B10122" s="49" t="s">
        <v>10379</v>
      </c>
    </row>
    <row r="10123" spans="1:2" x14ac:dyDescent="0.25">
      <c r="A10123" s="48">
        <v>42295306</v>
      </c>
      <c r="B10123" s="49" t="s">
        <v>10380</v>
      </c>
    </row>
    <row r="10124" spans="1:2" x14ac:dyDescent="0.25">
      <c r="A10124" s="48">
        <v>42295307</v>
      </c>
      <c r="B10124" s="49" t="s">
        <v>10381</v>
      </c>
    </row>
    <row r="10125" spans="1:2" x14ac:dyDescent="0.25">
      <c r="A10125" s="48">
        <v>42295308</v>
      </c>
      <c r="B10125" s="49" t="s">
        <v>10382</v>
      </c>
    </row>
    <row r="10126" spans="1:2" x14ac:dyDescent="0.25">
      <c r="A10126" s="48">
        <v>42295401</v>
      </c>
      <c r="B10126" s="49" t="s">
        <v>10383</v>
      </c>
    </row>
    <row r="10127" spans="1:2" x14ac:dyDescent="0.25">
      <c r="A10127" s="48">
        <v>42295402</v>
      </c>
      <c r="B10127" s="49" t="s">
        <v>10384</v>
      </c>
    </row>
    <row r="10128" spans="1:2" x14ac:dyDescent="0.25">
      <c r="A10128" s="48">
        <v>42295403</v>
      </c>
      <c r="B10128" s="49" t="s">
        <v>10385</v>
      </c>
    </row>
    <row r="10129" spans="1:2" x14ac:dyDescent="0.25">
      <c r="A10129" s="48">
        <v>42295404</v>
      </c>
      <c r="B10129" s="49" t="s">
        <v>10386</v>
      </c>
    </row>
    <row r="10130" spans="1:2" x14ac:dyDescent="0.25">
      <c r="A10130" s="48">
        <v>42295405</v>
      </c>
      <c r="B10130" s="49" t="s">
        <v>10387</v>
      </c>
    </row>
    <row r="10131" spans="1:2" x14ac:dyDescent="0.25">
      <c r="A10131" s="48">
        <v>42295406</v>
      </c>
      <c r="B10131" s="49" t="s">
        <v>10388</v>
      </c>
    </row>
    <row r="10132" spans="1:2" x14ac:dyDescent="0.25">
      <c r="A10132" s="48">
        <v>42295407</v>
      </c>
      <c r="B10132" s="49" t="s">
        <v>10389</v>
      </c>
    </row>
    <row r="10133" spans="1:2" x14ac:dyDescent="0.25">
      <c r="A10133" s="48">
        <v>42295408</v>
      </c>
      <c r="B10133" s="49" t="s">
        <v>10390</v>
      </c>
    </row>
    <row r="10134" spans="1:2" x14ac:dyDescent="0.25">
      <c r="A10134" s="48">
        <v>42295409</v>
      </c>
      <c r="B10134" s="49" t="s">
        <v>10391</v>
      </c>
    </row>
    <row r="10135" spans="1:2" x14ac:dyDescent="0.25">
      <c r="A10135" s="48">
        <v>42295410</v>
      </c>
      <c r="B10135" s="49" t="s">
        <v>10392</v>
      </c>
    </row>
    <row r="10136" spans="1:2" x14ac:dyDescent="0.25">
      <c r="A10136" s="48">
        <v>42295411</v>
      </c>
      <c r="B10136" s="49" t="s">
        <v>10393</v>
      </c>
    </row>
    <row r="10137" spans="1:2" x14ac:dyDescent="0.25">
      <c r="A10137" s="48">
        <v>42295412</v>
      </c>
      <c r="B10137" s="49" t="s">
        <v>10394</v>
      </c>
    </row>
    <row r="10138" spans="1:2" x14ac:dyDescent="0.25">
      <c r="A10138" s="48">
        <v>42295413</v>
      </c>
      <c r="B10138" s="49" t="s">
        <v>10395</v>
      </c>
    </row>
    <row r="10139" spans="1:2" x14ac:dyDescent="0.25">
      <c r="A10139" s="48">
        <v>42295414</v>
      </c>
      <c r="B10139" s="49" t="s">
        <v>10396</v>
      </c>
    </row>
    <row r="10140" spans="1:2" x14ac:dyDescent="0.25">
      <c r="A10140" s="48">
        <v>42295415</v>
      </c>
      <c r="B10140" s="49" t="s">
        <v>10397</v>
      </c>
    </row>
    <row r="10141" spans="1:2" x14ac:dyDescent="0.25">
      <c r="A10141" s="48">
        <v>42295416</v>
      </c>
      <c r="B10141" s="49" t="s">
        <v>10398</v>
      </c>
    </row>
    <row r="10142" spans="1:2" x14ac:dyDescent="0.25">
      <c r="A10142" s="48">
        <v>42295417</v>
      </c>
      <c r="B10142" s="49" t="s">
        <v>10399</v>
      </c>
    </row>
    <row r="10143" spans="1:2" x14ac:dyDescent="0.25">
      <c r="A10143" s="48">
        <v>42295418</v>
      </c>
      <c r="B10143" s="49" t="s">
        <v>10400</v>
      </c>
    </row>
    <row r="10144" spans="1:2" x14ac:dyDescent="0.25">
      <c r="A10144" s="48">
        <v>42295419</v>
      </c>
      <c r="B10144" s="49" t="s">
        <v>10401</v>
      </c>
    </row>
    <row r="10145" spans="1:2" x14ac:dyDescent="0.25">
      <c r="A10145" s="48">
        <v>42295420</v>
      </c>
      <c r="B10145" s="49" t="s">
        <v>10402</v>
      </c>
    </row>
    <row r="10146" spans="1:2" x14ac:dyDescent="0.25">
      <c r="A10146" s="48">
        <v>42295421</v>
      </c>
      <c r="B10146" s="49" t="s">
        <v>10403</v>
      </c>
    </row>
    <row r="10147" spans="1:2" x14ac:dyDescent="0.25">
      <c r="A10147" s="48">
        <v>42295422</v>
      </c>
      <c r="B10147" s="49" t="s">
        <v>10404</v>
      </c>
    </row>
    <row r="10148" spans="1:2" x14ac:dyDescent="0.25">
      <c r="A10148" s="48">
        <v>42295423</v>
      </c>
      <c r="B10148" s="49" t="s">
        <v>10405</v>
      </c>
    </row>
    <row r="10149" spans="1:2" x14ac:dyDescent="0.25">
      <c r="A10149" s="48">
        <v>42295424</v>
      </c>
      <c r="B10149" s="49" t="s">
        <v>10406</v>
      </c>
    </row>
    <row r="10150" spans="1:2" x14ac:dyDescent="0.25">
      <c r="A10150" s="48">
        <v>42295425</v>
      </c>
      <c r="B10150" s="49" t="s">
        <v>10407</v>
      </c>
    </row>
    <row r="10151" spans="1:2" x14ac:dyDescent="0.25">
      <c r="A10151" s="48">
        <v>42295426</v>
      </c>
      <c r="B10151" s="49" t="s">
        <v>10408</v>
      </c>
    </row>
    <row r="10152" spans="1:2" x14ac:dyDescent="0.25">
      <c r="A10152" s="48">
        <v>42295427</v>
      </c>
      <c r="B10152" s="49" t="s">
        <v>10409</v>
      </c>
    </row>
    <row r="10153" spans="1:2" x14ac:dyDescent="0.25">
      <c r="A10153" s="48">
        <v>42295428</v>
      </c>
      <c r="B10153" s="49" t="s">
        <v>10410</v>
      </c>
    </row>
    <row r="10154" spans="1:2" x14ac:dyDescent="0.25">
      <c r="A10154" s="48">
        <v>42295429</v>
      </c>
      <c r="B10154" s="49" t="s">
        <v>10411</v>
      </c>
    </row>
    <row r="10155" spans="1:2" x14ac:dyDescent="0.25">
      <c r="A10155" s="48">
        <v>42295430</v>
      </c>
      <c r="B10155" s="49" t="s">
        <v>10412</v>
      </c>
    </row>
    <row r="10156" spans="1:2" x14ac:dyDescent="0.25">
      <c r="A10156" s="48">
        <v>42295431</v>
      </c>
      <c r="B10156" s="49" t="s">
        <v>10413</v>
      </c>
    </row>
    <row r="10157" spans="1:2" x14ac:dyDescent="0.25">
      <c r="A10157" s="48">
        <v>42295432</v>
      </c>
      <c r="B10157" s="49" t="s">
        <v>10414</v>
      </c>
    </row>
    <row r="10158" spans="1:2" x14ac:dyDescent="0.25">
      <c r="A10158" s="48">
        <v>42295433</v>
      </c>
      <c r="B10158" s="49" t="s">
        <v>10415</v>
      </c>
    </row>
    <row r="10159" spans="1:2" x14ac:dyDescent="0.25">
      <c r="A10159" s="48">
        <v>42295434</v>
      </c>
      <c r="B10159" s="49" t="s">
        <v>10416</v>
      </c>
    </row>
    <row r="10160" spans="1:2" x14ac:dyDescent="0.25">
      <c r="A10160" s="48">
        <v>42295435</v>
      </c>
      <c r="B10160" s="49" t="s">
        <v>10417</v>
      </c>
    </row>
    <row r="10161" spans="1:2" x14ac:dyDescent="0.25">
      <c r="A10161" s="48">
        <v>42295436</v>
      </c>
      <c r="B10161" s="49" t="s">
        <v>10418</v>
      </c>
    </row>
    <row r="10162" spans="1:2" x14ac:dyDescent="0.25">
      <c r="A10162" s="48">
        <v>42295437</v>
      </c>
      <c r="B10162" s="49" t="s">
        <v>10419</v>
      </c>
    </row>
    <row r="10163" spans="1:2" x14ac:dyDescent="0.25">
      <c r="A10163" s="48">
        <v>42295439</v>
      </c>
      <c r="B10163" s="49" t="s">
        <v>10420</v>
      </c>
    </row>
    <row r="10164" spans="1:2" x14ac:dyDescent="0.25">
      <c r="A10164" s="48">
        <v>42295440</v>
      </c>
      <c r="B10164" s="49" t="s">
        <v>10421</v>
      </c>
    </row>
    <row r="10165" spans="1:2" x14ac:dyDescent="0.25">
      <c r="A10165" s="48">
        <v>42295441</v>
      </c>
      <c r="B10165" s="49" t="s">
        <v>10422</v>
      </c>
    </row>
    <row r="10166" spans="1:2" x14ac:dyDescent="0.25">
      <c r="A10166" s="48">
        <v>42295445</v>
      </c>
      <c r="B10166" s="49" t="s">
        <v>10423</v>
      </c>
    </row>
    <row r="10167" spans="1:2" x14ac:dyDescent="0.25">
      <c r="A10167" s="48">
        <v>42295446</v>
      </c>
      <c r="B10167" s="49" t="s">
        <v>10424</v>
      </c>
    </row>
    <row r="10168" spans="1:2" x14ac:dyDescent="0.25">
      <c r="A10168" s="48">
        <v>42295448</v>
      </c>
      <c r="B10168" s="49" t="s">
        <v>10425</v>
      </c>
    </row>
    <row r="10169" spans="1:2" x14ac:dyDescent="0.25">
      <c r="A10169" s="48">
        <v>42295450</v>
      </c>
      <c r="B10169" s="49" t="s">
        <v>10426</v>
      </c>
    </row>
    <row r="10170" spans="1:2" x14ac:dyDescent="0.25">
      <c r="A10170" s="48">
        <v>42295451</v>
      </c>
      <c r="B10170" s="49" t="s">
        <v>10427</v>
      </c>
    </row>
    <row r="10171" spans="1:2" x14ac:dyDescent="0.25">
      <c r="A10171" s="48">
        <v>42295452</v>
      </c>
      <c r="B10171" s="49" t="s">
        <v>10428</v>
      </c>
    </row>
    <row r="10172" spans="1:2" x14ac:dyDescent="0.25">
      <c r="A10172" s="48">
        <v>42295453</v>
      </c>
      <c r="B10172" s="49" t="s">
        <v>10429</v>
      </c>
    </row>
    <row r="10173" spans="1:2" x14ac:dyDescent="0.25">
      <c r="A10173" s="48">
        <v>42295454</v>
      </c>
      <c r="B10173" s="49" t="s">
        <v>10430</v>
      </c>
    </row>
    <row r="10174" spans="1:2" x14ac:dyDescent="0.25">
      <c r="A10174" s="48">
        <v>42295455</v>
      </c>
      <c r="B10174" s="49" t="s">
        <v>10431</v>
      </c>
    </row>
    <row r="10175" spans="1:2" x14ac:dyDescent="0.25">
      <c r="A10175" s="48">
        <v>42295456</v>
      </c>
      <c r="B10175" s="49" t="s">
        <v>10432</v>
      </c>
    </row>
    <row r="10176" spans="1:2" x14ac:dyDescent="0.25">
      <c r="A10176" s="48">
        <v>42295457</v>
      </c>
      <c r="B10176" s="49" t="s">
        <v>10433</v>
      </c>
    </row>
    <row r="10177" spans="1:2" x14ac:dyDescent="0.25">
      <c r="A10177" s="48">
        <v>42295458</v>
      </c>
      <c r="B10177" s="49" t="s">
        <v>10434</v>
      </c>
    </row>
    <row r="10178" spans="1:2" x14ac:dyDescent="0.25">
      <c r="A10178" s="48">
        <v>42295459</v>
      </c>
      <c r="B10178" s="49" t="s">
        <v>10435</v>
      </c>
    </row>
    <row r="10179" spans="1:2" x14ac:dyDescent="0.25">
      <c r="A10179" s="48">
        <v>42295460</v>
      </c>
      <c r="B10179" s="49" t="s">
        <v>10436</v>
      </c>
    </row>
    <row r="10180" spans="1:2" x14ac:dyDescent="0.25">
      <c r="A10180" s="48">
        <v>42295461</v>
      </c>
      <c r="B10180" s="49" t="s">
        <v>10437</v>
      </c>
    </row>
    <row r="10181" spans="1:2" x14ac:dyDescent="0.25">
      <c r="A10181" s="48">
        <v>42295462</v>
      </c>
      <c r="B10181" s="49" t="s">
        <v>10438</v>
      </c>
    </row>
    <row r="10182" spans="1:2" x14ac:dyDescent="0.25">
      <c r="A10182" s="48">
        <v>42295463</v>
      </c>
      <c r="B10182" s="49" t="s">
        <v>10439</v>
      </c>
    </row>
    <row r="10183" spans="1:2" x14ac:dyDescent="0.25">
      <c r="A10183" s="48">
        <v>42295501</v>
      </c>
      <c r="B10183" s="49" t="s">
        <v>10440</v>
      </c>
    </row>
    <row r="10184" spans="1:2" x14ac:dyDescent="0.25">
      <c r="A10184" s="48">
        <v>42295502</v>
      </c>
      <c r="B10184" s="49" t="s">
        <v>10441</v>
      </c>
    </row>
    <row r="10185" spans="1:2" x14ac:dyDescent="0.25">
      <c r="A10185" s="48">
        <v>42295503</v>
      </c>
      <c r="B10185" s="49" t="s">
        <v>10442</v>
      </c>
    </row>
    <row r="10186" spans="1:2" x14ac:dyDescent="0.25">
      <c r="A10186" s="48">
        <v>42295504</v>
      </c>
      <c r="B10186" s="49" t="s">
        <v>10443</v>
      </c>
    </row>
    <row r="10187" spans="1:2" x14ac:dyDescent="0.25">
      <c r="A10187" s="48">
        <v>42295505</v>
      </c>
      <c r="B10187" s="49" t="s">
        <v>10444</v>
      </c>
    </row>
    <row r="10188" spans="1:2" x14ac:dyDescent="0.25">
      <c r="A10188" s="48">
        <v>42295506</v>
      </c>
      <c r="B10188" s="49" t="s">
        <v>10445</v>
      </c>
    </row>
    <row r="10189" spans="1:2" x14ac:dyDescent="0.25">
      <c r="A10189" s="48">
        <v>42295507</v>
      </c>
      <c r="B10189" s="49" t="s">
        <v>10446</v>
      </c>
    </row>
    <row r="10190" spans="1:2" x14ac:dyDescent="0.25">
      <c r="A10190" s="48">
        <v>42295508</v>
      </c>
      <c r="B10190" s="49" t="s">
        <v>10447</v>
      </c>
    </row>
    <row r="10191" spans="1:2" x14ac:dyDescent="0.25">
      <c r="A10191" s="48">
        <v>42295509</v>
      </c>
      <c r="B10191" s="49" t="s">
        <v>10448</v>
      </c>
    </row>
    <row r="10192" spans="1:2" x14ac:dyDescent="0.25">
      <c r="A10192" s="48">
        <v>42295510</v>
      </c>
      <c r="B10192" s="49" t="s">
        <v>10449</v>
      </c>
    </row>
    <row r="10193" spans="1:2" x14ac:dyDescent="0.25">
      <c r="A10193" s="48">
        <v>42295511</v>
      </c>
      <c r="B10193" s="49" t="s">
        <v>10450</v>
      </c>
    </row>
    <row r="10194" spans="1:2" x14ac:dyDescent="0.25">
      <c r="A10194" s="48">
        <v>42295512</v>
      </c>
      <c r="B10194" s="49" t="s">
        <v>10451</v>
      </c>
    </row>
    <row r="10195" spans="1:2" x14ac:dyDescent="0.25">
      <c r="A10195" s="48">
        <v>42295513</v>
      </c>
      <c r="B10195" s="49" t="s">
        <v>10452</v>
      </c>
    </row>
    <row r="10196" spans="1:2" x14ac:dyDescent="0.25">
      <c r="A10196" s="48">
        <v>42295514</v>
      </c>
      <c r="B10196" s="49" t="s">
        <v>10453</v>
      </c>
    </row>
    <row r="10197" spans="1:2" x14ac:dyDescent="0.25">
      <c r="A10197" s="48">
        <v>42295515</v>
      </c>
      <c r="B10197" s="49" t="s">
        <v>10454</v>
      </c>
    </row>
    <row r="10198" spans="1:2" x14ac:dyDescent="0.25">
      <c r="A10198" s="48">
        <v>42295516</v>
      </c>
      <c r="B10198" s="49" t="s">
        <v>10455</v>
      </c>
    </row>
    <row r="10199" spans="1:2" x14ac:dyDescent="0.25">
      <c r="A10199" s="48">
        <v>42295517</v>
      </c>
      <c r="B10199" s="49" t="s">
        <v>10456</v>
      </c>
    </row>
    <row r="10200" spans="1:2" x14ac:dyDescent="0.25">
      <c r="A10200" s="48">
        <v>42295518</v>
      </c>
      <c r="B10200" s="49" t="s">
        <v>10457</v>
      </c>
    </row>
    <row r="10201" spans="1:2" x14ac:dyDescent="0.25">
      <c r="A10201" s="48">
        <v>42301501</v>
      </c>
      <c r="B10201" s="49" t="s">
        <v>10458</v>
      </c>
    </row>
    <row r="10202" spans="1:2" x14ac:dyDescent="0.25">
      <c r="A10202" s="48">
        <v>42301502</v>
      </c>
      <c r="B10202" s="49" t="s">
        <v>10459</v>
      </c>
    </row>
    <row r="10203" spans="1:2" x14ac:dyDescent="0.25">
      <c r="A10203" s="48">
        <v>42301503</v>
      </c>
      <c r="B10203" s="49" t="s">
        <v>10460</v>
      </c>
    </row>
    <row r="10204" spans="1:2" x14ac:dyDescent="0.25">
      <c r="A10204" s="48">
        <v>42301504</v>
      </c>
      <c r="B10204" s="49" t="s">
        <v>10461</v>
      </c>
    </row>
    <row r="10205" spans="1:2" x14ac:dyDescent="0.25">
      <c r="A10205" s="48">
        <v>42301505</v>
      </c>
      <c r="B10205" s="49" t="s">
        <v>10462</v>
      </c>
    </row>
    <row r="10206" spans="1:2" x14ac:dyDescent="0.25">
      <c r="A10206" s="48">
        <v>42301506</v>
      </c>
      <c r="B10206" s="49" t="s">
        <v>10463</v>
      </c>
    </row>
    <row r="10207" spans="1:2" x14ac:dyDescent="0.25">
      <c r="A10207" s="48">
        <v>42301507</v>
      </c>
      <c r="B10207" s="49" t="s">
        <v>10464</v>
      </c>
    </row>
    <row r="10208" spans="1:2" x14ac:dyDescent="0.25">
      <c r="A10208" s="48">
        <v>42301508</v>
      </c>
      <c r="B10208" s="49" t="s">
        <v>10465</v>
      </c>
    </row>
    <row r="10209" spans="1:2" x14ac:dyDescent="0.25">
      <c r="A10209" s="48">
        <v>42311501</v>
      </c>
      <c r="B10209" s="49" t="s">
        <v>10466</v>
      </c>
    </row>
    <row r="10210" spans="1:2" x14ac:dyDescent="0.25">
      <c r="A10210" s="48">
        <v>42311502</v>
      </c>
      <c r="B10210" s="49" t="s">
        <v>10467</v>
      </c>
    </row>
    <row r="10211" spans="1:2" x14ac:dyDescent="0.25">
      <c r="A10211" s="48">
        <v>42311503</v>
      </c>
      <c r="B10211" s="49" t="s">
        <v>10468</v>
      </c>
    </row>
    <row r="10212" spans="1:2" x14ac:dyDescent="0.25">
      <c r="A10212" s="48">
        <v>42311504</v>
      </c>
      <c r="B10212" s="49" t="s">
        <v>10469</v>
      </c>
    </row>
    <row r="10213" spans="1:2" x14ac:dyDescent="0.25">
      <c r="A10213" s="48">
        <v>42311505</v>
      </c>
      <c r="B10213" s="49" t="s">
        <v>10470</v>
      </c>
    </row>
    <row r="10214" spans="1:2" x14ac:dyDescent="0.25">
      <c r="A10214" s="48">
        <v>42311506</v>
      </c>
      <c r="B10214" s="49" t="s">
        <v>10471</v>
      </c>
    </row>
    <row r="10215" spans="1:2" x14ac:dyDescent="0.25">
      <c r="A10215" s="48">
        <v>42311507</v>
      </c>
      <c r="B10215" s="49" t="s">
        <v>10472</v>
      </c>
    </row>
    <row r="10216" spans="1:2" x14ac:dyDescent="0.25">
      <c r="A10216" s="48">
        <v>42311508</v>
      </c>
      <c r="B10216" s="49" t="s">
        <v>10473</v>
      </c>
    </row>
    <row r="10217" spans="1:2" x14ac:dyDescent="0.25">
      <c r="A10217" s="48">
        <v>42311509</v>
      </c>
      <c r="B10217" s="49" t="s">
        <v>10474</v>
      </c>
    </row>
    <row r="10218" spans="1:2" x14ac:dyDescent="0.25">
      <c r="A10218" s="48">
        <v>42311510</v>
      </c>
      <c r="B10218" s="49" t="s">
        <v>10475</v>
      </c>
    </row>
    <row r="10219" spans="1:2" x14ac:dyDescent="0.25">
      <c r="A10219" s="48">
        <v>42311511</v>
      </c>
      <c r="B10219" s="49" t="s">
        <v>10476</v>
      </c>
    </row>
    <row r="10220" spans="1:2" x14ac:dyDescent="0.25">
      <c r="A10220" s="48">
        <v>42311512</v>
      </c>
      <c r="B10220" s="49" t="s">
        <v>10477</v>
      </c>
    </row>
    <row r="10221" spans="1:2" x14ac:dyDescent="0.25">
      <c r="A10221" s="48">
        <v>42311513</v>
      </c>
      <c r="B10221" s="49" t="s">
        <v>10478</v>
      </c>
    </row>
    <row r="10222" spans="1:2" x14ac:dyDescent="0.25">
      <c r="A10222" s="48">
        <v>42311514</v>
      </c>
      <c r="B10222" s="49" t="s">
        <v>10479</v>
      </c>
    </row>
    <row r="10223" spans="1:2" x14ac:dyDescent="0.25">
      <c r="A10223" s="48">
        <v>42311515</v>
      </c>
      <c r="B10223" s="49" t="s">
        <v>10480</v>
      </c>
    </row>
    <row r="10224" spans="1:2" x14ac:dyDescent="0.25">
      <c r="A10224" s="48">
        <v>42311516</v>
      </c>
      <c r="B10224" s="49" t="s">
        <v>10481</v>
      </c>
    </row>
    <row r="10225" spans="1:2" x14ac:dyDescent="0.25">
      <c r="A10225" s="48">
        <v>42311517</v>
      </c>
      <c r="B10225" s="49" t="s">
        <v>10482</v>
      </c>
    </row>
    <row r="10226" spans="1:2" x14ac:dyDescent="0.25">
      <c r="A10226" s="48">
        <v>42311518</v>
      </c>
      <c r="B10226" s="49" t="s">
        <v>10483</v>
      </c>
    </row>
    <row r="10227" spans="1:2" x14ac:dyDescent="0.25">
      <c r="A10227" s="48">
        <v>42311519</v>
      </c>
      <c r="B10227" s="49" t="s">
        <v>10484</v>
      </c>
    </row>
    <row r="10228" spans="1:2" x14ac:dyDescent="0.25">
      <c r="A10228" s="48">
        <v>42311520</v>
      </c>
      <c r="B10228" s="49" t="s">
        <v>10485</v>
      </c>
    </row>
    <row r="10229" spans="1:2" x14ac:dyDescent="0.25">
      <c r="A10229" s="48">
        <v>42311521</v>
      </c>
      <c r="B10229" s="49" t="s">
        <v>10486</v>
      </c>
    </row>
    <row r="10230" spans="1:2" x14ac:dyDescent="0.25">
      <c r="A10230" s="48">
        <v>42311522</v>
      </c>
      <c r="B10230" s="49" t="s">
        <v>10487</v>
      </c>
    </row>
    <row r="10231" spans="1:2" x14ac:dyDescent="0.25">
      <c r="A10231" s="48">
        <v>42311523</v>
      </c>
      <c r="B10231" s="49" t="s">
        <v>10488</v>
      </c>
    </row>
    <row r="10232" spans="1:2" x14ac:dyDescent="0.25">
      <c r="A10232" s="48">
        <v>42311524</v>
      </c>
      <c r="B10232" s="49" t="s">
        <v>10489</v>
      </c>
    </row>
    <row r="10233" spans="1:2" x14ac:dyDescent="0.25">
      <c r="A10233" s="48">
        <v>42311525</v>
      </c>
      <c r="B10233" s="49" t="s">
        <v>10490</v>
      </c>
    </row>
    <row r="10234" spans="1:2" x14ac:dyDescent="0.25">
      <c r="A10234" s="48">
        <v>42311526</v>
      </c>
      <c r="B10234" s="49" t="s">
        <v>10491</v>
      </c>
    </row>
    <row r="10235" spans="1:2" x14ac:dyDescent="0.25">
      <c r="A10235" s="48">
        <v>42311527</v>
      </c>
      <c r="B10235" s="49" t="s">
        <v>10492</v>
      </c>
    </row>
    <row r="10236" spans="1:2" x14ac:dyDescent="0.25">
      <c r="A10236" s="48">
        <v>42311528</v>
      </c>
      <c r="B10236" s="49" t="s">
        <v>10493</v>
      </c>
    </row>
    <row r="10237" spans="1:2" x14ac:dyDescent="0.25">
      <c r="A10237" s="48">
        <v>42311531</v>
      </c>
      <c r="B10237" s="49" t="s">
        <v>10494</v>
      </c>
    </row>
    <row r="10238" spans="1:2" x14ac:dyDescent="0.25">
      <c r="A10238" s="48">
        <v>42311532</v>
      </c>
      <c r="B10238" s="49" t="s">
        <v>10495</v>
      </c>
    </row>
    <row r="10239" spans="1:2" x14ac:dyDescent="0.25">
      <c r="A10239" s="48">
        <v>42311537</v>
      </c>
      <c r="B10239" s="49" t="s">
        <v>10496</v>
      </c>
    </row>
    <row r="10240" spans="1:2" x14ac:dyDescent="0.25">
      <c r="A10240" s="48">
        <v>42311538</v>
      </c>
      <c r="B10240" s="49" t="s">
        <v>10497</v>
      </c>
    </row>
    <row r="10241" spans="1:2" x14ac:dyDescent="0.25">
      <c r="A10241" s="48">
        <v>42311539</v>
      </c>
      <c r="B10241" s="49" t="s">
        <v>10498</v>
      </c>
    </row>
    <row r="10242" spans="1:2" x14ac:dyDescent="0.25">
      <c r="A10242" s="48">
        <v>42311601</v>
      </c>
      <c r="B10242" s="49" t="s">
        <v>10499</v>
      </c>
    </row>
    <row r="10243" spans="1:2" x14ac:dyDescent="0.25">
      <c r="A10243" s="48">
        <v>42311602</v>
      </c>
      <c r="B10243" s="49" t="s">
        <v>10500</v>
      </c>
    </row>
    <row r="10244" spans="1:2" x14ac:dyDescent="0.25">
      <c r="A10244" s="48">
        <v>42311603</v>
      </c>
      <c r="B10244" s="49" t="s">
        <v>10501</v>
      </c>
    </row>
    <row r="10245" spans="1:2" x14ac:dyDescent="0.25">
      <c r="A10245" s="48">
        <v>42311604</v>
      </c>
      <c r="B10245" s="49" t="s">
        <v>10502</v>
      </c>
    </row>
    <row r="10246" spans="1:2" x14ac:dyDescent="0.25">
      <c r="A10246" s="48">
        <v>42311702</v>
      </c>
      <c r="B10246" s="49" t="s">
        <v>10503</v>
      </c>
    </row>
    <row r="10247" spans="1:2" x14ac:dyDescent="0.25">
      <c r="A10247" s="48">
        <v>42311703</v>
      </c>
      <c r="B10247" s="49" t="s">
        <v>10504</v>
      </c>
    </row>
    <row r="10248" spans="1:2" x14ac:dyDescent="0.25">
      <c r="A10248" s="48">
        <v>42311704</v>
      </c>
      <c r="B10248" s="49" t="s">
        <v>10505</v>
      </c>
    </row>
    <row r="10249" spans="1:2" x14ac:dyDescent="0.25">
      <c r="A10249" s="48">
        <v>42311705</v>
      </c>
      <c r="B10249" s="49" t="s">
        <v>10506</v>
      </c>
    </row>
    <row r="10250" spans="1:2" x14ac:dyDescent="0.25">
      <c r="A10250" s="48">
        <v>42311707</v>
      </c>
      <c r="B10250" s="49" t="s">
        <v>10507</v>
      </c>
    </row>
    <row r="10251" spans="1:2" x14ac:dyDescent="0.25">
      <c r="A10251" s="48">
        <v>42311708</v>
      </c>
      <c r="B10251" s="49" t="s">
        <v>10508</v>
      </c>
    </row>
    <row r="10252" spans="1:2" x14ac:dyDescent="0.25">
      <c r="A10252" s="48">
        <v>42311901</v>
      </c>
      <c r="B10252" s="49" t="s">
        <v>10509</v>
      </c>
    </row>
    <row r="10253" spans="1:2" x14ac:dyDescent="0.25">
      <c r="A10253" s="48">
        <v>42311902</v>
      </c>
      <c r="B10253" s="49" t="s">
        <v>10510</v>
      </c>
    </row>
    <row r="10254" spans="1:2" x14ac:dyDescent="0.25">
      <c r="A10254" s="48">
        <v>42311903</v>
      </c>
      <c r="B10254" s="49" t="s">
        <v>10511</v>
      </c>
    </row>
    <row r="10255" spans="1:2" x14ac:dyDescent="0.25">
      <c r="A10255" s="48">
        <v>42312001</v>
      </c>
      <c r="B10255" s="49" t="s">
        <v>10512</v>
      </c>
    </row>
    <row r="10256" spans="1:2" x14ac:dyDescent="0.25">
      <c r="A10256" s="48">
        <v>42312002</v>
      </c>
      <c r="B10256" s="49" t="s">
        <v>10513</v>
      </c>
    </row>
    <row r="10257" spans="1:2" x14ac:dyDescent="0.25">
      <c r="A10257" s="48">
        <v>42312003</v>
      </c>
      <c r="B10257" s="49" t="s">
        <v>10514</v>
      </c>
    </row>
    <row r="10258" spans="1:2" x14ac:dyDescent="0.25">
      <c r="A10258" s="48">
        <v>42312004</v>
      </c>
      <c r="B10258" s="49" t="s">
        <v>10515</v>
      </c>
    </row>
    <row r="10259" spans="1:2" x14ac:dyDescent="0.25">
      <c r="A10259" s="48">
        <v>42312005</v>
      </c>
      <c r="B10259" s="49" t="s">
        <v>10516</v>
      </c>
    </row>
    <row r="10260" spans="1:2" x14ac:dyDescent="0.25">
      <c r="A10260" s="48">
        <v>42312006</v>
      </c>
      <c r="B10260" s="49" t="s">
        <v>10517</v>
      </c>
    </row>
    <row r="10261" spans="1:2" x14ac:dyDescent="0.25">
      <c r="A10261" s="48">
        <v>42312007</v>
      </c>
      <c r="B10261" s="49" t="s">
        <v>10518</v>
      </c>
    </row>
    <row r="10262" spans="1:2" x14ac:dyDescent="0.25">
      <c r="A10262" s="48">
        <v>42312008</v>
      </c>
      <c r="B10262" s="49" t="s">
        <v>10519</v>
      </c>
    </row>
    <row r="10263" spans="1:2" x14ac:dyDescent="0.25">
      <c r="A10263" s="48">
        <v>42312009</v>
      </c>
      <c r="B10263" s="49" t="s">
        <v>10520</v>
      </c>
    </row>
    <row r="10264" spans="1:2" x14ac:dyDescent="0.25">
      <c r="A10264" s="48">
        <v>42312010</v>
      </c>
      <c r="B10264" s="49" t="s">
        <v>10521</v>
      </c>
    </row>
    <row r="10265" spans="1:2" x14ac:dyDescent="0.25">
      <c r="A10265" s="48">
        <v>42312011</v>
      </c>
      <c r="B10265" s="49" t="s">
        <v>10522</v>
      </c>
    </row>
    <row r="10266" spans="1:2" x14ac:dyDescent="0.25">
      <c r="A10266" s="48">
        <v>42312012</v>
      </c>
      <c r="B10266" s="49" t="s">
        <v>10523</v>
      </c>
    </row>
    <row r="10267" spans="1:2" x14ac:dyDescent="0.25">
      <c r="A10267" s="48">
        <v>42312014</v>
      </c>
      <c r="B10267" s="49" t="s">
        <v>10524</v>
      </c>
    </row>
    <row r="10268" spans="1:2" x14ac:dyDescent="0.25">
      <c r="A10268" s="48">
        <v>42312101</v>
      </c>
      <c r="B10268" s="49" t="s">
        <v>10525</v>
      </c>
    </row>
    <row r="10269" spans="1:2" x14ac:dyDescent="0.25">
      <c r="A10269" s="48">
        <v>42312102</v>
      </c>
      <c r="B10269" s="49" t="s">
        <v>10526</v>
      </c>
    </row>
    <row r="10270" spans="1:2" x14ac:dyDescent="0.25">
      <c r="A10270" s="48">
        <v>42312103</v>
      </c>
      <c r="B10270" s="49" t="s">
        <v>10527</v>
      </c>
    </row>
    <row r="10271" spans="1:2" x14ac:dyDescent="0.25">
      <c r="A10271" s="48">
        <v>42312104</v>
      </c>
      <c r="B10271" s="49" t="s">
        <v>10528</v>
      </c>
    </row>
    <row r="10272" spans="1:2" x14ac:dyDescent="0.25">
      <c r="A10272" s="48">
        <v>42312105</v>
      </c>
      <c r="B10272" s="49" t="s">
        <v>10529</v>
      </c>
    </row>
    <row r="10273" spans="1:2" x14ac:dyDescent="0.25">
      <c r="A10273" s="48">
        <v>42312106</v>
      </c>
      <c r="B10273" s="49" t="s">
        <v>10530</v>
      </c>
    </row>
    <row r="10274" spans="1:2" x14ac:dyDescent="0.25">
      <c r="A10274" s="48">
        <v>42312107</v>
      </c>
      <c r="B10274" s="49" t="s">
        <v>10531</v>
      </c>
    </row>
    <row r="10275" spans="1:2" x14ac:dyDescent="0.25">
      <c r="A10275" s="48">
        <v>42312108</v>
      </c>
      <c r="B10275" s="49" t="s">
        <v>10532</v>
      </c>
    </row>
    <row r="10276" spans="1:2" x14ac:dyDescent="0.25">
      <c r="A10276" s="48">
        <v>42312109</v>
      </c>
      <c r="B10276" s="49" t="s">
        <v>10533</v>
      </c>
    </row>
    <row r="10277" spans="1:2" x14ac:dyDescent="0.25">
      <c r="A10277" s="48">
        <v>42312110</v>
      </c>
      <c r="B10277" s="49" t="s">
        <v>10534</v>
      </c>
    </row>
    <row r="10278" spans="1:2" x14ac:dyDescent="0.25">
      <c r="A10278" s="48">
        <v>42312111</v>
      </c>
      <c r="B10278" s="49" t="s">
        <v>10535</v>
      </c>
    </row>
    <row r="10279" spans="1:2" x14ac:dyDescent="0.25">
      <c r="A10279" s="48">
        <v>42312112</v>
      </c>
      <c r="B10279" s="49" t="s">
        <v>10536</v>
      </c>
    </row>
    <row r="10280" spans="1:2" x14ac:dyDescent="0.25">
      <c r="A10280" s="48">
        <v>42312113</v>
      </c>
      <c r="B10280" s="49" t="s">
        <v>10537</v>
      </c>
    </row>
    <row r="10281" spans="1:2" x14ac:dyDescent="0.25">
      <c r="A10281" s="48">
        <v>42312114</v>
      </c>
      <c r="B10281" s="49" t="s">
        <v>10538</v>
      </c>
    </row>
    <row r="10282" spans="1:2" x14ac:dyDescent="0.25">
      <c r="A10282" s="48">
        <v>42312115</v>
      </c>
      <c r="B10282" s="49" t="s">
        <v>10539</v>
      </c>
    </row>
    <row r="10283" spans="1:2" x14ac:dyDescent="0.25">
      <c r="A10283" s="48">
        <v>42312201</v>
      </c>
      <c r="B10283" s="49" t="s">
        <v>10540</v>
      </c>
    </row>
    <row r="10284" spans="1:2" x14ac:dyDescent="0.25">
      <c r="A10284" s="48">
        <v>42312202</v>
      </c>
      <c r="B10284" s="49" t="s">
        <v>10541</v>
      </c>
    </row>
    <row r="10285" spans="1:2" x14ac:dyDescent="0.25">
      <c r="A10285" s="48">
        <v>42312203</v>
      </c>
      <c r="B10285" s="49" t="s">
        <v>10542</v>
      </c>
    </row>
    <row r="10286" spans="1:2" x14ac:dyDescent="0.25">
      <c r="A10286" s="48">
        <v>42312204</v>
      </c>
      <c r="B10286" s="49" t="s">
        <v>10543</v>
      </c>
    </row>
    <row r="10287" spans="1:2" x14ac:dyDescent="0.25">
      <c r="A10287" s="48">
        <v>42312205</v>
      </c>
      <c r="B10287" s="49" t="s">
        <v>10544</v>
      </c>
    </row>
    <row r="10288" spans="1:2" x14ac:dyDescent="0.25">
      <c r="A10288" s="48">
        <v>42312206</v>
      </c>
      <c r="B10288" s="49" t="s">
        <v>10545</v>
      </c>
    </row>
    <row r="10289" spans="1:2" x14ac:dyDescent="0.25">
      <c r="A10289" s="48">
        <v>42312207</v>
      </c>
      <c r="B10289" s="49" t="s">
        <v>10546</v>
      </c>
    </row>
    <row r="10290" spans="1:2" x14ac:dyDescent="0.25">
      <c r="A10290" s="48">
        <v>42312208</v>
      </c>
      <c r="B10290" s="49" t="s">
        <v>10547</v>
      </c>
    </row>
    <row r="10291" spans="1:2" x14ac:dyDescent="0.25">
      <c r="A10291" s="48">
        <v>42312301</v>
      </c>
      <c r="B10291" s="49" t="s">
        <v>10548</v>
      </c>
    </row>
    <row r="10292" spans="1:2" x14ac:dyDescent="0.25">
      <c r="A10292" s="48">
        <v>42312302</v>
      </c>
      <c r="B10292" s="49" t="s">
        <v>10549</v>
      </c>
    </row>
    <row r="10293" spans="1:2" x14ac:dyDescent="0.25">
      <c r="A10293" s="48">
        <v>42312303</v>
      </c>
      <c r="B10293" s="49" t="s">
        <v>10550</v>
      </c>
    </row>
    <row r="10294" spans="1:2" x14ac:dyDescent="0.25">
      <c r="A10294" s="48">
        <v>42312304</v>
      </c>
      <c r="B10294" s="49" t="s">
        <v>10551</v>
      </c>
    </row>
    <row r="10295" spans="1:2" x14ac:dyDescent="0.25">
      <c r="A10295" s="48">
        <v>42312305</v>
      </c>
      <c r="B10295" s="49" t="s">
        <v>10552</v>
      </c>
    </row>
    <row r="10296" spans="1:2" x14ac:dyDescent="0.25">
      <c r="A10296" s="48">
        <v>42312306</v>
      </c>
      <c r="B10296" s="49" t="s">
        <v>10553</v>
      </c>
    </row>
    <row r="10297" spans="1:2" x14ac:dyDescent="0.25">
      <c r="A10297" s="48">
        <v>42312307</v>
      </c>
      <c r="B10297" s="49" t="s">
        <v>10554</v>
      </c>
    </row>
    <row r="10298" spans="1:2" x14ac:dyDescent="0.25">
      <c r="A10298" s="48">
        <v>42312309</v>
      </c>
      <c r="B10298" s="49" t="s">
        <v>10555</v>
      </c>
    </row>
    <row r="10299" spans="1:2" x14ac:dyDescent="0.25">
      <c r="A10299" s="48">
        <v>42312310</v>
      </c>
      <c r="B10299" s="49" t="s">
        <v>10556</v>
      </c>
    </row>
    <row r="10300" spans="1:2" x14ac:dyDescent="0.25">
      <c r="A10300" s="48">
        <v>42312311</v>
      </c>
      <c r="B10300" s="49" t="s">
        <v>10557</v>
      </c>
    </row>
    <row r="10301" spans="1:2" x14ac:dyDescent="0.25">
      <c r="A10301" s="48">
        <v>42312312</v>
      </c>
      <c r="B10301" s="49" t="s">
        <v>10558</v>
      </c>
    </row>
    <row r="10302" spans="1:2" x14ac:dyDescent="0.25">
      <c r="A10302" s="48">
        <v>42312313</v>
      </c>
      <c r="B10302" s="49" t="s">
        <v>10559</v>
      </c>
    </row>
    <row r="10303" spans="1:2" x14ac:dyDescent="0.25">
      <c r="A10303" s="48">
        <v>42312401</v>
      </c>
      <c r="B10303" s="49" t="s">
        <v>10560</v>
      </c>
    </row>
    <row r="10304" spans="1:2" x14ac:dyDescent="0.25">
      <c r="A10304" s="48">
        <v>42312402</v>
      </c>
      <c r="B10304" s="49" t="s">
        <v>10561</v>
      </c>
    </row>
    <row r="10305" spans="1:2" x14ac:dyDescent="0.25">
      <c r="A10305" s="48">
        <v>42312403</v>
      </c>
      <c r="B10305" s="49" t="s">
        <v>10562</v>
      </c>
    </row>
    <row r="10306" spans="1:2" x14ac:dyDescent="0.25">
      <c r="A10306" s="48">
        <v>42312501</v>
      </c>
      <c r="B10306" s="49" t="s">
        <v>10563</v>
      </c>
    </row>
    <row r="10307" spans="1:2" x14ac:dyDescent="0.25">
      <c r="A10307" s="48">
        <v>42312502</v>
      </c>
      <c r="B10307" s="49" t="s">
        <v>10564</v>
      </c>
    </row>
    <row r="10308" spans="1:2" x14ac:dyDescent="0.25">
      <c r="A10308" s="48">
        <v>42312503</v>
      </c>
      <c r="B10308" s="49" t="s">
        <v>10565</v>
      </c>
    </row>
    <row r="10309" spans="1:2" x14ac:dyDescent="0.25">
      <c r="A10309" s="48">
        <v>43191501</v>
      </c>
      <c r="B10309" s="49" t="s">
        <v>10566</v>
      </c>
    </row>
    <row r="10310" spans="1:2" x14ac:dyDescent="0.25">
      <c r="A10310" s="48">
        <v>43191502</v>
      </c>
      <c r="B10310" s="49" t="s">
        <v>10567</v>
      </c>
    </row>
    <row r="10311" spans="1:2" x14ac:dyDescent="0.25">
      <c r="A10311" s="48">
        <v>43191503</v>
      </c>
      <c r="B10311" s="49" t="s">
        <v>10568</v>
      </c>
    </row>
    <row r="10312" spans="1:2" x14ac:dyDescent="0.25">
      <c r="A10312" s="48">
        <v>43191504</v>
      </c>
      <c r="B10312" s="49" t="s">
        <v>10569</v>
      </c>
    </row>
    <row r="10313" spans="1:2" x14ac:dyDescent="0.25">
      <c r="A10313" s="48">
        <v>43191505</v>
      </c>
      <c r="B10313" s="49" t="s">
        <v>10570</v>
      </c>
    </row>
    <row r="10314" spans="1:2" x14ac:dyDescent="0.25">
      <c r="A10314" s="48">
        <v>43191507</v>
      </c>
      <c r="B10314" s="49" t="s">
        <v>10571</v>
      </c>
    </row>
    <row r="10315" spans="1:2" x14ac:dyDescent="0.25">
      <c r="A10315" s="48">
        <v>43191508</v>
      </c>
      <c r="B10315" s="49" t="s">
        <v>10572</v>
      </c>
    </row>
    <row r="10316" spans="1:2" x14ac:dyDescent="0.25">
      <c r="A10316" s="48">
        <v>43191509</v>
      </c>
      <c r="B10316" s="49" t="s">
        <v>10573</v>
      </c>
    </row>
    <row r="10317" spans="1:2" x14ac:dyDescent="0.25">
      <c r="A10317" s="48">
        <v>43191510</v>
      </c>
      <c r="B10317" s="49" t="s">
        <v>10574</v>
      </c>
    </row>
    <row r="10318" spans="1:2" x14ac:dyDescent="0.25">
      <c r="A10318" s="48">
        <v>43191601</v>
      </c>
      <c r="B10318" s="49" t="s">
        <v>10575</v>
      </c>
    </row>
    <row r="10319" spans="1:2" x14ac:dyDescent="0.25">
      <c r="A10319" s="48">
        <v>43191602</v>
      </c>
      <c r="B10319" s="49" t="s">
        <v>10576</v>
      </c>
    </row>
    <row r="10320" spans="1:2" x14ac:dyDescent="0.25">
      <c r="A10320" s="48">
        <v>43191603</v>
      </c>
      <c r="B10320" s="49" t="s">
        <v>10577</v>
      </c>
    </row>
    <row r="10321" spans="1:2" x14ac:dyDescent="0.25">
      <c r="A10321" s="48">
        <v>43191604</v>
      </c>
      <c r="B10321" s="49" t="s">
        <v>10578</v>
      </c>
    </row>
    <row r="10322" spans="1:2" x14ac:dyDescent="0.25">
      <c r="A10322" s="48">
        <v>43191605</v>
      </c>
      <c r="B10322" s="49" t="s">
        <v>10579</v>
      </c>
    </row>
    <row r="10323" spans="1:2" x14ac:dyDescent="0.25">
      <c r="A10323" s="48">
        <v>43191606</v>
      </c>
      <c r="B10323" s="49" t="s">
        <v>10580</v>
      </c>
    </row>
    <row r="10324" spans="1:2" x14ac:dyDescent="0.25">
      <c r="A10324" s="48">
        <v>43191607</v>
      </c>
      <c r="B10324" s="49" t="s">
        <v>10581</v>
      </c>
    </row>
    <row r="10325" spans="1:2" x14ac:dyDescent="0.25">
      <c r="A10325" s="48">
        <v>43191608</v>
      </c>
      <c r="B10325" s="49" t="s">
        <v>10582</v>
      </c>
    </row>
    <row r="10326" spans="1:2" x14ac:dyDescent="0.25">
      <c r="A10326" s="48">
        <v>43191609</v>
      </c>
      <c r="B10326" s="49" t="s">
        <v>10583</v>
      </c>
    </row>
    <row r="10327" spans="1:2" x14ac:dyDescent="0.25">
      <c r="A10327" s="48">
        <v>43191610</v>
      </c>
      <c r="B10327" s="49" t="s">
        <v>10584</v>
      </c>
    </row>
    <row r="10328" spans="1:2" x14ac:dyDescent="0.25">
      <c r="A10328" s="48">
        <v>43191611</v>
      </c>
      <c r="B10328" s="49" t="s">
        <v>10585</v>
      </c>
    </row>
    <row r="10329" spans="1:2" x14ac:dyDescent="0.25">
      <c r="A10329" s="48">
        <v>43191612</v>
      </c>
      <c r="B10329" s="49" t="s">
        <v>10586</v>
      </c>
    </row>
    <row r="10330" spans="1:2" x14ac:dyDescent="0.25">
      <c r="A10330" s="48">
        <v>43191614</v>
      </c>
      <c r="B10330" s="49" t="s">
        <v>10587</v>
      </c>
    </row>
    <row r="10331" spans="1:2" x14ac:dyDescent="0.25">
      <c r="A10331" s="48">
        <v>43191615</v>
      </c>
      <c r="B10331" s="49" t="s">
        <v>10588</v>
      </c>
    </row>
    <row r="10332" spans="1:2" x14ac:dyDescent="0.25">
      <c r="A10332" s="48">
        <v>43191616</v>
      </c>
      <c r="B10332" s="49" t="s">
        <v>10589</v>
      </c>
    </row>
    <row r="10333" spans="1:2" x14ac:dyDescent="0.25">
      <c r="A10333" s="48">
        <v>43191618</v>
      </c>
      <c r="B10333" s="49" t="s">
        <v>10590</v>
      </c>
    </row>
    <row r="10334" spans="1:2" x14ac:dyDescent="0.25">
      <c r="A10334" s="48">
        <v>43191619</v>
      </c>
      <c r="B10334" s="49" t="s">
        <v>10591</v>
      </c>
    </row>
    <row r="10335" spans="1:2" x14ac:dyDescent="0.25">
      <c r="A10335" s="48">
        <v>43191621</v>
      </c>
      <c r="B10335" s="49" t="s">
        <v>10592</v>
      </c>
    </row>
    <row r="10336" spans="1:2" x14ac:dyDescent="0.25">
      <c r="A10336" s="48">
        <v>43191622</v>
      </c>
      <c r="B10336" s="49" t="s">
        <v>10593</v>
      </c>
    </row>
    <row r="10337" spans="1:2" x14ac:dyDescent="0.25">
      <c r="A10337" s="48">
        <v>43191623</v>
      </c>
      <c r="B10337" s="49" t="s">
        <v>10594</v>
      </c>
    </row>
    <row r="10338" spans="1:2" x14ac:dyDescent="0.25">
      <c r="A10338" s="48">
        <v>43191624</v>
      </c>
      <c r="B10338" s="49" t="s">
        <v>10595</v>
      </c>
    </row>
    <row r="10339" spans="1:2" x14ac:dyDescent="0.25">
      <c r="A10339" s="48">
        <v>43191625</v>
      </c>
      <c r="B10339" s="49" t="s">
        <v>10596</v>
      </c>
    </row>
    <row r="10340" spans="1:2" x14ac:dyDescent="0.25">
      <c r="A10340" s="48">
        <v>43191626</v>
      </c>
      <c r="B10340" s="49" t="s">
        <v>10597</v>
      </c>
    </row>
    <row r="10341" spans="1:2" x14ac:dyDescent="0.25">
      <c r="A10341" s="48">
        <v>43191627</v>
      </c>
      <c r="B10341" s="49" t="s">
        <v>10598</v>
      </c>
    </row>
    <row r="10342" spans="1:2" x14ac:dyDescent="0.25">
      <c r="A10342" s="48">
        <v>43191628</v>
      </c>
      <c r="B10342" s="49" t="s">
        <v>10599</v>
      </c>
    </row>
    <row r="10343" spans="1:2" x14ac:dyDescent="0.25">
      <c r="A10343" s="48">
        <v>43191629</v>
      </c>
      <c r="B10343" s="49" t="s">
        <v>10600</v>
      </c>
    </row>
    <row r="10344" spans="1:2" x14ac:dyDescent="0.25">
      <c r="A10344" s="48">
        <v>43191630</v>
      </c>
      <c r="B10344" s="49" t="s">
        <v>10601</v>
      </c>
    </row>
    <row r="10345" spans="1:2" x14ac:dyDescent="0.25">
      <c r="A10345" s="48">
        <v>43201401</v>
      </c>
      <c r="B10345" s="49" t="s">
        <v>10602</v>
      </c>
    </row>
    <row r="10346" spans="1:2" x14ac:dyDescent="0.25">
      <c r="A10346" s="48">
        <v>43201402</v>
      </c>
      <c r="B10346" s="49" t="s">
        <v>10603</v>
      </c>
    </row>
    <row r="10347" spans="1:2" x14ac:dyDescent="0.25">
      <c r="A10347" s="48">
        <v>43201403</v>
      </c>
      <c r="B10347" s="49" t="s">
        <v>10604</v>
      </c>
    </row>
    <row r="10348" spans="1:2" x14ac:dyDescent="0.25">
      <c r="A10348" s="48">
        <v>43201404</v>
      </c>
      <c r="B10348" s="49" t="s">
        <v>10605</v>
      </c>
    </row>
    <row r="10349" spans="1:2" x14ac:dyDescent="0.25">
      <c r="A10349" s="48">
        <v>43201405</v>
      </c>
      <c r="B10349" s="49" t="s">
        <v>10606</v>
      </c>
    </row>
    <row r="10350" spans="1:2" x14ac:dyDescent="0.25">
      <c r="A10350" s="48">
        <v>43201406</v>
      </c>
      <c r="B10350" s="49" t="s">
        <v>10607</v>
      </c>
    </row>
    <row r="10351" spans="1:2" x14ac:dyDescent="0.25">
      <c r="A10351" s="48">
        <v>43201407</v>
      </c>
      <c r="B10351" s="49" t="s">
        <v>10608</v>
      </c>
    </row>
    <row r="10352" spans="1:2" x14ac:dyDescent="0.25">
      <c r="A10352" s="48">
        <v>43201408</v>
      </c>
      <c r="B10352" s="49" t="s">
        <v>10609</v>
      </c>
    </row>
    <row r="10353" spans="1:2" x14ac:dyDescent="0.25">
      <c r="A10353" s="48">
        <v>43201409</v>
      </c>
      <c r="B10353" s="49" t="s">
        <v>10610</v>
      </c>
    </row>
    <row r="10354" spans="1:2" x14ac:dyDescent="0.25">
      <c r="A10354" s="48">
        <v>43201410</v>
      </c>
      <c r="B10354" s="49" t="s">
        <v>10611</v>
      </c>
    </row>
    <row r="10355" spans="1:2" x14ac:dyDescent="0.25">
      <c r="A10355" s="48">
        <v>43201501</v>
      </c>
      <c r="B10355" s="49" t="s">
        <v>10612</v>
      </c>
    </row>
    <row r="10356" spans="1:2" x14ac:dyDescent="0.25">
      <c r="A10356" s="48">
        <v>43201502</v>
      </c>
      <c r="B10356" s="49" t="s">
        <v>10613</v>
      </c>
    </row>
    <row r="10357" spans="1:2" x14ac:dyDescent="0.25">
      <c r="A10357" s="48">
        <v>43201503</v>
      </c>
      <c r="B10357" s="49" t="s">
        <v>10614</v>
      </c>
    </row>
    <row r="10358" spans="1:2" x14ac:dyDescent="0.25">
      <c r="A10358" s="48">
        <v>43201507</v>
      </c>
      <c r="B10358" s="49" t="s">
        <v>10615</v>
      </c>
    </row>
    <row r="10359" spans="1:2" x14ac:dyDescent="0.25">
      <c r="A10359" s="48">
        <v>43201508</v>
      </c>
      <c r="B10359" s="49" t="s">
        <v>10616</v>
      </c>
    </row>
    <row r="10360" spans="1:2" x14ac:dyDescent="0.25">
      <c r="A10360" s="48">
        <v>43201509</v>
      </c>
      <c r="B10360" s="49" t="s">
        <v>10617</v>
      </c>
    </row>
    <row r="10361" spans="1:2" x14ac:dyDescent="0.25">
      <c r="A10361" s="48">
        <v>43201513</v>
      </c>
      <c r="B10361" s="49" t="s">
        <v>10618</v>
      </c>
    </row>
    <row r="10362" spans="1:2" x14ac:dyDescent="0.25">
      <c r="A10362" s="48">
        <v>43201522</v>
      </c>
      <c r="B10362" s="49" t="s">
        <v>10619</v>
      </c>
    </row>
    <row r="10363" spans="1:2" x14ac:dyDescent="0.25">
      <c r="A10363" s="48">
        <v>43201531</v>
      </c>
      <c r="B10363" s="49" t="s">
        <v>10620</v>
      </c>
    </row>
    <row r="10364" spans="1:2" x14ac:dyDescent="0.25">
      <c r="A10364" s="48">
        <v>43201533</v>
      </c>
      <c r="B10364" s="49" t="s">
        <v>10621</v>
      </c>
    </row>
    <row r="10365" spans="1:2" x14ac:dyDescent="0.25">
      <c r="A10365" s="48">
        <v>43201534</v>
      </c>
      <c r="B10365" s="49" t="s">
        <v>10622</v>
      </c>
    </row>
    <row r="10366" spans="1:2" x14ac:dyDescent="0.25">
      <c r="A10366" s="48">
        <v>43201535</v>
      </c>
      <c r="B10366" s="49" t="s">
        <v>10623</v>
      </c>
    </row>
    <row r="10367" spans="1:2" x14ac:dyDescent="0.25">
      <c r="A10367" s="48">
        <v>43201537</v>
      </c>
      <c r="B10367" s="49" t="s">
        <v>10624</v>
      </c>
    </row>
    <row r="10368" spans="1:2" x14ac:dyDescent="0.25">
      <c r="A10368" s="48">
        <v>43201538</v>
      </c>
      <c r="B10368" s="49" t="s">
        <v>10625</v>
      </c>
    </row>
    <row r="10369" spans="1:2" x14ac:dyDescent="0.25">
      <c r="A10369" s="48">
        <v>43201539</v>
      </c>
      <c r="B10369" s="49" t="s">
        <v>10626</v>
      </c>
    </row>
    <row r="10370" spans="1:2" x14ac:dyDescent="0.25">
      <c r="A10370" s="48">
        <v>43201540</v>
      </c>
      <c r="B10370" s="49" t="s">
        <v>10627</v>
      </c>
    </row>
    <row r="10371" spans="1:2" x14ac:dyDescent="0.25">
      <c r="A10371" s="48">
        <v>43201541</v>
      </c>
      <c r="B10371" s="49" t="s">
        <v>10628</v>
      </c>
    </row>
    <row r="10372" spans="1:2" x14ac:dyDescent="0.25">
      <c r="A10372" s="48">
        <v>43201542</v>
      </c>
      <c r="B10372" s="49" t="s">
        <v>10629</v>
      </c>
    </row>
    <row r="10373" spans="1:2" x14ac:dyDescent="0.25">
      <c r="A10373" s="48">
        <v>43201543</v>
      </c>
      <c r="B10373" s="49" t="s">
        <v>10630</v>
      </c>
    </row>
    <row r="10374" spans="1:2" x14ac:dyDescent="0.25">
      <c r="A10374" s="48">
        <v>43201544</v>
      </c>
      <c r="B10374" s="49" t="s">
        <v>10631</v>
      </c>
    </row>
    <row r="10375" spans="1:2" x14ac:dyDescent="0.25">
      <c r="A10375" s="48">
        <v>43201545</v>
      </c>
      <c r="B10375" s="49" t="s">
        <v>10632</v>
      </c>
    </row>
    <row r="10376" spans="1:2" x14ac:dyDescent="0.25">
      <c r="A10376" s="48">
        <v>43201546</v>
      </c>
      <c r="B10376" s="49" t="s">
        <v>10633</v>
      </c>
    </row>
    <row r="10377" spans="1:2" x14ac:dyDescent="0.25">
      <c r="A10377" s="48">
        <v>43201547</v>
      </c>
      <c r="B10377" s="49" t="s">
        <v>10634</v>
      </c>
    </row>
    <row r="10378" spans="1:2" x14ac:dyDescent="0.25">
      <c r="A10378" s="48">
        <v>43201549</v>
      </c>
      <c r="B10378" s="49" t="s">
        <v>10635</v>
      </c>
    </row>
    <row r="10379" spans="1:2" x14ac:dyDescent="0.25">
      <c r="A10379" s="48">
        <v>43201550</v>
      </c>
      <c r="B10379" s="49" t="s">
        <v>10636</v>
      </c>
    </row>
    <row r="10380" spans="1:2" x14ac:dyDescent="0.25">
      <c r="A10380" s="48">
        <v>43201552</v>
      </c>
      <c r="B10380" s="49" t="s">
        <v>10637</v>
      </c>
    </row>
    <row r="10381" spans="1:2" x14ac:dyDescent="0.25">
      <c r="A10381" s="48">
        <v>43201553</v>
      </c>
      <c r="B10381" s="49" t="s">
        <v>10638</v>
      </c>
    </row>
    <row r="10382" spans="1:2" x14ac:dyDescent="0.25">
      <c r="A10382" s="48">
        <v>43201601</v>
      </c>
      <c r="B10382" s="49" t="s">
        <v>10639</v>
      </c>
    </row>
    <row r="10383" spans="1:2" x14ac:dyDescent="0.25">
      <c r="A10383" s="48">
        <v>43201602</v>
      </c>
      <c r="B10383" s="49" t="s">
        <v>10640</v>
      </c>
    </row>
    <row r="10384" spans="1:2" x14ac:dyDescent="0.25">
      <c r="A10384" s="48">
        <v>43201603</v>
      </c>
      <c r="B10384" s="49" t="s">
        <v>10641</v>
      </c>
    </row>
    <row r="10385" spans="1:2" x14ac:dyDescent="0.25">
      <c r="A10385" s="48">
        <v>43201604</v>
      </c>
      <c r="B10385" s="49" t="s">
        <v>10642</v>
      </c>
    </row>
    <row r="10386" spans="1:2" x14ac:dyDescent="0.25">
      <c r="A10386" s="48">
        <v>43201605</v>
      </c>
      <c r="B10386" s="49" t="s">
        <v>10643</v>
      </c>
    </row>
    <row r="10387" spans="1:2" x14ac:dyDescent="0.25">
      <c r="A10387" s="48">
        <v>43201608</v>
      </c>
      <c r="B10387" s="49" t="s">
        <v>10644</v>
      </c>
    </row>
    <row r="10388" spans="1:2" x14ac:dyDescent="0.25">
      <c r="A10388" s="48">
        <v>43201609</v>
      </c>
      <c r="B10388" s="49" t="s">
        <v>10645</v>
      </c>
    </row>
    <row r="10389" spans="1:2" x14ac:dyDescent="0.25">
      <c r="A10389" s="48">
        <v>43201610</v>
      </c>
      <c r="B10389" s="49" t="s">
        <v>10646</v>
      </c>
    </row>
    <row r="10390" spans="1:2" x14ac:dyDescent="0.25">
      <c r="A10390" s="48">
        <v>43201611</v>
      </c>
      <c r="B10390" s="49" t="s">
        <v>10647</v>
      </c>
    </row>
    <row r="10391" spans="1:2" x14ac:dyDescent="0.25">
      <c r="A10391" s="48">
        <v>43201612</v>
      </c>
      <c r="B10391" s="49" t="s">
        <v>10648</v>
      </c>
    </row>
    <row r="10392" spans="1:2" x14ac:dyDescent="0.25">
      <c r="A10392" s="48">
        <v>43201614</v>
      </c>
      <c r="B10392" s="49" t="s">
        <v>10649</v>
      </c>
    </row>
    <row r="10393" spans="1:2" x14ac:dyDescent="0.25">
      <c r="A10393" s="48">
        <v>43201615</v>
      </c>
      <c r="B10393" s="49" t="s">
        <v>10650</v>
      </c>
    </row>
    <row r="10394" spans="1:2" x14ac:dyDescent="0.25">
      <c r="A10394" s="48">
        <v>43201616</v>
      </c>
      <c r="B10394" s="49" t="s">
        <v>10651</v>
      </c>
    </row>
    <row r="10395" spans="1:2" x14ac:dyDescent="0.25">
      <c r="A10395" s="48">
        <v>43201801</v>
      </c>
      <c r="B10395" s="49" t="s">
        <v>10652</v>
      </c>
    </row>
    <row r="10396" spans="1:2" x14ac:dyDescent="0.25">
      <c r="A10396" s="48">
        <v>43201802</v>
      </c>
      <c r="B10396" s="49" t="s">
        <v>10653</v>
      </c>
    </row>
    <row r="10397" spans="1:2" x14ac:dyDescent="0.25">
      <c r="A10397" s="48">
        <v>43201803</v>
      </c>
      <c r="B10397" s="49" t="s">
        <v>10654</v>
      </c>
    </row>
    <row r="10398" spans="1:2" x14ac:dyDescent="0.25">
      <c r="A10398" s="48">
        <v>43201806</v>
      </c>
      <c r="B10398" s="49" t="s">
        <v>10655</v>
      </c>
    </row>
    <row r="10399" spans="1:2" x14ac:dyDescent="0.25">
      <c r="A10399" s="48">
        <v>43201807</v>
      </c>
      <c r="B10399" s="49" t="s">
        <v>10656</v>
      </c>
    </row>
    <row r="10400" spans="1:2" x14ac:dyDescent="0.25">
      <c r="A10400" s="48">
        <v>43201808</v>
      </c>
      <c r="B10400" s="49" t="s">
        <v>10657</v>
      </c>
    </row>
    <row r="10401" spans="1:2" x14ac:dyDescent="0.25">
      <c r="A10401" s="48">
        <v>43201809</v>
      </c>
      <c r="B10401" s="49" t="s">
        <v>10658</v>
      </c>
    </row>
    <row r="10402" spans="1:2" x14ac:dyDescent="0.25">
      <c r="A10402" s="48">
        <v>43201810</v>
      </c>
      <c r="B10402" s="49" t="s">
        <v>10659</v>
      </c>
    </row>
    <row r="10403" spans="1:2" x14ac:dyDescent="0.25">
      <c r="A10403" s="48">
        <v>43201811</v>
      </c>
      <c r="B10403" s="49" t="s">
        <v>10660</v>
      </c>
    </row>
    <row r="10404" spans="1:2" x14ac:dyDescent="0.25">
      <c r="A10404" s="48">
        <v>43201812</v>
      </c>
      <c r="B10404" s="49" t="s">
        <v>10661</v>
      </c>
    </row>
    <row r="10405" spans="1:2" x14ac:dyDescent="0.25">
      <c r="A10405" s="48">
        <v>43201813</v>
      </c>
      <c r="B10405" s="49" t="s">
        <v>10662</v>
      </c>
    </row>
    <row r="10406" spans="1:2" x14ac:dyDescent="0.25">
      <c r="A10406" s="48">
        <v>43201814</v>
      </c>
      <c r="B10406" s="49" t="s">
        <v>10663</v>
      </c>
    </row>
    <row r="10407" spans="1:2" x14ac:dyDescent="0.25">
      <c r="A10407" s="48">
        <v>43201815</v>
      </c>
      <c r="B10407" s="49" t="s">
        <v>10664</v>
      </c>
    </row>
    <row r="10408" spans="1:2" x14ac:dyDescent="0.25">
      <c r="A10408" s="48">
        <v>43201902</v>
      </c>
      <c r="B10408" s="49" t="s">
        <v>10665</v>
      </c>
    </row>
    <row r="10409" spans="1:2" x14ac:dyDescent="0.25">
      <c r="A10409" s="48">
        <v>43201903</v>
      </c>
      <c r="B10409" s="49" t="s">
        <v>10666</v>
      </c>
    </row>
    <row r="10410" spans="1:2" x14ac:dyDescent="0.25">
      <c r="A10410" s="48">
        <v>43202001</v>
      </c>
      <c r="B10410" s="49" t="s">
        <v>10667</v>
      </c>
    </row>
    <row r="10411" spans="1:2" x14ac:dyDescent="0.25">
      <c r="A10411" s="48">
        <v>43202002</v>
      </c>
      <c r="B10411" s="49" t="s">
        <v>10668</v>
      </c>
    </row>
    <row r="10412" spans="1:2" x14ac:dyDescent="0.25">
      <c r="A10412" s="48">
        <v>43202003</v>
      </c>
      <c r="B10412" s="49" t="s">
        <v>10669</v>
      </c>
    </row>
    <row r="10413" spans="1:2" x14ac:dyDescent="0.25">
      <c r="A10413" s="48">
        <v>43202004</v>
      </c>
      <c r="B10413" s="49" t="s">
        <v>10670</v>
      </c>
    </row>
    <row r="10414" spans="1:2" x14ac:dyDescent="0.25">
      <c r="A10414" s="48">
        <v>43202005</v>
      </c>
      <c r="B10414" s="49" t="s">
        <v>10671</v>
      </c>
    </row>
    <row r="10415" spans="1:2" x14ac:dyDescent="0.25">
      <c r="A10415" s="48">
        <v>43202101</v>
      </c>
      <c r="B10415" s="49" t="s">
        <v>10672</v>
      </c>
    </row>
    <row r="10416" spans="1:2" x14ac:dyDescent="0.25">
      <c r="A10416" s="48">
        <v>43202102</v>
      </c>
      <c r="B10416" s="49" t="s">
        <v>10673</v>
      </c>
    </row>
    <row r="10417" spans="1:2" x14ac:dyDescent="0.25">
      <c r="A10417" s="48">
        <v>43202103</v>
      </c>
      <c r="B10417" s="49" t="s">
        <v>10674</v>
      </c>
    </row>
    <row r="10418" spans="1:2" x14ac:dyDescent="0.25">
      <c r="A10418" s="48">
        <v>43202104</v>
      </c>
      <c r="B10418" s="49" t="s">
        <v>10675</v>
      </c>
    </row>
    <row r="10419" spans="1:2" x14ac:dyDescent="0.25">
      <c r="A10419" s="48">
        <v>43202105</v>
      </c>
      <c r="B10419" s="49" t="s">
        <v>10676</v>
      </c>
    </row>
    <row r="10420" spans="1:2" x14ac:dyDescent="0.25">
      <c r="A10420" s="48">
        <v>43202201</v>
      </c>
      <c r="B10420" s="49" t="s">
        <v>10677</v>
      </c>
    </row>
    <row r="10421" spans="1:2" x14ac:dyDescent="0.25">
      <c r="A10421" s="48">
        <v>43202202</v>
      </c>
      <c r="B10421" s="49" t="s">
        <v>10678</v>
      </c>
    </row>
    <row r="10422" spans="1:2" x14ac:dyDescent="0.25">
      <c r="A10422" s="48">
        <v>43202204</v>
      </c>
      <c r="B10422" s="49" t="s">
        <v>10679</v>
      </c>
    </row>
    <row r="10423" spans="1:2" x14ac:dyDescent="0.25">
      <c r="A10423" s="48">
        <v>43202205</v>
      </c>
      <c r="B10423" s="49" t="s">
        <v>10680</v>
      </c>
    </row>
    <row r="10424" spans="1:2" x14ac:dyDescent="0.25">
      <c r="A10424" s="48">
        <v>43202206</v>
      </c>
      <c r="B10424" s="49" t="s">
        <v>10681</v>
      </c>
    </row>
    <row r="10425" spans="1:2" x14ac:dyDescent="0.25">
      <c r="A10425" s="48">
        <v>43202207</v>
      </c>
      <c r="B10425" s="49" t="s">
        <v>10682</v>
      </c>
    </row>
    <row r="10426" spans="1:2" x14ac:dyDescent="0.25">
      <c r="A10426" s="48">
        <v>43202208</v>
      </c>
      <c r="B10426" s="49" t="s">
        <v>10683</v>
      </c>
    </row>
    <row r="10427" spans="1:2" x14ac:dyDescent="0.25">
      <c r="A10427" s="48">
        <v>43202209</v>
      </c>
      <c r="B10427" s="49" t="s">
        <v>10684</v>
      </c>
    </row>
    <row r="10428" spans="1:2" x14ac:dyDescent="0.25">
      <c r="A10428" s="48">
        <v>43202210</v>
      </c>
      <c r="B10428" s="49" t="s">
        <v>10685</v>
      </c>
    </row>
    <row r="10429" spans="1:2" x14ac:dyDescent="0.25">
      <c r="A10429" s="48">
        <v>43202211</v>
      </c>
      <c r="B10429" s="49" t="s">
        <v>10686</v>
      </c>
    </row>
    <row r="10430" spans="1:2" x14ac:dyDescent="0.25">
      <c r="A10430" s="48">
        <v>43202212</v>
      </c>
      <c r="B10430" s="49" t="s">
        <v>10687</v>
      </c>
    </row>
    <row r="10431" spans="1:2" x14ac:dyDescent="0.25">
      <c r="A10431" s="48">
        <v>43202213</v>
      </c>
      <c r="B10431" s="49" t="s">
        <v>10688</v>
      </c>
    </row>
    <row r="10432" spans="1:2" x14ac:dyDescent="0.25">
      <c r="A10432" s="48">
        <v>43202214</v>
      </c>
      <c r="B10432" s="49" t="s">
        <v>10689</v>
      </c>
    </row>
    <row r="10433" spans="1:2" x14ac:dyDescent="0.25">
      <c r="A10433" s="48">
        <v>43211501</v>
      </c>
      <c r="B10433" s="49" t="s">
        <v>10690</v>
      </c>
    </row>
    <row r="10434" spans="1:2" x14ac:dyDescent="0.25">
      <c r="A10434" s="48">
        <v>43211502</v>
      </c>
      <c r="B10434" s="49" t="s">
        <v>10691</v>
      </c>
    </row>
    <row r="10435" spans="1:2" x14ac:dyDescent="0.25">
      <c r="A10435" s="48">
        <v>43211503</v>
      </c>
      <c r="B10435" s="49" t="s">
        <v>10692</v>
      </c>
    </row>
    <row r="10436" spans="1:2" x14ac:dyDescent="0.25">
      <c r="A10436" s="48">
        <v>43211504</v>
      </c>
      <c r="B10436" s="49" t="s">
        <v>10693</v>
      </c>
    </row>
    <row r="10437" spans="1:2" x14ac:dyDescent="0.25">
      <c r="A10437" s="48">
        <v>43211505</v>
      </c>
      <c r="B10437" s="49" t="s">
        <v>10694</v>
      </c>
    </row>
    <row r="10438" spans="1:2" x14ac:dyDescent="0.25">
      <c r="A10438" s="48">
        <v>43211506</v>
      </c>
      <c r="B10438" s="49" t="s">
        <v>10695</v>
      </c>
    </row>
    <row r="10439" spans="1:2" x14ac:dyDescent="0.25">
      <c r="A10439" s="48">
        <v>43211507</v>
      </c>
      <c r="B10439" s="49" t="s">
        <v>10696</v>
      </c>
    </row>
    <row r="10440" spans="1:2" x14ac:dyDescent="0.25">
      <c r="A10440" s="48">
        <v>43211508</v>
      </c>
      <c r="B10440" s="49" t="s">
        <v>10697</v>
      </c>
    </row>
    <row r="10441" spans="1:2" x14ac:dyDescent="0.25">
      <c r="A10441" s="48">
        <v>43211509</v>
      </c>
      <c r="B10441" s="49" t="s">
        <v>10698</v>
      </c>
    </row>
    <row r="10442" spans="1:2" x14ac:dyDescent="0.25">
      <c r="A10442" s="48">
        <v>43211510</v>
      </c>
      <c r="B10442" s="49" t="s">
        <v>10699</v>
      </c>
    </row>
    <row r="10443" spans="1:2" x14ac:dyDescent="0.25">
      <c r="A10443" s="48">
        <v>43211511</v>
      </c>
      <c r="B10443" s="49" t="s">
        <v>10700</v>
      </c>
    </row>
    <row r="10444" spans="1:2" x14ac:dyDescent="0.25">
      <c r="A10444" s="48">
        <v>43211512</v>
      </c>
      <c r="B10444" s="49" t="s">
        <v>10701</v>
      </c>
    </row>
    <row r="10445" spans="1:2" x14ac:dyDescent="0.25">
      <c r="A10445" s="48">
        <v>43211601</v>
      </c>
      <c r="B10445" s="49" t="s">
        <v>10702</v>
      </c>
    </row>
    <row r="10446" spans="1:2" x14ac:dyDescent="0.25">
      <c r="A10446" s="48">
        <v>43211602</v>
      </c>
      <c r="B10446" s="49" t="s">
        <v>10703</v>
      </c>
    </row>
    <row r="10447" spans="1:2" x14ac:dyDescent="0.25">
      <c r="A10447" s="48">
        <v>43211603</v>
      </c>
      <c r="B10447" s="49" t="s">
        <v>10704</v>
      </c>
    </row>
    <row r="10448" spans="1:2" x14ac:dyDescent="0.25">
      <c r="A10448" s="48">
        <v>43211604</v>
      </c>
      <c r="B10448" s="49" t="s">
        <v>10705</v>
      </c>
    </row>
    <row r="10449" spans="1:2" x14ac:dyDescent="0.25">
      <c r="A10449" s="48">
        <v>43211605</v>
      </c>
      <c r="B10449" s="49" t="s">
        <v>10706</v>
      </c>
    </row>
    <row r="10450" spans="1:2" x14ac:dyDescent="0.25">
      <c r="A10450" s="48">
        <v>43211606</v>
      </c>
      <c r="B10450" s="49" t="s">
        <v>10707</v>
      </c>
    </row>
    <row r="10451" spans="1:2" x14ac:dyDescent="0.25">
      <c r="A10451" s="48">
        <v>43211607</v>
      </c>
      <c r="B10451" s="49" t="s">
        <v>10708</v>
      </c>
    </row>
    <row r="10452" spans="1:2" x14ac:dyDescent="0.25">
      <c r="A10452" s="48">
        <v>43211608</v>
      </c>
      <c r="B10452" s="49" t="s">
        <v>10709</v>
      </c>
    </row>
    <row r="10453" spans="1:2" x14ac:dyDescent="0.25">
      <c r="A10453" s="48">
        <v>43211609</v>
      </c>
      <c r="B10453" s="49" t="s">
        <v>10710</v>
      </c>
    </row>
    <row r="10454" spans="1:2" x14ac:dyDescent="0.25">
      <c r="A10454" s="48">
        <v>43211701</v>
      </c>
      <c r="B10454" s="49" t="s">
        <v>10711</v>
      </c>
    </row>
    <row r="10455" spans="1:2" x14ac:dyDescent="0.25">
      <c r="A10455" s="48">
        <v>43211702</v>
      </c>
      <c r="B10455" s="49" t="s">
        <v>10712</v>
      </c>
    </row>
    <row r="10456" spans="1:2" x14ac:dyDescent="0.25">
      <c r="A10456" s="48">
        <v>43211704</v>
      </c>
      <c r="B10456" s="49" t="s">
        <v>10713</v>
      </c>
    </row>
    <row r="10457" spans="1:2" x14ac:dyDescent="0.25">
      <c r="A10457" s="48">
        <v>43211705</v>
      </c>
      <c r="B10457" s="49" t="s">
        <v>10714</v>
      </c>
    </row>
    <row r="10458" spans="1:2" x14ac:dyDescent="0.25">
      <c r="A10458" s="48">
        <v>43211706</v>
      </c>
      <c r="B10458" s="49" t="s">
        <v>10715</v>
      </c>
    </row>
    <row r="10459" spans="1:2" x14ac:dyDescent="0.25">
      <c r="A10459" s="48">
        <v>43211707</v>
      </c>
      <c r="B10459" s="49" t="s">
        <v>10716</v>
      </c>
    </row>
    <row r="10460" spans="1:2" x14ac:dyDescent="0.25">
      <c r="A10460" s="48">
        <v>43211708</v>
      </c>
      <c r="B10460" s="49" t="s">
        <v>10717</v>
      </c>
    </row>
    <row r="10461" spans="1:2" x14ac:dyDescent="0.25">
      <c r="A10461" s="48">
        <v>43211709</v>
      </c>
      <c r="B10461" s="49" t="s">
        <v>10718</v>
      </c>
    </row>
    <row r="10462" spans="1:2" x14ac:dyDescent="0.25">
      <c r="A10462" s="48">
        <v>43211710</v>
      </c>
      <c r="B10462" s="49" t="s">
        <v>10719</v>
      </c>
    </row>
    <row r="10463" spans="1:2" x14ac:dyDescent="0.25">
      <c r="A10463" s="48">
        <v>43211711</v>
      </c>
      <c r="B10463" s="49" t="s">
        <v>10720</v>
      </c>
    </row>
    <row r="10464" spans="1:2" x14ac:dyDescent="0.25">
      <c r="A10464" s="48">
        <v>43211712</v>
      </c>
      <c r="B10464" s="49" t="s">
        <v>10721</v>
      </c>
    </row>
    <row r="10465" spans="1:2" x14ac:dyDescent="0.25">
      <c r="A10465" s="48">
        <v>43211713</v>
      </c>
      <c r="B10465" s="49" t="s">
        <v>10722</v>
      </c>
    </row>
    <row r="10466" spans="1:2" x14ac:dyDescent="0.25">
      <c r="A10466" s="48">
        <v>43211714</v>
      </c>
      <c r="B10466" s="49" t="s">
        <v>10723</v>
      </c>
    </row>
    <row r="10467" spans="1:2" x14ac:dyDescent="0.25">
      <c r="A10467" s="48">
        <v>43211715</v>
      </c>
      <c r="B10467" s="49" t="s">
        <v>10724</v>
      </c>
    </row>
    <row r="10468" spans="1:2" x14ac:dyDescent="0.25">
      <c r="A10468" s="48">
        <v>43211717</v>
      </c>
      <c r="B10468" s="49" t="s">
        <v>10725</v>
      </c>
    </row>
    <row r="10469" spans="1:2" x14ac:dyDescent="0.25">
      <c r="A10469" s="48">
        <v>43211718</v>
      </c>
      <c r="B10469" s="49" t="s">
        <v>10726</v>
      </c>
    </row>
    <row r="10470" spans="1:2" x14ac:dyDescent="0.25">
      <c r="A10470" s="48">
        <v>43211719</v>
      </c>
      <c r="B10470" s="49" t="s">
        <v>10727</v>
      </c>
    </row>
    <row r="10471" spans="1:2" x14ac:dyDescent="0.25">
      <c r="A10471" s="48">
        <v>43211720</v>
      </c>
      <c r="B10471" s="49" t="s">
        <v>10728</v>
      </c>
    </row>
    <row r="10472" spans="1:2" x14ac:dyDescent="0.25">
      <c r="A10472" s="48">
        <v>43211721</v>
      </c>
      <c r="B10472" s="49" t="s">
        <v>10729</v>
      </c>
    </row>
    <row r="10473" spans="1:2" x14ac:dyDescent="0.25">
      <c r="A10473" s="48">
        <v>43211801</v>
      </c>
      <c r="B10473" s="49" t="s">
        <v>10730</v>
      </c>
    </row>
    <row r="10474" spans="1:2" x14ac:dyDescent="0.25">
      <c r="A10474" s="48">
        <v>43211802</v>
      </c>
      <c r="B10474" s="49" t="s">
        <v>10731</v>
      </c>
    </row>
    <row r="10475" spans="1:2" x14ac:dyDescent="0.25">
      <c r="A10475" s="48">
        <v>43211803</v>
      </c>
      <c r="B10475" s="49" t="s">
        <v>10732</v>
      </c>
    </row>
    <row r="10476" spans="1:2" x14ac:dyDescent="0.25">
      <c r="A10476" s="48">
        <v>43211804</v>
      </c>
      <c r="B10476" s="49" t="s">
        <v>10733</v>
      </c>
    </row>
    <row r="10477" spans="1:2" x14ac:dyDescent="0.25">
      <c r="A10477" s="48">
        <v>43211805</v>
      </c>
      <c r="B10477" s="49" t="s">
        <v>10734</v>
      </c>
    </row>
    <row r="10478" spans="1:2" x14ac:dyDescent="0.25">
      <c r="A10478" s="48">
        <v>43211901</v>
      </c>
      <c r="B10478" s="49" t="s">
        <v>10735</v>
      </c>
    </row>
    <row r="10479" spans="1:2" x14ac:dyDescent="0.25">
      <c r="A10479" s="48">
        <v>43211902</v>
      </c>
      <c r="B10479" s="49" t="s">
        <v>10736</v>
      </c>
    </row>
    <row r="10480" spans="1:2" x14ac:dyDescent="0.25">
      <c r="A10480" s="48">
        <v>43211903</v>
      </c>
      <c r="B10480" s="49" t="s">
        <v>10737</v>
      </c>
    </row>
    <row r="10481" spans="1:2" x14ac:dyDescent="0.25">
      <c r="A10481" s="48">
        <v>43211904</v>
      </c>
      <c r="B10481" s="49" t="s">
        <v>10738</v>
      </c>
    </row>
    <row r="10482" spans="1:2" x14ac:dyDescent="0.25">
      <c r="A10482" s="48">
        <v>43211905</v>
      </c>
      <c r="B10482" s="49" t="s">
        <v>10739</v>
      </c>
    </row>
    <row r="10483" spans="1:2" x14ac:dyDescent="0.25">
      <c r="A10483" s="48">
        <v>43212001</v>
      </c>
      <c r="B10483" s="49" t="s">
        <v>10740</v>
      </c>
    </row>
    <row r="10484" spans="1:2" x14ac:dyDescent="0.25">
      <c r="A10484" s="48">
        <v>43212002</v>
      </c>
      <c r="B10484" s="49" t="s">
        <v>10741</v>
      </c>
    </row>
    <row r="10485" spans="1:2" x14ac:dyDescent="0.25">
      <c r="A10485" s="48">
        <v>43212101</v>
      </c>
      <c r="B10485" s="49" t="s">
        <v>10742</v>
      </c>
    </row>
    <row r="10486" spans="1:2" x14ac:dyDescent="0.25">
      <c r="A10486" s="48">
        <v>43212102</v>
      </c>
      <c r="B10486" s="49" t="s">
        <v>10743</v>
      </c>
    </row>
    <row r="10487" spans="1:2" x14ac:dyDescent="0.25">
      <c r="A10487" s="48">
        <v>43212103</v>
      </c>
      <c r="B10487" s="49" t="s">
        <v>10744</v>
      </c>
    </row>
    <row r="10488" spans="1:2" x14ac:dyDescent="0.25">
      <c r="A10488" s="48">
        <v>43212104</v>
      </c>
      <c r="B10488" s="49" t="s">
        <v>10745</v>
      </c>
    </row>
    <row r="10489" spans="1:2" x14ac:dyDescent="0.25">
      <c r="A10489" s="48">
        <v>43212105</v>
      </c>
      <c r="B10489" s="49" t="s">
        <v>10746</v>
      </c>
    </row>
    <row r="10490" spans="1:2" x14ac:dyDescent="0.25">
      <c r="A10490" s="48">
        <v>43212106</v>
      </c>
      <c r="B10490" s="49" t="s">
        <v>10747</v>
      </c>
    </row>
    <row r="10491" spans="1:2" x14ac:dyDescent="0.25">
      <c r="A10491" s="48">
        <v>43212107</v>
      </c>
      <c r="B10491" s="49" t="s">
        <v>10748</v>
      </c>
    </row>
    <row r="10492" spans="1:2" x14ac:dyDescent="0.25">
      <c r="A10492" s="48">
        <v>43212108</v>
      </c>
      <c r="B10492" s="49" t="s">
        <v>10749</v>
      </c>
    </row>
    <row r="10493" spans="1:2" x14ac:dyDescent="0.25">
      <c r="A10493" s="48">
        <v>43212109</v>
      </c>
      <c r="B10493" s="49" t="s">
        <v>10750</v>
      </c>
    </row>
    <row r="10494" spans="1:2" x14ac:dyDescent="0.25">
      <c r="A10494" s="48">
        <v>43212110</v>
      </c>
      <c r="B10494" s="49" t="s">
        <v>10751</v>
      </c>
    </row>
    <row r="10495" spans="1:2" x14ac:dyDescent="0.25">
      <c r="A10495" s="48">
        <v>43212111</v>
      </c>
      <c r="B10495" s="49" t="s">
        <v>10752</v>
      </c>
    </row>
    <row r="10496" spans="1:2" x14ac:dyDescent="0.25">
      <c r="A10496" s="48">
        <v>43212112</v>
      </c>
      <c r="B10496" s="49" t="s">
        <v>10753</v>
      </c>
    </row>
    <row r="10497" spans="1:2" x14ac:dyDescent="0.25">
      <c r="A10497" s="48">
        <v>43212113</v>
      </c>
      <c r="B10497" s="49" t="s">
        <v>10754</v>
      </c>
    </row>
    <row r="10498" spans="1:2" x14ac:dyDescent="0.25">
      <c r="A10498" s="48">
        <v>43212114</v>
      </c>
      <c r="B10498" s="49" t="s">
        <v>10755</v>
      </c>
    </row>
    <row r="10499" spans="1:2" x14ac:dyDescent="0.25">
      <c r="A10499" s="48">
        <v>43221501</v>
      </c>
      <c r="B10499" s="49" t="s">
        <v>10756</v>
      </c>
    </row>
    <row r="10500" spans="1:2" x14ac:dyDescent="0.25">
      <c r="A10500" s="48">
        <v>43221502</v>
      </c>
      <c r="B10500" s="49" t="s">
        <v>10757</v>
      </c>
    </row>
    <row r="10501" spans="1:2" x14ac:dyDescent="0.25">
      <c r="A10501" s="48">
        <v>43221503</v>
      </c>
      <c r="B10501" s="49" t="s">
        <v>10758</v>
      </c>
    </row>
    <row r="10502" spans="1:2" x14ac:dyDescent="0.25">
      <c r="A10502" s="48">
        <v>43221504</v>
      </c>
      <c r="B10502" s="49" t="s">
        <v>10759</v>
      </c>
    </row>
    <row r="10503" spans="1:2" x14ac:dyDescent="0.25">
      <c r="A10503" s="48">
        <v>43221505</v>
      </c>
      <c r="B10503" s="49" t="s">
        <v>10760</v>
      </c>
    </row>
    <row r="10504" spans="1:2" x14ac:dyDescent="0.25">
      <c r="A10504" s="48">
        <v>43221506</v>
      </c>
      <c r="B10504" s="49" t="s">
        <v>10761</v>
      </c>
    </row>
    <row r="10505" spans="1:2" x14ac:dyDescent="0.25">
      <c r="A10505" s="48">
        <v>43221507</v>
      </c>
      <c r="B10505" s="49" t="s">
        <v>10762</v>
      </c>
    </row>
    <row r="10506" spans="1:2" x14ac:dyDescent="0.25">
      <c r="A10506" s="48">
        <v>43221508</v>
      </c>
      <c r="B10506" s="49" t="s">
        <v>10763</v>
      </c>
    </row>
    <row r="10507" spans="1:2" x14ac:dyDescent="0.25">
      <c r="A10507" s="48">
        <v>43221509</v>
      </c>
      <c r="B10507" s="49" t="s">
        <v>10764</v>
      </c>
    </row>
    <row r="10508" spans="1:2" x14ac:dyDescent="0.25">
      <c r="A10508" s="48">
        <v>43221510</v>
      </c>
      <c r="B10508" s="49" t="s">
        <v>10765</v>
      </c>
    </row>
    <row r="10509" spans="1:2" x14ac:dyDescent="0.25">
      <c r="A10509" s="48">
        <v>43221513</v>
      </c>
      <c r="B10509" s="49" t="s">
        <v>10766</v>
      </c>
    </row>
    <row r="10510" spans="1:2" x14ac:dyDescent="0.25">
      <c r="A10510" s="48">
        <v>43221514</v>
      </c>
      <c r="B10510" s="49" t="s">
        <v>10767</v>
      </c>
    </row>
    <row r="10511" spans="1:2" x14ac:dyDescent="0.25">
      <c r="A10511" s="48">
        <v>43221515</v>
      </c>
      <c r="B10511" s="49" t="s">
        <v>10768</v>
      </c>
    </row>
    <row r="10512" spans="1:2" x14ac:dyDescent="0.25">
      <c r="A10512" s="48">
        <v>43221516</v>
      </c>
      <c r="B10512" s="49" t="s">
        <v>10769</v>
      </c>
    </row>
    <row r="10513" spans="1:2" x14ac:dyDescent="0.25">
      <c r="A10513" s="48">
        <v>43221517</v>
      </c>
      <c r="B10513" s="49" t="s">
        <v>10770</v>
      </c>
    </row>
    <row r="10514" spans="1:2" x14ac:dyDescent="0.25">
      <c r="A10514" s="48">
        <v>43221518</v>
      </c>
      <c r="B10514" s="49" t="s">
        <v>10771</v>
      </c>
    </row>
    <row r="10515" spans="1:2" x14ac:dyDescent="0.25">
      <c r="A10515" s="48">
        <v>43221519</v>
      </c>
      <c r="B10515" s="49" t="s">
        <v>10772</v>
      </c>
    </row>
    <row r="10516" spans="1:2" x14ac:dyDescent="0.25">
      <c r="A10516" s="48">
        <v>43221520</v>
      </c>
      <c r="B10516" s="49" t="s">
        <v>10773</v>
      </c>
    </row>
    <row r="10517" spans="1:2" x14ac:dyDescent="0.25">
      <c r="A10517" s="48">
        <v>43221521</v>
      </c>
      <c r="B10517" s="49" t="s">
        <v>10774</v>
      </c>
    </row>
    <row r="10518" spans="1:2" x14ac:dyDescent="0.25">
      <c r="A10518" s="48">
        <v>43221522</v>
      </c>
      <c r="B10518" s="49" t="s">
        <v>10775</v>
      </c>
    </row>
    <row r="10519" spans="1:2" x14ac:dyDescent="0.25">
      <c r="A10519" s="48">
        <v>43221523</v>
      </c>
      <c r="B10519" s="49" t="s">
        <v>10776</v>
      </c>
    </row>
    <row r="10520" spans="1:2" x14ac:dyDescent="0.25">
      <c r="A10520" s="48">
        <v>43221524</v>
      </c>
      <c r="B10520" s="49" t="s">
        <v>10777</v>
      </c>
    </row>
    <row r="10521" spans="1:2" x14ac:dyDescent="0.25">
      <c r="A10521" s="48">
        <v>43221525</v>
      </c>
      <c r="B10521" s="49" t="s">
        <v>10778</v>
      </c>
    </row>
    <row r="10522" spans="1:2" x14ac:dyDescent="0.25">
      <c r="A10522" s="48">
        <v>43221526</v>
      </c>
      <c r="B10522" s="49" t="s">
        <v>10779</v>
      </c>
    </row>
    <row r="10523" spans="1:2" x14ac:dyDescent="0.25">
      <c r="A10523" s="48">
        <v>43221601</v>
      </c>
      <c r="B10523" s="49" t="s">
        <v>10780</v>
      </c>
    </row>
    <row r="10524" spans="1:2" x14ac:dyDescent="0.25">
      <c r="A10524" s="48">
        <v>43221602</v>
      </c>
      <c r="B10524" s="49" t="s">
        <v>10781</v>
      </c>
    </row>
    <row r="10525" spans="1:2" x14ac:dyDescent="0.25">
      <c r="A10525" s="48">
        <v>43221603</v>
      </c>
      <c r="B10525" s="49" t="s">
        <v>10782</v>
      </c>
    </row>
    <row r="10526" spans="1:2" x14ac:dyDescent="0.25">
      <c r="A10526" s="48">
        <v>43221701</v>
      </c>
      <c r="B10526" s="49" t="s">
        <v>10783</v>
      </c>
    </row>
    <row r="10527" spans="1:2" x14ac:dyDescent="0.25">
      <c r="A10527" s="48">
        <v>43221702</v>
      </c>
      <c r="B10527" s="49" t="s">
        <v>10784</v>
      </c>
    </row>
    <row r="10528" spans="1:2" x14ac:dyDescent="0.25">
      <c r="A10528" s="48">
        <v>43221703</v>
      </c>
      <c r="B10528" s="49" t="s">
        <v>10785</v>
      </c>
    </row>
    <row r="10529" spans="1:2" x14ac:dyDescent="0.25">
      <c r="A10529" s="48">
        <v>43221704</v>
      </c>
      <c r="B10529" s="49" t="s">
        <v>10786</v>
      </c>
    </row>
    <row r="10530" spans="1:2" x14ac:dyDescent="0.25">
      <c r="A10530" s="48">
        <v>43221705</v>
      </c>
      <c r="B10530" s="49" t="s">
        <v>10787</v>
      </c>
    </row>
    <row r="10531" spans="1:2" x14ac:dyDescent="0.25">
      <c r="A10531" s="48">
        <v>43221706</v>
      </c>
      <c r="B10531" s="49" t="s">
        <v>10788</v>
      </c>
    </row>
    <row r="10532" spans="1:2" x14ac:dyDescent="0.25">
      <c r="A10532" s="48">
        <v>43221707</v>
      </c>
      <c r="B10532" s="49" t="s">
        <v>10789</v>
      </c>
    </row>
    <row r="10533" spans="1:2" x14ac:dyDescent="0.25">
      <c r="A10533" s="48">
        <v>43221708</v>
      </c>
      <c r="B10533" s="49" t="s">
        <v>10790</v>
      </c>
    </row>
    <row r="10534" spans="1:2" x14ac:dyDescent="0.25">
      <c r="A10534" s="48">
        <v>43221709</v>
      </c>
      <c r="B10534" s="49" t="s">
        <v>10791</v>
      </c>
    </row>
    <row r="10535" spans="1:2" x14ac:dyDescent="0.25">
      <c r="A10535" s="48">
        <v>43221710</v>
      </c>
      <c r="B10535" s="49" t="s">
        <v>10792</v>
      </c>
    </row>
    <row r="10536" spans="1:2" x14ac:dyDescent="0.25">
      <c r="A10536" s="48">
        <v>43221711</v>
      </c>
      <c r="B10536" s="49" t="s">
        <v>10793</v>
      </c>
    </row>
    <row r="10537" spans="1:2" x14ac:dyDescent="0.25">
      <c r="A10537" s="48">
        <v>43221712</v>
      </c>
      <c r="B10537" s="49" t="s">
        <v>10794</v>
      </c>
    </row>
    <row r="10538" spans="1:2" x14ac:dyDescent="0.25">
      <c r="A10538" s="48">
        <v>43221713</v>
      </c>
      <c r="B10538" s="49" t="s">
        <v>10795</v>
      </c>
    </row>
    <row r="10539" spans="1:2" x14ac:dyDescent="0.25">
      <c r="A10539" s="48">
        <v>43221714</v>
      </c>
      <c r="B10539" s="49" t="s">
        <v>10796</v>
      </c>
    </row>
    <row r="10540" spans="1:2" x14ac:dyDescent="0.25">
      <c r="A10540" s="48">
        <v>43221715</v>
      </c>
      <c r="B10540" s="49" t="s">
        <v>10797</v>
      </c>
    </row>
    <row r="10541" spans="1:2" x14ac:dyDescent="0.25">
      <c r="A10541" s="48">
        <v>43221716</v>
      </c>
      <c r="B10541" s="49" t="s">
        <v>10798</v>
      </c>
    </row>
    <row r="10542" spans="1:2" x14ac:dyDescent="0.25">
      <c r="A10542" s="48">
        <v>43221717</v>
      </c>
      <c r="B10542" s="49" t="s">
        <v>10799</v>
      </c>
    </row>
    <row r="10543" spans="1:2" x14ac:dyDescent="0.25">
      <c r="A10543" s="48">
        <v>43221718</v>
      </c>
      <c r="B10543" s="49" t="s">
        <v>10800</v>
      </c>
    </row>
    <row r="10544" spans="1:2" x14ac:dyDescent="0.25">
      <c r="A10544" s="48">
        <v>43221719</v>
      </c>
      <c r="B10544" s="49" t="s">
        <v>10801</v>
      </c>
    </row>
    <row r="10545" spans="1:2" x14ac:dyDescent="0.25">
      <c r="A10545" s="48">
        <v>43221720</v>
      </c>
      <c r="B10545" s="49" t="s">
        <v>10802</v>
      </c>
    </row>
    <row r="10546" spans="1:2" x14ac:dyDescent="0.25">
      <c r="A10546" s="48">
        <v>43221721</v>
      </c>
      <c r="B10546" s="49" t="s">
        <v>10803</v>
      </c>
    </row>
    <row r="10547" spans="1:2" x14ac:dyDescent="0.25">
      <c r="A10547" s="48">
        <v>43221801</v>
      </c>
      <c r="B10547" s="49" t="s">
        <v>10804</v>
      </c>
    </row>
    <row r="10548" spans="1:2" x14ac:dyDescent="0.25">
      <c r="A10548" s="48">
        <v>43221802</v>
      </c>
      <c r="B10548" s="49" t="s">
        <v>10805</v>
      </c>
    </row>
    <row r="10549" spans="1:2" x14ac:dyDescent="0.25">
      <c r="A10549" s="48">
        <v>43221803</v>
      </c>
      <c r="B10549" s="49" t="s">
        <v>10806</v>
      </c>
    </row>
    <row r="10550" spans="1:2" x14ac:dyDescent="0.25">
      <c r="A10550" s="48">
        <v>43221804</v>
      </c>
      <c r="B10550" s="49" t="s">
        <v>10807</v>
      </c>
    </row>
    <row r="10551" spans="1:2" x14ac:dyDescent="0.25">
      <c r="A10551" s="48">
        <v>43221805</v>
      </c>
      <c r="B10551" s="49" t="s">
        <v>10808</v>
      </c>
    </row>
    <row r="10552" spans="1:2" x14ac:dyDescent="0.25">
      <c r="A10552" s="48">
        <v>43221806</v>
      </c>
      <c r="B10552" s="49" t="s">
        <v>10809</v>
      </c>
    </row>
    <row r="10553" spans="1:2" x14ac:dyDescent="0.25">
      <c r="A10553" s="48">
        <v>43221807</v>
      </c>
      <c r="B10553" s="49" t="s">
        <v>10810</v>
      </c>
    </row>
    <row r="10554" spans="1:2" x14ac:dyDescent="0.25">
      <c r="A10554" s="48">
        <v>43221808</v>
      </c>
      <c r="B10554" s="49" t="s">
        <v>10811</v>
      </c>
    </row>
    <row r="10555" spans="1:2" x14ac:dyDescent="0.25">
      <c r="A10555" s="48">
        <v>43222501</v>
      </c>
      <c r="B10555" s="49" t="s">
        <v>10812</v>
      </c>
    </row>
    <row r="10556" spans="1:2" x14ac:dyDescent="0.25">
      <c r="A10556" s="48">
        <v>43222502</v>
      </c>
      <c r="B10556" s="49" t="s">
        <v>10813</v>
      </c>
    </row>
    <row r="10557" spans="1:2" x14ac:dyDescent="0.25">
      <c r="A10557" s="48">
        <v>43222503</v>
      </c>
      <c r="B10557" s="49" t="s">
        <v>10814</v>
      </c>
    </row>
    <row r="10558" spans="1:2" x14ac:dyDescent="0.25">
      <c r="A10558" s="48">
        <v>43222602</v>
      </c>
      <c r="B10558" s="49" t="s">
        <v>10815</v>
      </c>
    </row>
    <row r="10559" spans="1:2" x14ac:dyDescent="0.25">
      <c r="A10559" s="48">
        <v>43222604</v>
      </c>
      <c r="B10559" s="49" t="s">
        <v>10816</v>
      </c>
    </row>
    <row r="10560" spans="1:2" x14ac:dyDescent="0.25">
      <c r="A10560" s="48">
        <v>43222605</v>
      </c>
      <c r="B10560" s="49" t="s">
        <v>10817</v>
      </c>
    </row>
    <row r="10561" spans="1:2" x14ac:dyDescent="0.25">
      <c r="A10561" s="48">
        <v>43222606</v>
      </c>
      <c r="B10561" s="49" t="s">
        <v>10818</v>
      </c>
    </row>
    <row r="10562" spans="1:2" x14ac:dyDescent="0.25">
      <c r="A10562" s="48">
        <v>43222607</v>
      </c>
      <c r="B10562" s="49" t="s">
        <v>10819</v>
      </c>
    </row>
    <row r="10563" spans="1:2" x14ac:dyDescent="0.25">
      <c r="A10563" s="48">
        <v>43222608</v>
      </c>
      <c r="B10563" s="49" t="s">
        <v>10820</v>
      </c>
    </row>
    <row r="10564" spans="1:2" x14ac:dyDescent="0.25">
      <c r="A10564" s="48">
        <v>43222609</v>
      </c>
      <c r="B10564" s="49" t="s">
        <v>10821</v>
      </c>
    </row>
    <row r="10565" spans="1:2" x14ac:dyDescent="0.25">
      <c r="A10565" s="48">
        <v>43222610</v>
      </c>
      <c r="B10565" s="49" t="s">
        <v>10822</v>
      </c>
    </row>
    <row r="10566" spans="1:2" x14ac:dyDescent="0.25">
      <c r="A10566" s="48">
        <v>43222611</v>
      </c>
      <c r="B10566" s="49" t="s">
        <v>10823</v>
      </c>
    </row>
    <row r="10567" spans="1:2" x14ac:dyDescent="0.25">
      <c r="A10567" s="48">
        <v>43222612</v>
      </c>
      <c r="B10567" s="49" t="s">
        <v>10824</v>
      </c>
    </row>
    <row r="10568" spans="1:2" x14ac:dyDescent="0.25">
      <c r="A10568" s="48">
        <v>43222615</v>
      </c>
      <c r="B10568" s="49" t="s">
        <v>10825</v>
      </c>
    </row>
    <row r="10569" spans="1:2" x14ac:dyDescent="0.25">
      <c r="A10569" s="48">
        <v>43222619</v>
      </c>
      <c r="B10569" s="49" t="s">
        <v>10826</v>
      </c>
    </row>
    <row r="10570" spans="1:2" x14ac:dyDescent="0.25">
      <c r="A10570" s="48">
        <v>43222620</v>
      </c>
      <c r="B10570" s="49" t="s">
        <v>10827</v>
      </c>
    </row>
    <row r="10571" spans="1:2" x14ac:dyDescent="0.25">
      <c r="A10571" s="48">
        <v>43222621</v>
      </c>
      <c r="B10571" s="49" t="s">
        <v>10828</v>
      </c>
    </row>
    <row r="10572" spans="1:2" x14ac:dyDescent="0.25">
      <c r="A10572" s="48">
        <v>43222622</v>
      </c>
      <c r="B10572" s="49" t="s">
        <v>10829</v>
      </c>
    </row>
    <row r="10573" spans="1:2" x14ac:dyDescent="0.25">
      <c r="A10573" s="48">
        <v>43222623</v>
      </c>
      <c r="B10573" s="49" t="s">
        <v>10830</v>
      </c>
    </row>
    <row r="10574" spans="1:2" x14ac:dyDescent="0.25">
      <c r="A10574" s="48">
        <v>43222624</v>
      </c>
      <c r="B10574" s="49" t="s">
        <v>10831</v>
      </c>
    </row>
    <row r="10575" spans="1:2" x14ac:dyDescent="0.25">
      <c r="A10575" s="48">
        <v>43222625</v>
      </c>
      <c r="B10575" s="49" t="s">
        <v>10832</v>
      </c>
    </row>
    <row r="10576" spans="1:2" x14ac:dyDescent="0.25">
      <c r="A10576" s="48">
        <v>43222626</v>
      </c>
      <c r="B10576" s="49" t="s">
        <v>10833</v>
      </c>
    </row>
    <row r="10577" spans="1:2" x14ac:dyDescent="0.25">
      <c r="A10577" s="48">
        <v>43222627</v>
      </c>
      <c r="B10577" s="49" t="s">
        <v>10834</v>
      </c>
    </row>
    <row r="10578" spans="1:2" x14ac:dyDescent="0.25">
      <c r="A10578" s="48">
        <v>43222628</v>
      </c>
      <c r="B10578" s="49" t="s">
        <v>10835</v>
      </c>
    </row>
    <row r="10579" spans="1:2" x14ac:dyDescent="0.25">
      <c r="A10579" s="48">
        <v>43222629</v>
      </c>
      <c r="B10579" s="49" t="s">
        <v>10836</v>
      </c>
    </row>
    <row r="10580" spans="1:2" x14ac:dyDescent="0.25">
      <c r="A10580" s="48">
        <v>43222630</v>
      </c>
      <c r="B10580" s="49" t="s">
        <v>10837</v>
      </c>
    </row>
    <row r="10581" spans="1:2" x14ac:dyDescent="0.25">
      <c r="A10581" s="48">
        <v>43222631</v>
      </c>
      <c r="B10581" s="49" t="s">
        <v>10838</v>
      </c>
    </row>
    <row r="10582" spans="1:2" x14ac:dyDescent="0.25">
      <c r="A10582" s="48">
        <v>43222632</v>
      </c>
      <c r="B10582" s="49" t="s">
        <v>10839</v>
      </c>
    </row>
    <row r="10583" spans="1:2" x14ac:dyDescent="0.25">
      <c r="A10583" s="48">
        <v>43222701</v>
      </c>
      <c r="B10583" s="49" t="s">
        <v>10840</v>
      </c>
    </row>
    <row r="10584" spans="1:2" x14ac:dyDescent="0.25">
      <c r="A10584" s="48">
        <v>43222702</v>
      </c>
      <c r="B10584" s="49" t="s">
        <v>10841</v>
      </c>
    </row>
    <row r="10585" spans="1:2" x14ac:dyDescent="0.25">
      <c r="A10585" s="48">
        <v>43222703</v>
      </c>
      <c r="B10585" s="49" t="s">
        <v>10842</v>
      </c>
    </row>
    <row r="10586" spans="1:2" x14ac:dyDescent="0.25">
      <c r="A10586" s="48">
        <v>43222801</v>
      </c>
      <c r="B10586" s="49" t="s">
        <v>10843</v>
      </c>
    </row>
    <row r="10587" spans="1:2" x14ac:dyDescent="0.25">
      <c r="A10587" s="48">
        <v>43222802</v>
      </c>
      <c r="B10587" s="49" t="s">
        <v>10844</v>
      </c>
    </row>
    <row r="10588" spans="1:2" x14ac:dyDescent="0.25">
      <c r="A10588" s="48">
        <v>43222803</v>
      </c>
      <c r="B10588" s="49" t="s">
        <v>10845</v>
      </c>
    </row>
    <row r="10589" spans="1:2" x14ac:dyDescent="0.25">
      <c r="A10589" s="48">
        <v>43222805</v>
      </c>
      <c r="B10589" s="49" t="s">
        <v>10846</v>
      </c>
    </row>
    <row r="10590" spans="1:2" x14ac:dyDescent="0.25">
      <c r="A10590" s="48">
        <v>43222806</v>
      </c>
      <c r="B10590" s="49" t="s">
        <v>10847</v>
      </c>
    </row>
    <row r="10591" spans="1:2" x14ac:dyDescent="0.25">
      <c r="A10591" s="48">
        <v>43222811</v>
      </c>
      <c r="B10591" s="49" t="s">
        <v>10848</v>
      </c>
    </row>
    <row r="10592" spans="1:2" x14ac:dyDescent="0.25">
      <c r="A10592" s="48">
        <v>43222813</v>
      </c>
      <c r="B10592" s="49" t="s">
        <v>10849</v>
      </c>
    </row>
    <row r="10593" spans="1:2" x14ac:dyDescent="0.25">
      <c r="A10593" s="48">
        <v>43222814</v>
      </c>
      <c r="B10593" s="49" t="s">
        <v>10850</v>
      </c>
    </row>
    <row r="10594" spans="1:2" x14ac:dyDescent="0.25">
      <c r="A10594" s="48">
        <v>43222815</v>
      </c>
      <c r="B10594" s="49" t="s">
        <v>10851</v>
      </c>
    </row>
    <row r="10595" spans="1:2" x14ac:dyDescent="0.25">
      <c r="A10595" s="48">
        <v>43222816</v>
      </c>
      <c r="B10595" s="49" t="s">
        <v>10852</v>
      </c>
    </row>
    <row r="10596" spans="1:2" x14ac:dyDescent="0.25">
      <c r="A10596" s="48">
        <v>43222817</v>
      </c>
      <c r="B10596" s="49" t="s">
        <v>10853</v>
      </c>
    </row>
    <row r="10597" spans="1:2" x14ac:dyDescent="0.25">
      <c r="A10597" s="48">
        <v>43222818</v>
      </c>
      <c r="B10597" s="49" t="s">
        <v>10854</v>
      </c>
    </row>
    <row r="10598" spans="1:2" x14ac:dyDescent="0.25">
      <c r="A10598" s="48">
        <v>43222819</v>
      </c>
      <c r="B10598" s="49" t="s">
        <v>10855</v>
      </c>
    </row>
    <row r="10599" spans="1:2" x14ac:dyDescent="0.25">
      <c r="A10599" s="48">
        <v>43222820</v>
      </c>
      <c r="B10599" s="49" t="s">
        <v>10856</v>
      </c>
    </row>
    <row r="10600" spans="1:2" x14ac:dyDescent="0.25">
      <c r="A10600" s="48">
        <v>43222821</v>
      </c>
      <c r="B10600" s="49" t="s">
        <v>10857</v>
      </c>
    </row>
    <row r="10601" spans="1:2" x14ac:dyDescent="0.25">
      <c r="A10601" s="48">
        <v>43222822</v>
      </c>
      <c r="B10601" s="49" t="s">
        <v>10858</v>
      </c>
    </row>
    <row r="10602" spans="1:2" x14ac:dyDescent="0.25">
      <c r="A10602" s="48">
        <v>43222823</v>
      </c>
      <c r="B10602" s="49" t="s">
        <v>10859</v>
      </c>
    </row>
    <row r="10603" spans="1:2" x14ac:dyDescent="0.25">
      <c r="A10603" s="48">
        <v>43222824</v>
      </c>
      <c r="B10603" s="49" t="s">
        <v>10860</v>
      </c>
    </row>
    <row r="10604" spans="1:2" x14ac:dyDescent="0.25">
      <c r="A10604" s="48">
        <v>43222825</v>
      </c>
      <c r="B10604" s="49" t="s">
        <v>10861</v>
      </c>
    </row>
    <row r="10605" spans="1:2" x14ac:dyDescent="0.25">
      <c r="A10605" s="48">
        <v>43222901</v>
      </c>
      <c r="B10605" s="49" t="s">
        <v>10862</v>
      </c>
    </row>
    <row r="10606" spans="1:2" x14ac:dyDescent="0.25">
      <c r="A10606" s="48">
        <v>43222902</v>
      </c>
      <c r="B10606" s="49" t="s">
        <v>10863</v>
      </c>
    </row>
    <row r="10607" spans="1:2" x14ac:dyDescent="0.25">
      <c r="A10607" s="48">
        <v>43223001</v>
      </c>
      <c r="B10607" s="49" t="s">
        <v>10864</v>
      </c>
    </row>
    <row r="10608" spans="1:2" x14ac:dyDescent="0.25">
      <c r="A10608" s="48">
        <v>43223101</v>
      </c>
      <c r="B10608" s="49" t="s">
        <v>10865</v>
      </c>
    </row>
    <row r="10609" spans="1:2" x14ac:dyDescent="0.25">
      <c r="A10609" s="48">
        <v>43223102</v>
      </c>
      <c r="B10609" s="49" t="s">
        <v>10866</v>
      </c>
    </row>
    <row r="10610" spans="1:2" x14ac:dyDescent="0.25">
      <c r="A10610" s="48">
        <v>43223103</v>
      </c>
      <c r="B10610" s="49" t="s">
        <v>10867</v>
      </c>
    </row>
    <row r="10611" spans="1:2" x14ac:dyDescent="0.25">
      <c r="A10611" s="48">
        <v>43223104</v>
      </c>
      <c r="B10611" s="49" t="s">
        <v>10868</v>
      </c>
    </row>
    <row r="10612" spans="1:2" x14ac:dyDescent="0.25">
      <c r="A10612" s="48">
        <v>43223105</v>
      </c>
      <c r="B10612" s="49" t="s">
        <v>10869</v>
      </c>
    </row>
    <row r="10613" spans="1:2" x14ac:dyDescent="0.25">
      <c r="A10613" s="48">
        <v>43223106</v>
      </c>
      <c r="B10613" s="49" t="s">
        <v>10870</v>
      </c>
    </row>
    <row r="10614" spans="1:2" x14ac:dyDescent="0.25">
      <c r="A10614" s="48">
        <v>43223107</v>
      </c>
      <c r="B10614" s="49" t="s">
        <v>10871</v>
      </c>
    </row>
    <row r="10615" spans="1:2" x14ac:dyDescent="0.25">
      <c r="A10615" s="48">
        <v>43223108</v>
      </c>
      <c r="B10615" s="49" t="s">
        <v>10872</v>
      </c>
    </row>
    <row r="10616" spans="1:2" x14ac:dyDescent="0.25">
      <c r="A10616" s="48">
        <v>43223109</v>
      </c>
      <c r="B10616" s="49" t="s">
        <v>10873</v>
      </c>
    </row>
    <row r="10617" spans="1:2" x14ac:dyDescent="0.25">
      <c r="A10617" s="48">
        <v>43223110</v>
      </c>
      <c r="B10617" s="49" t="s">
        <v>10874</v>
      </c>
    </row>
    <row r="10618" spans="1:2" x14ac:dyDescent="0.25">
      <c r="A10618" s="48">
        <v>43223111</v>
      </c>
      <c r="B10618" s="49" t="s">
        <v>10875</v>
      </c>
    </row>
    <row r="10619" spans="1:2" x14ac:dyDescent="0.25">
      <c r="A10619" s="48">
        <v>43223112</v>
      </c>
      <c r="B10619" s="49" t="s">
        <v>10876</v>
      </c>
    </row>
    <row r="10620" spans="1:2" x14ac:dyDescent="0.25">
      <c r="A10620" s="48">
        <v>43223113</v>
      </c>
      <c r="B10620" s="49" t="s">
        <v>10877</v>
      </c>
    </row>
    <row r="10621" spans="1:2" x14ac:dyDescent="0.25">
      <c r="A10621" s="48">
        <v>43223201</v>
      </c>
      <c r="B10621" s="49" t="s">
        <v>10878</v>
      </c>
    </row>
    <row r="10622" spans="1:2" x14ac:dyDescent="0.25">
      <c r="A10622" s="48">
        <v>43223202</v>
      </c>
      <c r="B10622" s="49" t="s">
        <v>10879</v>
      </c>
    </row>
    <row r="10623" spans="1:2" x14ac:dyDescent="0.25">
      <c r="A10623" s="48">
        <v>43223203</v>
      </c>
      <c r="B10623" s="49" t="s">
        <v>10880</v>
      </c>
    </row>
    <row r="10624" spans="1:2" x14ac:dyDescent="0.25">
      <c r="A10624" s="48">
        <v>43223204</v>
      </c>
      <c r="B10624" s="49" t="s">
        <v>10881</v>
      </c>
    </row>
    <row r="10625" spans="1:2" x14ac:dyDescent="0.25">
      <c r="A10625" s="48">
        <v>43223205</v>
      </c>
      <c r="B10625" s="49" t="s">
        <v>10882</v>
      </c>
    </row>
    <row r="10626" spans="1:2" x14ac:dyDescent="0.25">
      <c r="A10626" s="48">
        <v>43223206</v>
      </c>
      <c r="B10626" s="49" t="s">
        <v>10883</v>
      </c>
    </row>
    <row r="10627" spans="1:2" x14ac:dyDescent="0.25">
      <c r="A10627" s="48">
        <v>43223207</v>
      </c>
      <c r="B10627" s="49" t="s">
        <v>10884</v>
      </c>
    </row>
    <row r="10628" spans="1:2" x14ac:dyDescent="0.25">
      <c r="A10628" s="48">
        <v>43223208</v>
      </c>
      <c r="B10628" s="49" t="s">
        <v>10885</v>
      </c>
    </row>
    <row r="10629" spans="1:2" x14ac:dyDescent="0.25">
      <c r="A10629" s="48">
        <v>43223209</v>
      </c>
      <c r="B10629" s="49" t="s">
        <v>10886</v>
      </c>
    </row>
    <row r="10630" spans="1:2" x14ac:dyDescent="0.25">
      <c r="A10630" s="48">
        <v>43223210</v>
      </c>
      <c r="B10630" s="49" t="s">
        <v>10887</v>
      </c>
    </row>
    <row r="10631" spans="1:2" x14ac:dyDescent="0.25">
      <c r="A10631" s="48">
        <v>43223211</v>
      </c>
      <c r="B10631" s="49" t="s">
        <v>10888</v>
      </c>
    </row>
    <row r="10632" spans="1:2" x14ac:dyDescent="0.25">
      <c r="A10632" s="48">
        <v>43223212</v>
      </c>
      <c r="B10632" s="49" t="s">
        <v>10889</v>
      </c>
    </row>
    <row r="10633" spans="1:2" x14ac:dyDescent="0.25">
      <c r="A10633" s="48">
        <v>43231501</v>
      </c>
      <c r="B10633" s="49" t="s">
        <v>10890</v>
      </c>
    </row>
    <row r="10634" spans="1:2" x14ac:dyDescent="0.25">
      <c r="A10634" s="48">
        <v>43231503</v>
      </c>
      <c r="B10634" s="49" t="s">
        <v>10891</v>
      </c>
    </row>
    <row r="10635" spans="1:2" x14ac:dyDescent="0.25">
      <c r="A10635" s="48">
        <v>43231505</v>
      </c>
      <c r="B10635" s="49" t="s">
        <v>10892</v>
      </c>
    </row>
    <row r="10636" spans="1:2" x14ac:dyDescent="0.25">
      <c r="A10636" s="48">
        <v>43231506</v>
      </c>
      <c r="B10636" s="49" t="s">
        <v>10893</v>
      </c>
    </row>
    <row r="10637" spans="1:2" x14ac:dyDescent="0.25">
      <c r="A10637" s="48">
        <v>43231507</v>
      </c>
      <c r="B10637" s="49" t="s">
        <v>10894</v>
      </c>
    </row>
    <row r="10638" spans="1:2" x14ac:dyDescent="0.25">
      <c r="A10638" s="48">
        <v>43231508</v>
      </c>
      <c r="B10638" s="49" t="s">
        <v>10895</v>
      </c>
    </row>
    <row r="10639" spans="1:2" x14ac:dyDescent="0.25">
      <c r="A10639" s="48">
        <v>43231509</v>
      </c>
      <c r="B10639" s="49" t="s">
        <v>10896</v>
      </c>
    </row>
    <row r="10640" spans="1:2" x14ac:dyDescent="0.25">
      <c r="A10640" s="48">
        <v>43231510</v>
      </c>
      <c r="B10640" s="49" t="s">
        <v>10897</v>
      </c>
    </row>
    <row r="10641" spans="1:2" x14ac:dyDescent="0.25">
      <c r="A10641" s="48">
        <v>43231511</v>
      </c>
      <c r="B10641" s="49" t="s">
        <v>10898</v>
      </c>
    </row>
    <row r="10642" spans="1:2" x14ac:dyDescent="0.25">
      <c r="A10642" s="48">
        <v>43231512</v>
      </c>
      <c r="B10642" s="49" t="s">
        <v>10899</v>
      </c>
    </row>
    <row r="10643" spans="1:2" x14ac:dyDescent="0.25">
      <c r="A10643" s="48">
        <v>43231513</v>
      </c>
      <c r="B10643" s="49" t="s">
        <v>10900</v>
      </c>
    </row>
    <row r="10644" spans="1:2" x14ac:dyDescent="0.25">
      <c r="A10644" s="48">
        <v>43231601</v>
      </c>
      <c r="B10644" s="49" t="s">
        <v>10901</v>
      </c>
    </row>
    <row r="10645" spans="1:2" x14ac:dyDescent="0.25">
      <c r="A10645" s="48">
        <v>43231602</v>
      </c>
      <c r="B10645" s="49" t="s">
        <v>10902</v>
      </c>
    </row>
    <row r="10646" spans="1:2" x14ac:dyDescent="0.25">
      <c r="A10646" s="48">
        <v>43231603</v>
      </c>
      <c r="B10646" s="49" t="s">
        <v>10903</v>
      </c>
    </row>
    <row r="10647" spans="1:2" x14ac:dyDescent="0.25">
      <c r="A10647" s="48">
        <v>43231604</v>
      </c>
      <c r="B10647" s="49" t="s">
        <v>10904</v>
      </c>
    </row>
    <row r="10648" spans="1:2" x14ac:dyDescent="0.25">
      <c r="A10648" s="48">
        <v>43231605</v>
      </c>
      <c r="B10648" s="49" t="s">
        <v>10905</v>
      </c>
    </row>
    <row r="10649" spans="1:2" x14ac:dyDescent="0.25">
      <c r="A10649" s="48">
        <v>43232001</v>
      </c>
      <c r="B10649" s="49" t="s">
        <v>10906</v>
      </c>
    </row>
    <row r="10650" spans="1:2" x14ac:dyDescent="0.25">
      <c r="A10650" s="48">
        <v>43232002</v>
      </c>
      <c r="B10650" s="49" t="s">
        <v>10907</v>
      </c>
    </row>
    <row r="10651" spans="1:2" x14ac:dyDescent="0.25">
      <c r="A10651" s="48">
        <v>43232003</v>
      </c>
      <c r="B10651" s="49" t="s">
        <v>10908</v>
      </c>
    </row>
    <row r="10652" spans="1:2" x14ac:dyDescent="0.25">
      <c r="A10652" s="48">
        <v>43232004</v>
      </c>
      <c r="B10652" s="49" t="s">
        <v>10909</v>
      </c>
    </row>
    <row r="10653" spans="1:2" x14ac:dyDescent="0.25">
      <c r="A10653" s="48">
        <v>43232005</v>
      </c>
      <c r="B10653" s="49" t="s">
        <v>10910</v>
      </c>
    </row>
    <row r="10654" spans="1:2" x14ac:dyDescent="0.25">
      <c r="A10654" s="48">
        <v>43232101</v>
      </c>
      <c r="B10654" s="49" t="s">
        <v>10911</v>
      </c>
    </row>
    <row r="10655" spans="1:2" x14ac:dyDescent="0.25">
      <c r="A10655" s="48">
        <v>43232102</v>
      </c>
      <c r="B10655" s="49" t="s">
        <v>10912</v>
      </c>
    </row>
    <row r="10656" spans="1:2" x14ac:dyDescent="0.25">
      <c r="A10656" s="48">
        <v>43232103</v>
      </c>
      <c r="B10656" s="49" t="s">
        <v>10913</v>
      </c>
    </row>
    <row r="10657" spans="1:2" x14ac:dyDescent="0.25">
      <c r="A10657" s="48">
        <v>43232104</v>
      </c>
      <c r="B10657" s="49" t="s">
        <v>10914</v>
      </c>
    </row>
    <row r="10658" spans="1:2" x14ac:dyDescent="0.25">
      <c r="A10658" s="48">
        <v>43232105</v>
      </c>
      <c r="B10658" s="49" t="s">
        <v>10915</v>
      </c>
    </row>
    <row r="10659" spans="1:2" x14ac:dyDescent="0.25">
      <c r="A10659" s="48">
        <v>43232106</v>
      </c>
      <c r="B10659" s="49" t="s">
        <v>10916</v>
      </c>
    </row>
    <row r="10660" spans="1:2" x14ac:dyDescent="0.25">
      <c r="A10660" s="48">
        <v>43232107</v>
      </c>
      <c r="B10660" s="49" t="s">
        <v>10917</v>
      </c>
    </row>
    <row r="10661" spans="1:2" x14ac:dyDescent="0.25">
      <c r="A10661" s="48">
        <v>43232108</v>
      </c>
      <c r="B10661" s="49" t="s">
        <v>10918</v>
      </c>
    </row>
    <row r="10662" spans="1:2" x14ac:dyDescent="0.25">
      <c r="A10662" s="48">
        <v>43232110</v>
      </c>
      <c r="B10662" s="49" t="s">
        <v>10919</v>
      </c>
    </row>
    <row r="10663" spans="1:2" x14ac:dyDescent="0.25">
      <c r="A10663" s="48">
        <v>43232111</v>
      </c>
      <c r="B10663" s="49" t="s">
        <v>10920</v>
      </c>
    </row>
    <row r="10664" spans="1:2" x14ac:dyDescent="0.25">
      <c r="A10664" s="48">
        <v>43232112</v>
      </c>
      <c r="B10664" s="49" t="s">
        <v>10921</v>
      </c>
    </row>
    <row r="10665" spans="1:2" x14ac:dyDescent="0.25">
      <c r="A10665" s="48">
        <v>43232201</v>
      </c>
      <c r="B10665" s="49" t="s">
        <v>10922</v>
      </c>
    </row>
    <row r="10666" spans="1:2" x14ac:dyDescent="0.25">
      <c r="A10666" s="48">
        <v>43232202</v>
      </c>
      <c r="B10666" s="49" t="s">
        <v>10923</v>
      </c>
    </row>
    <row r="10667" spans="1:2" x14ac:dyDescent="0.25">
      <c r="A10667" s="48">
        <v>43232203</v>
      </c>
      <c r="B10667" s="49" t="s">
        <v>10924</v>
      </c>
    </row>
    <row r="10668" spans="1:2" x14ac:dyDescent="0.25">
      <c r="A10668" s="48">
        <v>43232301</v>
      </c>
      <c r="B10668" s="49" t="s">
        <v>10925</v>
      </c>
    </row>
    <row r="10669" spans="1:2" x14ac:dyDescent="0.25">
      <c r="A10669" s="48">
        <v>43232302</v>
      </c>
      <c r="B10669" s="49" t="s">
        <v>10926</v>
      </c>
    </row>
    <row r="10670" spans="1:2" x14ac:dyDescent="0.25">
      <c r="A10670" s="48">
        <v>43232303</v>
      </c>
      <c r="B10670" s="49" t="s">
        <v>10927</v>
      </c>
    </row>
    <row r="10671" spans="1:2" x14ac:dyDescent="0.25">
      <c r="A10671" s="48">
        <v>43232304</v>
      </c>
      <c r="B10671" s="49" t="s">
        <v>10928</v>
      </c>
    </row>
    <row r="10672" spans="1:2" x14ac:dyDescent="0.25">
      <c r="A10672" s="48">
        <v>43232305</v>
      </c>
      <c r="B10672" s="49" t="s">
        <v>10929</v>
      </c>
    </row>
    <row r="10673" spans="1:2" x14ac:dyDescent="0.25">
      <c r="A10673" s="48">
        <v>43232306</v>
      </c>
      <c r="B10673" s="49" t="s">
        <v>10930</v>
      </c>
    </row>
    <row r="10674" spans="1:2" x14ac:dyDescent="0.25">
      <c r="A10674" s="48">
        <v>43232307</v>
      </c>
      <c r="B10674" s="49" t="s">
        <v>10931</v>
      </c>
    </row>
    <row r="10675" spans="1:2" x14ac:dyDescent="0.25">
      <c r="A10675" s="48">
        <v>43232309</v>
      </c>
      <c r="B10675" s="49" t="s">
        <v>10932</v>
      </c>
    </row>
    <row r="10676" spans="1:2" x14ac:dyDescent="0.25">
      <c r="A10676" s="48">
        <v>43232310</v>
      </c>
      <c r="B10676" s="49" t="s">
        <v>10933</v>
      </c>
    </row>
    <row r="10677" spans="1:2" x14ac:dyDescent="0.25">
      <c r="A10677" s="48">
        <v>43232311</v>
      </c>
      <c r="B10677" s="49" t="s">
        <v>10934</v>
      </c>
    </row>
    <row r="10678" spans="1:2" x14ac:dyDescent="0.25">
      <c r="A10678" s="48">
        <v>43232312</v>
      </c>
      <c r="B10678" s="49" t="s">
        <v>10935</v>
      </c>
    </row>
    <row r="10679" spans="1:2" x14ac:dyDescent="0.25">
      <c r="A10679" s="48">
        <v>43232313</v>
      </c>
      <c r="B10679" s="49" t="s">
        <v>10936</v>
      </c>
    </row>
    <row r="10680" spans="1:2" x14ac:dyDescent="0.25">
      <c r="A10680" s="48">
        <v>43232401</v>
      </c>
      <c r="B10680" s="49" t="s">
        <v>10937</v>
      </c>
    </row>
    <row r="10681" spans="1:2" x14ac:dyDescent="0.25">
      <c r="A10681" s="48">
        <v>43232402</v>
      </c>
      <c r="B10681" s="49" t="s">
        <v>10938</v>
      </c>
    </row>
    <row r="10682" spans="1:2" x14ac:dyDescent="0.25">
      <c r="A10682" s="48">
        <v>43232403</v>
      </c>
      <c r="B10682" s="49" t="s">
        <v>10939</v>
      </c>
    </row>
    <row r="10683" spans="1:2" x14ac:dyDescent="0.25">
      <c r="A10683" s="48">
        <v>43232404</v>
      </c>
      <c r="B10683" s="49" t="s">
        <v>10940</v>
      </c>
    </row>
    <row r="10684" spans="1:2" x14ac:dyDescent="0.25">
      <c r="A10684" s="48">
        <v>43232405</v>
      </c>
      <c r="B10684" s="49" t="s">
        <v>10941</v>
      </c>
    </row>
    <row r="10685" spans="1:2" x14ac:dyDescent="0.25">
      <c r="A10685" s="48">
        <v>43232406</v>
      </c>
      <c r="B10685" s="49" t="s">
        <v>10942</v>
      </c>
    </row>
    <row r="10686" spans="1:2" x14ac:dyDescent="0.25">
      <c r="A10686" s="48">
        <v>43232407</v>
      </c>
      <c r="B10686" s="49" t="s">
        <v>10943</v>
      </c>
    </row>
    <row r="10687" spans="1:2" x14ac:dyDescent="0.25">
      <c r="A10687" s="48">
        <v>43232408</v>
      </c>
      <c r="B10687" s="49" t="s">
        <v>10944</v>
      </c>
    </row>
    <row r="10688" spans="1:2" x14ac:dyDescent="0.25">
      <c r="A10688" s="48">
        <v>43232409</v>
      </c>
      <c r="B10688" s="49" t="s">
        <v>10945</v>
      </c>
    </row>
    <row r="10689" spans="1:2" x14ac:dyDescent="0.25">
      <c r="A10689" s="48">
        <v>43232501</v>
      </c>
      <c r="B10689" s="49" t="s">
        <v>10946</v>
      </c>
    </row>
    <row r="10690" spans="1:2" x14ac:dyDescent="0.25">
      <c r="A10690" s="48">
        <v>43232502</v>
      </c>
      <c r="B10690" s="49" t="s">
        <v>10947</v>
      </c>
    </row>
    <row r="10691" spans="1:2" x14ac:dyDescent="0.25">
      <c r="A10691" s="48">
        <v>43232503</v>
      </c>
      <c r="B10691" s="49" t="s">
        <v>10948</v>
      </c>
    </row>
    <row r="10692" spans="1:2" x14ac:dyDescent="0.25">
      <c r="A10692" s="48">
        <v>43232504</v>
      </c>
      <c r="B10692" s="49" t="s">
        <v>10949</v>
      </c>
    </row>
    <row r="10693" spans="1:2" x14ac:dyDescent="0.25">
      <c r="A10693" s="48">
        <v>43232601</v>
      </c>
      <c r="B10693" s="49" t="s">
        <v>10950</v>
      </c>
    </row>
    <row r="10694" spans="1:2" x14ac:dyDescent="0.25">
      <c r="A10694" s="48">
        <v>43232602</v>
      </c>
      <c r="B10694" s="49" t="s">
        <v>10951</v>
      </c>
    </row>
    <row r="10695" spans="1:2" x14ac:dyDescent="0.25">
      <c r="A10695" s="48">
        <v>43232603</v>
      </c>
      <c r="B10695" s="49" t="s">
        <v>10952</v>
      </c>
    </row>
    <row r="10696" spans="1:2" x14ac:dyDescent="0.25">
      <c r="A10696" s="48">
        <v>43232604</v>
      </c>
      <c r="B10696" s="49" t="s">
        <v>10953</v>
      </c>
    </row>
    <row r="10697" spans="1:2" x14ac:dyDescent="0.25">
      <c r="A10697" s="48">
        <v>43232605</v>
      </c>
      <c r="B10697" s="49" t="s">
        <v>10954</v>
      </c>
    </row>
    <row r="10698" spans="1:2" x14ac:dyDescent="0.25">
      <c r="A10698" s="48">
        <v>43232606</v>
      </c>
      <c r="B10698" s="49" t="s">
        <v>10955</v>
      </c>
    </row>
    <row r="10699" spans="1:2" x14ac:dyDescent="0.25">
      <c r="A10699" s="48">
        <v>43232607</v>
      </c>
      <c r="B10699" s="49" t="s">
        <v>10956</v>
      </c>
    </row>
    <row r="10700" spans="1:2" x14ac:dyDescent="0.25">
      <c r="A10700" s="48">
        <v>43232608</v>
      </c>
      <c r="B10700" s="49" t="s">
        <v>10957</v>
      </c>
    </row>
    <row r="10701" spans="1:2" x14ac:dyDescent="0.25">
      <c r="A10701" s="48">
        <v>43232609</v>
      </c>
      <c r="B10701" s="49" t="s">
        <v>10958</v>
      </c>
    </row>
    <row r="10702" spans="1:2" x14ac:dyDescent="0.25">
      <c r="A10702" s="48">
        <v>43232610</v>
      </c>
      <c r="B10702" s="49" t="s">
        <v>10959</v>
      </c>
    </row>
    <row r="10703" spans="1:2" x14ac:dyDescent="0.25">
      <c r="A10703" s="48">
        <v>43232611</v>
      </c>
      <c r="B10703" s="49" t="s">
        <v>10960</v>
      </c>
    </row>
    <row r="10704" spans="1:2" x14ac:dyDescent="0.25">
      <c r="A10704" s="48">
        <v>43232612</v>
      </c>
      <c r="B10704" s="49" t="s">
        <v>10961</v>
      </c>
    </row>
    <row r="10705" spans="1:2" x14ac:dyDescent="0.25">
      <c r="A10705" s="48">
        <v>43232701</v>
      </c>
      <c r="B10705" s="49" t="s">
        <v>10962</v>
      </c>
    </row>
    <row r="10706" spans="1:2" x14ac:dyDescent="0.25">
      <c r="A10706" s="48">
        <v>43232702</v>
      </c>
      <c r="B10706" s="49" t="s">
        <v>10963</v>
      </c>
    </row>
    <row r="10707" spans="1:2" x14ac:dyDescent="0.25">
      <c r="A10707" s="48">
        <v>43232703</v>
      </c>
      <c r="B10707" s="49" t="s">
        <v>10964</v>
      </c>
    </row>
    <row r="10708" spans="1:2" x14ac:dyDescent="0.25">
      <c r="A10708" s="48">
        <v>43232704</v>
      </c>
      <c r="B10708" s="49" t="s">
        <v>10965</v>
      </c>
    </row>
    <row r="10709" spans="1:2" x14ac:dyDescent="0.25">
      <c r="A10709" s="48">
        <v>43232705</v>
      </c>
      <c r="B10709" s="49" t="s">
        <v>10966</v>
      </c>
    </row>
    <row r="10710" spans="1:2" x14ac:dyDescent="0.25">
      <c r="A10710" s="48">
        <v>43232801</v>
      </c>
      <c r="B10710" s="49" t="s">
        <v>10967</v>
      </c>
    </row>
    <row r="10711" spans="1:2" x14ac:dyDescent="0.25">
      <c r="A10711" s="48">
        <v>43232802</v>
      </c>
      <c r="B10711" s="49" t="s">
        <v>10968</v>
      </c>
    </row>
    <row r="10712" spans="1:2" x14ac:dyDescent="0.25">
      <c r="A10712" s="48">
        <v>43232803</v>
      </c>
      <c r="B10712" s="49" t="s">
        <v>10969</v>
      </c>
    </row>
    <row r="10713" spans="1:2" x14ac:dyDescent="0.25">
      <c r="A10713" s="48">
        <v>43232804</v>
      </c>
      <c r="B10713" s="49" t="s">
        <v>10970</v>
      </c>
    </row>
    <row r="10714" spans="1:2" x14ac:dyDescent="0.25">
      <c r="A10714" s="48">
        <v>43232901</v>
      </c>
      <c r="B10714" s="49" t="s">
        <v>10971</v>
      </c>
    </row>
    <row r="10715" spans="1:2" x14ac:dyDescent="0.25">
      <c r="A10715" s="48">
        <v>43232902</v>
      </c>
      <c r="B10715" s="49" t="s">
        <v>10972</v>
      </c>
    </row>
    <row r="10716" spans="1:2" x14ac:dyDescent="0.25">
      <c r="A10716" s="48">
        <v>43232903</v>
      </c>
      <c r="B10716" s="49" t="s">
        <v>10973</v>
      </c>
    </row>
    <row r="10717" spans="1:2" x14ac:dyDescent="0.25">
      <c r="A10717" s="48">
        <v>43232904</v>
      </c>
      <c r="B10717" s="49" t="s">
        <v>10974</v>
      </c>
    </row>
    <row r="10718" spans="1:2" x14ac:dyDescent="0.25">
      <c r="A10718" s="48">
        <v>43232905</v>
      </c>
      <c r="B10718" s="49" t="s">
        <v>10975</v>
      </c>
    </row>
    <row r="10719" spans="1:2" x14ac:dyDescent="0.25">
      <c r="A10719" s="48">
        <v>43232906</v>
      </c>
      <c r="B10719" s="49" t="s">
        <v>10976</v>
      </c>
    </row>
    <row r="10720" spans="1:2" x14ac:dyDescent="0.25">
      <c r="A10720" s="48">
        <v>43232907</v>
      </c>
      <c r="B10720" s="49" t="s">
        <v>10977</v>
      </c>
    </row>
    <row r="10721" spans="1:2" x14ac:dyDescent="0.25">
      <c r="A10721" s="48">
        <v>43232908</v>
      </c>
      <c r="B10721" s="49" t="s">
        <v>10978</v>
      </c>
    </row>
    <row r="10722" spans="1:2" x14ac:dyDescent="0.25">
      <c r="A10722" s="48">
        <v>43232909</v>
      </c>
      <c r="B10722" s="49" t="s">
        <v>10979</v>
      </c>
    </row>
    <row r="10723" spans="1:2" x14ac:dyDescent="0.25">
      <c r="A10723" s="48">
        <v>43232910</v>
      </c>
      <c r="B10723" s="49" t="s">
        <v>10980</v>
      </c>
    </row>
    <row r="10724" spans="1:2" x14ac:dyDescent="0.25">
      <c r="A10724" s="48">
        <v>43232911</v>
      </c>
      <c r="B10724" s="49" t="s">
        <v>10981</v>
      </c>
    </row>
    <row r="10725" spans="1:2" x14ac:dyDescent="0.25">
      <c r="A10725" s="48">
        <v>43232912</v>
      </c>
      <c r="B10725" s="49" t="s">
        <v>10982</v>
      </c>
    </row>
    <row r="10726" spans="1:2" x14ac:dyDescent="0.25">
      <c r="A10726" s="48">
        <v>43232913</v>
      </c>
      <c r="B10726" s="49" t="s">
        <v>10983</v>
      </c>
    </row>
    <row r="10727" spans="1:2" x14ac:dyDescent="0.25">
      <c r="A10727" s="48">
        <v>43232914</v>
      </c>
      <c r="B10727" s="49" t="s">
        <v>10984</v>
      </c>
    </row>
    <row r="10728" spans="1:2" x14ac:dyDescent="0.25">
      <c r="A10728" s="48">
        <v>43232915</v>
      </c>
      <c r="B10728" s="49" t="s">
        <v>10985</v>
      </c>
    </row>
    <row r="10729" spans="1:2" x14ac:dyDescent="0.25">
      <c r="A10729" s="48">
        <v>43233001</v>
      </c>
      <c r="B10729" s="49" t="s">
        <v>10986</v>
      </c>
    </row>
    <row r="10730" spans="1:2" x14ac:dyDescent="0.25">
      <c r="A10730" s="48">
        <v>43233002</v>
      </c>
      <c r="B10730" s="49" t="s">
        <v>10987</v>
      </c>
    </row>
    <row r="10731" spans="1:2" x14ac:dyDescent="0.25">
      <c r="A10731" s="48">
        <v>43233004</v>
      </c>
      <c r="B10731" s="49" t="s">
        <v>10988</v>
      </c>
    </row>
    <row r="10732" spans="1:2" x14ac:dyDescent="0.25">
      <c r="A10732" s="48">
        <v>43233201</v>
      </c>
      <c r="B10732" s="49" t="s">
        <v>10989</v>
      </c>
    </row>
    <row r="10733" spans="1:2" x14ac:dyDescent="0.25">
      <c r="A10733" s="48">
        <v>43233203</v>
      </c>
      <c r="B10733" s="49" t="s">
        <v>10990</v>
      </c>
    </row>
    <row r="10734" spans="1:2" x14ac:dyDescent="0.25">
      <c r="A10734" s="48">
        <v>43233204</v>
      </c>
      <c r="B10734" s="49" t="s">
        <v>10991</v>
      </c>
    </row>
    <row r="10735" spans="1:2" x14ac:dyDescent="0.25">
      <c r="A10735" s="48">
        <v>43233205</v>
      </c>
      <c r="B10735" s="49" t="s">
        <v>10992</v>
      </c>
    </row>
    <row r="10736" spans="1:2" x14ac:dyDescent="0.25">
      <c r="A10736" s="48">
        <v>43233401</v>
      </c>
      <c r="B10736" s="49" t="s">
        <v>10993</v>
      </c>
    </row>
    <row r="10737" spans="1:2" x14ac:dyDescent="0.25">
      <c r="A10737" s="48">
        <v>43233402</v>
      </c>
      <c r="B10737" s="49" t="s">
        <v>10994</v>
      </c>
    </row>
    <row r="10738" spans="1:2" x14ac:dyDescent="0.25">
      <c r="A10738" s="48">
        <v>43233403</v>
      </c>
      <c r="B10738" s="49" t="s">
        <v>10995</v>
      </c>
    </row>
    <row r="10739" spans="1:2" x14ac:dyDescent="0.25">
      <c r="A10739" s="48">
        <v>43233404</v>
      </c>
      <c r="B10739" s="49" t="s">
        <v>10996</v>
      </c>
    </row>
    <row r="10740" spans="1:2" x14ac:dyDescent="0.25">
      <c r="A10740" s="48">
        <v>43233405</v>
      </c>
      <c r="B10740" s="49" t="s">
        <v>10997</v>
      </c>
    </row>
    <row r="10741" spans="1:2" x14ac:dyDescent="0.25">
      <c r="A10741" s="48">
        <v>43233406</v>
      </c>
      <c r="B10741" s="49" t="s">
        <v>10998</v>
      </c>
    </row>
    <row r="10742" spans="1:2" x14ac:dyDescent="0.25">
      <c r="A10742" s="48">
        <v>43233407</v>
      </c>
      <c r="B10742" s="49" t="s">
        <v>10999</v>
      </c>
    </row>
    <row r="10743" spans="1:2" x14ac:dyDescent="0.25">
      <c r="A10743" s="48">
        <v>43233410</v>
      </c>
      <c r="B10743" s="49" t="s">
        <v>11000</v>
      </c>
    </row>
    <row r="10744" spans="1:2" x14ac:dyDescent="0.25">
      <c r="A10744" s="48">
        <v>43233411</v>
      </c>
      <c r="B10744" s="49" t="s">
        <v>11001</v>
      </c>
    </row>
    <row r="10745" spans="1:2" x14ac:dyDescent="0.25">
      <c r="A10745" s="48">
        <v>43233413</v>
      </c>
      <c r="B10745" s="49" t="s">
        <v>11002</v>
      </c>
    </row>
    <row r="10746" spans="1:2" x14ac:dyDescent="0.25">
      <c r="A10746" s="48">
        <v>43233414</v>
      </c>
      <c r="B10746" s="49" t="s">
        <v>11003</v>
      </c>
    </row>
    <row r="10747" spans="1:2" x14ac:dyDescent="0.25">
      <c r="A10747" s="48">
        <v>43233415</v>
      </c>
      <c r="B10747" s="49" t="s">
        <v>11004</v>
      </c>
    </row>
    <row r="10748" spans="1:2" x14ac:dyDescent="0.25">
      <c r="A10748" s="48">
        <v>43233501</v>
      </c>
      <c r="B10748" s="49" t="s">
        <v>11005</v>
      </c>
    </row>
    <row r="10749" spans="1:2" x14ac:dyDescent="0.25">
      <c r="A10749" s="48">
        <v>43233502</v>
      </c>
      <c r="B10749" s="49" t="s">
        <v>11006</v>
      </c>
    </row>
    <row r="10750" spans="1:2" x14ac:dyDescent="0.25">
      <c r="A10750" s="48">
        <v>43233503</v>
      </c>
      <c r="B10750" s="49" t="s">
        <v>11007</v>
      </c>
    </row>
    <row r="10751" spans="1:2" x14ac:dyDescent="0.25">
      <c r="A10751" s="48">
        <v>43233504</v>
      </c>
      <c r="B10751" s="49" t="s">
        <v>11008</v>
      </c>
    </row>
    <row r="10752" spans="1:2" x14ac:dyDescent="0.25">
      <c r="A10752" s="48">
        <v>43233505</v>
      </c>
      <c r="B10752" s="49" t="s">
        <v>11009</v>
      </c>
    </row>
    <row r="10753" spans="1:2" x14ac:dyDescent="0.25">
      <c r="A10753" s="48">
        <v>43233506</v>
      </c>
      <c r="B10753" s="49" t="s">
        <v>11010</v>
      </c>
    </row>
    <row r="10754" spans="1:2" x14ac:dyDescent="0.25">
      <c r="A10754" s="48">
        <v>43233507</v>
      </c>
      <c r="B10754" s="49" t="s">
        <v>11011</v>
      </c>
    </row>
    <row r="10755" spans="1:2" x14ac:dyDescent="0.25">
      <c r="A10755" s="48">
        <v>43233508</v>
      </c>
      <c r="B10755" s="49" t="s">
        <v>11012</v>
      </c>
    </row>
    <row r="10756" spans="1:2" x14ac:dyDescent="0.25">
      <c r="A10756" s="48">
        <v>43233509</v>
      </c>
      <c r="B10756" s="49" t="s">
        <v>11013</v>
      </c>
    </row>
    <row r="10757" spans="1:2" x14ac:dyDescent="0.25">
      <c r="A10757" s="48">
        <v>43233510</v>
      </c>
      <c r="B10757" s="49" t="s">
        <v>11014</v>
      </c>
    </row>
    <row r="10758" spans="1:2" x14ac:dyDescent="0.25">
      <c r="A10758" s="48">
        <v>43233511</v>
      </c>
      <c r="B10758" s="49" t="s">
        <v>11015</v>
      </c>
    </row>
    <row r="10759" spans="1:2" x14ac:dyDescent="0.25">
      <c r="A10759" s="48">
        <v>44101501</v>
      </c>
      <c r="B10759" s="49" t="s">
        <v>11016</v>
      </c>
    </row>
    <row r="10760" spans="1:2" x14ac:dyDescent="0.25">
      <c r="A10760" s="48">
        <v>44101502</v>
      </c>
      <c r="B10760" s="49" t="s">
        <v>11017</v>
      </c>
    </row>
    <row r="10761" spans="1:2" x14ac:dyDescent="0.25">
      <c r="A10761" s="48">
        <v>44101503</v>
      </c>
      <c r="B10761" s="49" t="s">
        <v>11018</v>
      </c>
    </row>
    <row r="10762" spans="1:2" x14ac:dyDescent="0.25">
      <c r="A10762" s="48">
        <v>44101504</v>
      </c>
      <c r="B10762" s="49" t="s">
        <v>11019</v>
      </c>
    </row>
    <row r="10763" spans="1:2" x14ac:dyDescent="0.25">
      <c r="A10763" s="48">
        <v>44101505</v>
      </c>
      <c r="B10763" s="49" t="s">
        <v>11020</v>
      </c>
    </row>
    <row r="10764" spans="1:2" x14ac:dyDescent="0.25">
      <c r="A10764" s="48">
        <v>44101506</v>
      </c>
      <c r="B10764" s="49" t="s">
        <v>11021</v>
      </c>
    </row>
    <row r="10765" spans="1:2" x14ac:dyDescent="0.25">
      <c r="A10765" s="48">
        <v>44101601</v>
      </c>
      <c r="B10765" s="49" t="s">
        <v>11022</v>
      </c>
    </row>
    <row r="10766" spans="1:2" x14ac:dyDescent="0.25">
      <c r="A10766" s="48">
        <v>44101602</v>
      </c>
      <c r="B10766" s="49" t="s">
        <v>11023</v>
      </c>
    </row>
    <row r="10767" spans="1:2" x14ac:dyDescent="0.25">
      <c r="A10767" s="48">
        <v>44101603</v>
      </c>
      <c r="B10767" s="49" t="s">
        <v>11024</v>
      </c>
    </row>
    <row r="10768" spans="1:2" x14ac:dyDescent="0.25">
      <c r="A10768" s="48">
        <v>44101604</v>
      </c>
      <c r="B10768" s="49" t="s">
        <v>11025</v>
      </c>
    </row>
    <row r="10769" spans="1:2" x14ac:dyDescent="0.25">
      <c r="A10769" s="48">
        <v>44101605</v>
      </c>
      <c r="B10769" s="49" t="s">
        <v>11026</v>
      </c>
    </row>
    <row r="10770" spans="1:2" x14ac:dyDescent="0.25">
      <c r="A10770" s="48">
        <v>44101606</v>
      </c>
      <c r="B10770" s="49" t="s">
        <v>11027</v>
      </c>
    </row>
    <row r="10771" spans="1:2" x14ac:dyDescent="0.25">
      <c r="A10771" s="48">
        <v>44101701</v>
      </c>
      <c r="B10771" s="49" t="s">
        <v>11028</v>
      </c>
    </row>
    <row r="10772" spans="1:2" x14ac:dyDescent="0.25">
      <c r="A10772" s="48">
        <v>44101702</v>
      </c>
      <c r="B10772" s="49" t="s">
        <v>11029</v>
      </c>
    </row>
    <row r="10773" spans="1:2" x14ac:dyDescent="0.25">
      <c r="A10773" s="48">
        <v>44101703</v>
      </c>
      <c r="B10773" s="49" t="s">
        <v>11030</v>
      </c>
    </row>
    <row r="10774" spans="1:2" x14ac:dyDescent="0.25">
      <c r="A10774" s="48">
        <v>44101704</v>
      </c>
      <c r="B10774" s="49" t="s">
        <v>11031</v>
      </c>
    </row>
    <row r="10775" spans="1:2" x14ac:dyDescent="0.25">
      <c r="A10775" s="48">
        <v>44101705</v>
      </c>
      <c r="B10775" s="49" t="s">
        <v>11032</v>
      </c>
    </row>
    <row r="10776" spans="1:2" x14ac:dyDescent="0.25">
      <c r="A10776" s="48">
        <v>44101706</v>
      </c>
      <c r="B10776" s="49" t="s">
        <v>11033</v>
      </c>
    </row>
    <row r="10777" spans="1:2" x14ac:dyDescent="0.25">
      <c r="A10777" s="48">
        <v>44101707</v>
      </c>
      <c r="B10777" s="49" t="s">
        <v>11034</v>
      </c>
    </row>
    <row r="10778" spans="1:2" x14ac:dyDescent="0.25">
      <c r="A10778" s="48">
        <v>44101708</v>
      </c>
      <c r="B10778" s="49" t="s">
        <v>11035</v>
      </c>
    </row>
    <row r="10779" spans="1:2" x14ac:dyDescent="0.25">
      <c r="A10779" s="48">
        <v>44101709</v>
      </c>
      <c r="B10779" s="49" t="s">
        <v>11036</v>
      </c>
    </row>
    <row r="10780" spans="1:2" x14ac:dyDescent="0.25">
      <c r="A10780" s="48">
        <v>44101710</v>
      </c>
      <c r="B10780" s="49" t="s">
        <v>11037</v>
      </c>
    </row>
    <row r="10781" spans="1:2" x14ac:dyDescent="0.25">
      <c r="A10781" s="48">
        <v>44101711</v>
      </c>
      <c r="B10781" s="49" t="s">
        <v>11038</v>
      </c>
    </row>
    <row r="10782" spans="1:2" x14ac:dyDescent="0.25">
      <c r="A10782" s="48">
        <v>44101712</v>
      </c>
      <c r="B10782" s="49" t="s">
        <v>11039</v>
      </c>
    </row>
    <row r="10783" spans="1:2" x14ac:dyDescent="0.25">
      <c r="A10783" s="48">
        <v>44101713</v>
      </c>
      <c r="B10783" s="49" t="s">
        <v>11040</v>
      </c>
    </row>
    <row r="10784" spans="1:2" x14ac:dyDescent="0.25">
      <c r="A10784" s="48">
        <v>44101714</v>
      </c>
      <c r="B10784" s="49" t="s">
        <v>11041</v>
      </c>
    </row>
    <row r="10785" spans="1:2" x14ac:dyDescent="0.25">
      <c r="A10785" s="48">
        <v>44101715</v>
      </c>
      <c r="B10785" s="49" t="s">
        <v>11042</v>
      </c>
    </row>
    <row r="10786" spans="1:2" x14ac:dyDescent="0.25">
      <c r="A10786" s="48">
        <v>44101716</v>
      </c>
      <c r="B10786" s="49" t="s">
        <v>11043</v>
      </c>
    </row>
    <row r="10787" spans="1:2" x14ac:dyDescent="0.25">
      <c r="A10787" s="48">
        <v>44101718</v>
      </c>
      <c r="B10787" s="49" t="s">
        <v>11044</v>
      </c>
    </row>
    <row r="10788" spans="1:2" x14ac:dyDescent="0.25">
      <c r="A10788" s="48">
        <v>44101719</v>
      </c>
      <c r="B10788" s="49" t="s">
        <v>11045</v>
      </c>
    </row>
    <row r="10789" spans="1:2" x14ac:dyDescent="0.25">
      <c r="A10789" s="48">
        <v>44101720</v>
      </c>
      <c r="B10789" s="49" t="s">
        <v>11046</v>
      </c>
    </row>
    <row r="10790" spans="1:2" x14ac:dyDescent="0.25">
      <c r="A10790" s="48">
        <v>44101721</v>
      </c>
      <c r="B10790" s="49" t="s">
        <v>11047</v>
      </c>
    </row>
    <row r="10791" spans="1:2" x14ac:dyDescent="0.25">
      <c r="A10791" s="48">
        <v>44101722</v>
      </c>
      <c r="B10791" s="49" t="s">
        <v>11048</v>
      </c>
    </row>
    <row r="10792" spans="1:2" x14ac:dyDescent="0.25">
      <c r="A10792" s="48">
        <v>44101723</v>
      </c>
      <c r="B10792" s="49" t="s">
        <v>11049</v>
      </c>
    </row>
    <row r="10793" spans="1:2" x14ac:dyDescent="0.25">
      <c r="A10793" s="48">
        <v>44101724</v>
      </c>
      <c r="B10793" s="49" t="s">
        <v>11050</v>
      </c>
    </row>
    <row r="10794" spans="1:2" x14ac:dyDescent="0.25">
      <c r="A10794" s="48">
        <v>44101725</v>
      </c>
      <c r="B10794" s="49" t="s">
        <v>11051</v>
      </c>
    </row>
    <row r="10795" spans="1:2" x14ac:dyDescent="0.25">
      <c r="A10795" s="48">
        <v>44101726</v>
      </c>
      <c r="B10795" s="49" t="s">
        <v>11052</v>
      </c>
    </row>
    <row r="10796" spans="1:2" x14ac:dyDescent="0.25">
      <c r="A10796" s="48">
        <v>44101727</v>
      </c>
      <c r="B10796" s="49" t="s">
        <v>11053</v>
      </c>
    </row>
    <row r="10797" spans="1:2" x14ac:dyDescent="0.25">
      <c r="A10797" s="48">
        <v>44101728</v>
      </c>
      <c r="B10797" s="49" t="s">
        <v>11054</v>
      </c>
    </row>
    <row r="10798" spans="1:2" x14ac:dyDescent="0.25">
      <c r="A10798" s="48">
        <v>44101729</v>
      </c>
      <c r="B10798" s="49" t="s">
        <v>11055</v>
      </c>
    </row>
    <row r="10799" spans="1:2" x14ac:dyDescent="0.25">
      <c r="A10799" s="48">
        <v>44101801</v>
      </c>
      <c r="B10799" s="49" t="s">
        <v>11056</v>
      </c>
    </row>
    <row r="10800" spans="1:2" x14ac:dyDescent="0.25">
      <c r="A10800" s="48">
        <v>44101802</v>
      </c>
      <c r="B10800" s="49" t="s">
        <v>11057</v>
      </c>
    </row>
    <row r="10801" spans="1:2" x14ac:dyDescent="0.25">
      <c r="A10801" s="48">
        <v>44101803</v>
      </c>
      <c r="B10801" s="49" t="s">
        <v>11058</v>
      </c>
    </row>
    <row r="10802" spans="1:2" x14ac:dyDescent="0.25">
      <c r="A10802" s="48">
        <v>44101804</v>
      </c>
      <c r="B10802" s="49" t="s">
        <v>11059</v>
      </c>
    </row>
    <row r="10803" spans="1:2" x14ac:dyDescent="0.25">
      <c r="A10803" s="48">
        <v>44101805</v>
      </c>
      <c r="B10803" s="49" t="s">
        <v>11060</v>
      </c>
    </row>
    <row r="10804" spans="1:2" x14ac:dyDescent="0.25">
      <c r="A10804" s="48">
        <v>44101806</v>
      </c>
      <c r="B10804" s="49" t="s">
        <v>11061</v>
      </c>
    </row>
    <row r="10805" spans="1:2" x14ac:dyDescent="0.25">
      <c r="A10805" s="48">
        <v>44101901</v>
      </c>
      <c r="B10805" s="49" t="s">
        <v>11062</v>
      </c>
    </row>
    <row r="10806" spans="1:2" x14ac:dyDescent="0.25">
      <c r="A10806" s="48">
        <v>44101902</v>
      </c>
      <c r="B10806" s="49" t="s">
        <v>11063</v>
      </c>
    </row>
    <row r="10807" spans="1:2" x14ac:dyDescent="0.25">
      <c r="A10807" s="48">
        <v>44102001</v>
      </c>
      <c r="B10807" s="49" t="s">
        <v>11064</v>
      </c>
    </row>
    <row r="10808" spans="1:2" x14ac:dyDescent="0.25">
      <c r="A10808" s="48">
        <v>44102002</v>
      </c>
      <c r="B10808" s="49" t="s">
        <v>11065</v>
      </c>
    </row>
    <row r="10809" spans="1:2" x14ac:dyDescent="0.25">
      <c r="A10809" s="48">
        <v>44102003</v>
      </c>
      <c r="B10809" s="49" t="s">
        <v>11066</v>
      </c>
    </row>
    <row r="10810" spans="1:2" x14ac:dyDescent="0.25">
      <c r="A10810" s="48">
        <v>44102004</v>
      </c>
      <c r="B10810" s="49" t="s">
        <v>11067</v>
      </c>
    </row>
    <row r="10811" spans="1:2" x14ac:dyDescent="0.25">
      <c r="A10811" s="48">
        <v>44102101</v>
      </c>
      <c r="B10811" s="49" t="s">
        <v>11068</v>
      </c>
    </row>
    <row r="10812" spans="1:2" x14ac:dyDescent="0.25">
      <c r="A10812" s="48">
        <v>44102102</v>
      </c>
      <c r="B10812" s="49" t="s">
        <v>11069</v>
      </c>
    </row>
    <row r="10813" spans="1:2" x14ac:dyDescent="0.25">
      <c r="A10813" s="48">
        <v>44102103</v>
      </c>
      <c r="B10813" s="49" t="s">
        <v>11070</v>
      </c>
    </row>
    <row r="10814" spans="1:2" x14ac:dyDescent="0.25">
      <c r="A10814" s="48">
        <v>44102104</v>
      </c>
      <c r="B10814" s="49" t="s">
        <v>11071</v>
      </c>
    </row>
    <row r="10815" spans="1:2" x14ac:dyDescent="0.25">
      <c r="A10815" s="48">
        <v>44102105</v>
      </c>
      <c r="B10815" s="49" t="s">
        <v>11072</v>
      </c>
    </row>
    <row r="10816" spans="1:2" x14ac:dyDescent="0.25">
      <c r="A10816" s="48">
        <v>44102106</v>
      </c>
      <c r="B10816" s="49" t="s">
        <v>11073</v>
      </c>
    </row>
    <row r="10817" spans="1:2" x14ac:dyDescent="0.25">
      <c r="A10817" s="48">
        <v>44102107</v>
      </c>
      <c r="B10817" s="49" t="s">
        <v>11074</v>
      </c>
    </row>
    <row r="10818" spans="1:2" x14ac:dyDescent="0.25">
      <c r="A10818" s="48">
        <v>44102108</v>
      </c>
      <c r="B10818" s="49" t="s">
        <v>11075</v>
      </c>
    </row>
    <row r="10819" spans="1:2" x14ac:dyDescent="0.25">
      <c r="A10819" s="48">
        <v>44102201</v>
      </c>
      <c r="B10819" s="49" t="s">
        <v>11076</v>
      </c>
    </row>
    <row r="10820" spans="1:2" x14ac:dyDescent="0.25">
      <c r="A10820" s="48">
        <v>44102202</v>
      </c>
      <c r="B10820" s="49" t="s">
        <v>11077</v>
      </c>
    </row>
    <row r="10821" spans="1:2" x14ac:dyDescent="0.25">
      <c r="A10821" s="48">
        <v>44102203</v>
      </c>
      <c r="B10821" s="49" t="s">
        <v>11078</v>
      </c>
    </row>
    <row r="10822" spans="1:2" x14ac:dyDescent="0.25">
      <c r="A10822" s="48">
        <v>44102301</v>
      </c>
      <c r="B10822" s="49" t="s">
        <v>11079</v>
      </c>
    </row>
    <row r="10823" spans="1:2" x14ac:dyDescent="0.25">
      <c r="A10823" s="48">
        <v>44102302</v>
      </c>
      <c r="B10823" s="49" t="s">
        <v>11080</v>
      </c>
    </row>
    <row r="10824" spans="1:2" x14ac:dyDescent="0.25">
      <c r="A10824" s="48">
        <v>44102303</v>
      </c>
      <c r="B10824" s="49" t="s">
        <v>11081</v>
      </c>
    </row>
    <row r="10825" spans="1:2" x14ac:dyDescent="0.25">
      <c r="A10825" s="48">
        <v>44102304</v>
      </c>
      <c r="B10825" s="49" t="s">
        <v>11082</v>
      </c>
    </row>
    <row r="10826" spans="1:2" x14ac:dyDescent="0.25">
      <c r="A10826" s="48">
        <v>44102305</v>
      </c>
      <c r="B10826" s="49" t="s">
        <v>11083</v>
      </c>
    </row>
    <row r="10827" spans="1:2" x14ac:dyDescent="0.25">
      <c r="A10827" s="48">
        <v>44102306</v>
      </c>
      <c r="B10827" s="49" t="s">
        <v>11084</v>
      </c>
    </row>
    <row r="10828" spans="1:2" x14ac:dyDescent="0.25">
      <c r="A10828" s="48">
        <v>44102307</v>
      </c>
      <c r="B10828" s="49" t="s">
        <v>11085</v>
      </c>
    </row>
    <row r="10829" spans="1:2" x14ac:dyDescent="0.25">
      <c r="A10829" s="48">
        <v>44102402</v>
      </c>
      <c r="B10829" s="49" t="s">
        <v>11086</v>
      </c>
    </row>
    <row r="10830" spans="1:2" x14ac:dyDescent="0.25">
      <c r="A10830" s="48">
        <v>44102403</v>
      </c>
      <c r="B10830" s="49" t="s">
        <v>11087</v>
      </c>
    </row>
    <row r="10831" spans="1:2" x14ac:dyDescent="0.25">
      <c r="A10831" s="48">
        <v>44102404</v>
      </c>
      <c r="B10831" s="49" t="s">
        <v>11088</v>
      </c>
    </row>
    <row r="10832" spans="1:2" x14ac:dyDescent="0.25">
      <c r="A10832" s="48">
        <v>44102405</v>
      </c>
      <c r="B10832" s="49" t="s">
        <v>11089</v>
      </c>
    </row>
    <row r="10833" spans="1:2" x14ac:dyDescent="0.25">
      <c r="A10833" s="48">
        <v>44102406</v>
      </c>
      <c r="B10833" s="49" t="s">
        <v>11090</v>
      </c>
    </row>
    <row r="10834" spans="1:2" x14ac:dyDescent="0.25">
      <c r="A10834" s="48">
        <v>44102407</v>
      </c>
      <c r="B10834" s="49" t="s">
        <v>11091</v>
      </c>
    </row>
    <row r="10835" spans="1:2" x14ac:dyDescent="0.25">
      <c r="A10835" s="48">
        <v>44102408</v>
      </c>
      <c r="B10835" s="49" t="s">
        <v>11092</v>
      </c>
    </row>
    <row r="10836" spans="1:2" x14ac:dyDescent="0.25">
      <c r="A10836" s="48">
        <v>44102409</v>
      </c>
      <c r="B10836" s="49" t="s">
        <v>11093</v>
      </c>
    </row>
    <row r="10837" spans="1:2" x14ac:dyDescent="0.25">
      <c r="A10837" s="48">
        <v>44102411</v>
      </c>
      <c r="B10837" s="49" t="s">
        <v>11094</v>
      </c>
    </row>
    <row r="10838" spans="1:2" x14ac:dyDescent="0.25">
      <c r="A10838" s="48">
        <v>44102412</v>
      </c>
      <c r="B10838" s="49" t="s">
        <v>11095</v>
      </c>
    </row>
    <row r="10839" spans="1:2" x14ac:dyDescent="0.25">
      <c r="A10839" s="48">
        <v>44102501</v>
      </c>
      <c r="B10839" s="49" t="s">
        <v>11096</v>
      </c>
    </row>
    <row r="10840" spans="1:2" x14ac:dyDescent="0.25">
      <c r="A10840" s="48">
        <v>44102502</v>
      </c>
      <c r="B10840" s="49" t="s">
        <v>11097</v>
      </c>
    </row>
    <row r="10841" spans="1:2" x14ac:dyDescent="0.25">
      <c r="A10841" s="48">
        <v>44102503</v>
      </c>
      <c r="B10841" s="49" t="s">
        <v>11098</v>
      </c>
    </row>
    <row r="10842" spans="1:2" x14ac:dyDescent="0.25">
      <c r="A10842" s="48">
        <v>44102602</v>
      </c>
      <c r="B10842" s="49" t="s">
        <v>11099</v>
      </c>
    </row>
    <row r="10843" spans="1:2" x14ac:dyDescent="0.25">
      <c r="A10843" s="48">
        <v>44102603</v>
      </c>
      <c r="B10843" s="49" t="s">
        <v>11100</v>
      </c>
    </row>
    <row r="10844" spans="1:2" x14ac:dyDescent="0.25">
      <c r="A10844" s="48">
        <v>44102604</v>
      </c>
      <c r="B10844" s="49" t="s">
        <v>11101</v>
      </c>
    </row>
    <row r="10845" spans="1:2" x14ac:dyDescent="0.25">
      <c r="A10845" s="48">
        <v>44102605</v>
      </c>
      <c r="B10845" s="49" t="s">
        <v>11102</v>
      </c>
    </row>
    <row r="10846" spans="1:2" x14ac:dyDescent="0.25">
      <c r="A10846" s="48">
        <v>44102606</v>
      </c>
      <c r="B10846" s="49" t="s">
        <v>11103</v>
      </c>
    </row>
    <row r="10847" spans="1:2" x14ac:dyDescent="0.25">
      <c r="A10847" s="48">
        <v>44102607</v>
      </c>
      <c r="B10847" s="49" t="s">
        <v>11104</v>
      </c>
    </row>
    <row r="10848" spans="1:2" x14ac:dyDescent="0.25">
      <c r="A10848" s="48">
        <v>44102608</v>
      </c>
      <c r="B10848" s="49" t="s">
        <v>11105</v>
      </c>
    </row>
    <row r="10849" spans="1:2" x14ac:dyDescent="0.25">
      <c r="A10849" s="48">
        <v>44102609</v>
      </c>
      <c r="B10849" s="49" t="s">
        <v>11106</v>
      </c>
    </row>
    <row r="10850" spans="1:2" x14ac:dyDescent="0.25">
      <c r="A10850" s="48">
        <v>44102610</v>
      </c>
      <c r="B10850" s="49" t="s">
        <v>11107</v>
      </c>
    </row>
    <row r="10851" spans="1:2" x14ac:dyDescent="0.25">
      <c r="A10851" s="48">
        <v>44102801</v>
      </c>
      <c r="B10851" s="49" t="s">
        <v>11108</v>
      </c>
    </row>
    <row r="10852" spans="1:2" x14ac:dyDescent="0.25">
      <c r="A10852" s="48">
        <v>44102901</v>
      </c>
      <c r="B10852" s="49" t="s">
        <v>11109</v>
      </c>
    </row>
    <row r="10853" spans="1:2" x14ac:dyDescent="0.25">
      <c r="A10853" s="48">
        <v>44102902</v>
      </c>
      <c r="B10853" s="49" t="s">
        <v>11110</v>
      </c>
    </row>
    <row r="10854" spans="1:2" x14ac:dyDescent="0.25">
      <c r="A10854" s="48">
        <v>44102903</v>
      </c>
      <c r="B10854" s="49" t="s">
        <v>11111</v>
      </c>
    </row>
    <row r="10855" spans="1:2" x14ac:dyDescent="0.25">
      <c r="A10855" s="48">
        <v>44102904</v>
      </c>
      <c r="B10855" s="49" t="s">
        <v>11112</v>
      </c>
    </row>
    <row r="10856" spans="1:2" x14ac:dyDescent="0.25">
      <c r="A10856" s="48">
        <v>44102905</v>
      </c>
      <c r="B10856" s="49" t="s">
        <v>11113</v>
      </c>
    </row>
    <row r="10857" spans="1:2" x14ac:dyDescent="0.25">
      <c r="A10857" s="48">
        <v>44102906</v>
      </c>
      <c r="B10857" s="49" t="s">
        <v>11114</v>
      </c>
    </row>
    <row r="10858" spans="1:2" x14ac:dyDescent="0.25">
      <c r="A10858" s="48">
        <v>44102907</v>
      </c>
      <c r="B10858" s="49" t="s">
        <v>11115</v>
      </c>
    </row>
    <row r="10859" spans="1:2" x14ac:dyDescent="0.25">
      <c r="A10859" s="48">
        <v>44102908</v>
      </c>
      <c r="B10859" s="49" t="s">
        <v>11116</v>
      </c>
    </row>
    <row r="10860" spans="1:2" x14ac:dyDescent="0.25">
      <c r="A10860" s="48">
        <v>44102909</v>
      </c>
      <c r="B10860" s="49" t="s">
        <v>11117</v>
      </c>
    </row>
    <row r="10861" spans="1:2" x14ac:dyDescent="0.25">
      <c r="A10861" s="48">
        <v>44102910</v>
      </c>
      <c r="B10861" s="49" t="s">
        <v>11118</v>
      </c>
    </row>
    <row r="10862" spans="1:2" x14ac:dyDescent="0.25">
      <c r="A10862" s="48">
        <v>44102911</v>
      </c>
      <c r="B10862" s="49" t="s">
        <v>11119</v>
      </c>
    </row>
    <row r="10863" spans="1:2" x14ac:dyDescent="0.25">
      <c r="A10863" s="48">
        <v>44102912</v>
      </c>
      <c r="B10863" s="49" t="s">
        <v>11120</v>
      </c>
    </row>
    <row r="10864" spans="1:2" x14ac:dyDescent="0.25">
      <c r="A10864" s="48">
        <v>44102913</v>
      </c>
      <c r="B10864" s="49" t="s">
        <v>11121</v>
      </c>
    </row>
    <row r="10865" spans="1:2" x14ac:dyDescent="0.25">
      <c r="A10865" s="48">
        <v>44103001</v>
      </c>
      <c r="B10865" s="49" t="s">
        <v>11122</v>
      </c>
    </row>
    <row r="10866" spans="1:2" x14ac:dyDescent="0.25">
      <c r="A10866" s="48">
        <v>44103002</v>
      </c>
      <c r="B10866" s="49" t="s">
        <v>11123</v>
      </c>
    </row>
    <row r="10867" spans="1:2" x14ac:dyDescent="0.25">
      <c r="A10867" s="48">
        <v>44103003</v>
      </c>
      <c r="B10867" s="49" t="s">
        <v>11124</v>
      </c>
    </row>
    <row r="10868" spans="1:2" x14ac:dyDescent="0.25">
      <c r="A10868" s="48">
        <v>44103004</v>
      </c>
      <c r="B10868" s="49" t="s">
        <v>11125</v>
      </c>
    </row>
    <row r="10869" spans="1:2" x14ac:dyDescent="0.25">
      <c r="A10869" s="48">
        <v>44103005</v>
      </c>
      <c r="B10869" s="49" t="s">
        <v>11126</v>
      </c>
    </row>
    <row r="10870" spans="1:2" x14ac:dyDescent="0.25">
      <c r="A10870" s="48">
        <v>44103101</v>
      </c>
      <c r="B10870" s="49" t="s">
        <v>11127</v>
      </c>
    </row>
    <row r="10871" spans="1:2" x14ac:dyDescent="0.25">
      <c r="A10871" s="48">
        <v>44103103</v>
      </c>
      <c r="B10871" s="49" t="s">
        <v>11128</v>
      </c>
    </row>
    <row r="10872" spans="1:2" x14ac:dyDescent="0.25">
      <c r="A10872" s="48">
        <v>44103104</v>
      </c>
      <c r="B10872" s="49" t="s">
        <v>11129</v>
      </c>
    </row>
    <row r="10873" spans="1:2" x14ac:dyDescent="0.25">
      <c r="A10873" s="48">
        <v>44103105</v>
      </c>
      <c r="B10873" s="49" t="s">
        <v>11130</v>
      </c>
    </row>
    <row r="10874" spans="1:2" x14ac:dyDescent="0.25">
      <c r="A10874" s="48">
        <v>44103106</v>
      </c>
      <c r="B10874" s="49" t="s">
        <v>11131</v>
      </c>
    </row>
    <row r="10875" spans="1:2" x14ac:dyDescent="0.25">
      <c r="A10875" s="48">
        <v>44103107</v>
      </c>
      <c r="B10875" s="49" t="s">
        <v>11132</v>
      </c>
    </row>
    <row r="10876" spans="1:2" x14ac:dyDescent="0.25">
      <c r="A10876" s="48">
        <v>44103108</v>
      </c>
      <c r="B10876" s="49" t="s">
        <v>11133</v>
      </c>
    </row>
    <row r="10877" spans="1:2" x14ac:dyDescent="0.25">
      <c r="A10877" s="48">
        <v>44103109</v>
      </c>
      <c r="B10877" s="49" t="s">
        <v>11134</v>
      </c>
    </row>
    <row r="10878" spans="1:2" x14ac:dyDescent="0.25">
      <c r="A10878" s="48">
        <v>44103110</v>
      </c>
      <c r="B10878" s="49" t="s">
        <v>11135</v>
      </c>
    </row>
    <row r="10879" spans="1:2" x14ac:dyDescent="0.25">
      <c r="A10879" s="48">
        <v>44103111</v>
      </c>
      <c r="B10879" s="49" t="s">
        <v>11136</v>
      </c>
    </row>
    <row r="10880" spans="1:2" x14ac:dyDescent="0.25">
      <c r="A10880" s="48">
        <v>44103112</v>
      </c>
      <c r="B10880" s="49" t="s">
        <v>11137</v>
      </c>
    </row>
    <row r="10881" spans="1:2" x14ac:dyDescent="0.25">
      <c r="A10881" s="48">
        <v>44103113</v>
      </c>
      <c r="B10881" s="49" t="s">
        <v>11138</v>
      </c>
    </row>
    <row r="10882" spans="1:2" x14ac:dyDescent="0.25">
      <c r="A10882" s="48">
        <v>44103114</v>
      </c>
      <c r="B10882" s="49" t="s">
        <v>11139</v>
      </c>
    </row>
    <row r="10883" spans="1:2" x14ac:dyDescent="0.25">
      <c r="A10883" s="48">
        <v>44103116</v>
      </c>
      <c r="B10883" s="49" t="s">
        <v>11140</v>
      </c>
    </row>
    <row r="10884" spans="1:2" x14ac:dyDescent="0.25">
      <c r="A10884" s="48">
        <v>44103117</v>
      </c>
      <c r="B10884" s="49" t="s">
        <v>11141</v>
      </c>
    </row>
    <row r="10885" spans="1:2" x14ac:dyDescent="0.25">
      <c r="A10885" s="48">
        <v>44103118</v>
      </c>
      <c r="B10885" s="49" t="s">
        <v>11142</v>
      </c>
    </row>
    <row r="10886" spans="1:2" x14ac:dyDescent="0.25">
      <c r="A10886" s="48">
        <v>44103119</v>
      </c>
      <c r="B10886" s="49" t="s">
        <v>11143</v>
      </c>
    </row>
    <row r="10887" spans="1:2" x14ac:dyDescent="0.25">
      <c r="A10887" s="48">
        <v>44103120</v>
      </c>
      <c r="B10887" s="49" t="s">
        <v>11144</v>
      </c>
    </row>
    <row r="10888" spans="1:2" x14ac:dyDescent="0.25">
      <c r="A10888" s="48">
        <v>44103121</v>
      </c>
      <c r="B10888" s="49" t="s">
        <v>11145</v>
      </c>
    </row>
    <row r="10889" spans="1:2" x14ac:dyDescent="0.25">
      <c r="A10889" s="48">
        <v>44103122</v>
      </c>
      <c r="B10889" s="49" t="s">
        <v>11146</v>
      </c>
    </row>
    <row r="10890" spans="1:2" x14ac:dyDescent="0.25">
      <c r="A10890" s="48">
        <v>44103201</v>
      </c>
      <c r="B10890" s="49" t="s">
        <v>11147</v>
      </c>
    </row>
    <row r="10891" spans="1:2" x14ac:dyDescent="0.25">
      <c r="A10891" s="48">
        <v>44103202</v>
      </c>
      <c r="B10891" s="49" t="s">
        <v>11148</v>
      </c>
    </row>
    <row r="10892" spans="1:2" x14ac:dyDescent="0.25">
      <c r="A10892" s="48">
        <v>44103203</v>
      </c>
      <c r="B10892" s="49" t="s">
        <v>11149</v>
      </c>
    </row>
    <row r="10893" spans="1:2" x14ac:dyDescent="0.25">
      <c r="A10893" s="48">
        <v>44103204</v>
      </c>
      <c r="B10893" s="49" t="s">
        <v>11150</v>
      </c>
    </row>
    <row r="10894" spans="1:2" x14ac:dyDescent="0.25">
      <c r="A10894" s="48">
        <v>44103205</v>
      </c>
      <c r="B10894" s="49" t="s">
        <v>11151</v>
      </c>
    </row>
    <row r="10895" spans="1:2" x14ac:dyDescent="0.25">
      <c r="A10895" s="48">
        <v>44103502</v>
      </c>
      <c r="B10895" s="49" t="s">
        <v>11152</v>
      </c>
    </row>
    <row r="10896" spans="1:2" x14ac:dyDescent="0.25">
      <c r="A10896" s="48">
        <v>44103503</v>
      </c>
      <c r="B10896" s="49" t="s">
        <v>11153</v>
      </c>
    </row>
    <row r="10897" spans="1:2" x14ac:dyDescent="0.25">
      <c r="A10897" s="48">
        <v>44103504</v>
      </c>
      <c r="B10897" s="49" t="s">
        <v>11154</v>
      </c>
    </row>
    <row r="10898" spans="1:2" x14ac:dyDescent="0.25">
      <c r="A10898" s="48">
        <v>44103505</v>
      </c>
      <c r="B10898" s="49" t="s">
        <v>11155</v>
      </c>
    </row>
    <row r="10899" spans="1:2" x14ac:dyDescent="0.25">
      <c r="A10899" s="48">
        <v>44103506</v>
      </c>
      <c r="B10899" s="49" t="s">
        <v>11156</v>
      </c>
    </row>
    <row r="10900" spans="1:2" x14ac:dyDescent="0.25">
      <c r="A10900" s="48">
        <v>44103507</v>
      </c>
      <c r="B10900" s="49" t="s">
        <v>11157</v>
      </c>
    </row>
    <row r="10901" spans="1:2" x14ac:dyDescent="0.25">
      <c r="A10901" s="48">
        <v>44103601</v>
      </c>
      <c r="B10901" s="49" t="s">
        <v>11158</v>
      </c>
    </row>
    <row r="10902" spans="1:2" x14ac:dyDescent="0.25">
      <c r="A10902" s="48">
        <v>44111501</v>
      </c>
      <c r="B10902" s="49" t="s">
        <v>11159</v>
      </c>
    </row>
    <row r="10903" spans="1:2" x14ac:dyDescent="0.25">
      <c r="A10903" s="48">
        <v>44111502</v>
      </c>
      <c r="B10903" s="49" t="s">
        <v>11160</v>
      </c>
    </row>
    <row r="10904" spans="1:2" x14ac:dyDescent="0.25">
      <c r="A10904" s="48">
        <v>44111503</v>
      </c>
      <c r="B10904" s="49" t="s">
        <v>11161</v>
      </c>
    </row>
    <row r="10905" spans="1:2" x14ac:dyDescent="0.25">
      <c r="A10905" s="48">
        <v>44111506</v>
      </c>
      <c r="B10905" s="49" t="s">
        <v>11162</v>
      </c>
    </row>
    <row r="10906" spans="1:2" x14ac:dyDescent="0.25">
      <c r="A10906" s="48">
        <v>44111507</v>
      </c>
      <c r="B10906" s="49" t="s">
        <v>11163</v>
      </c>
    </row>
    <row r="10907" spans="1:2" x14ac:dyDescent="0.25">
      <c r="A10907" s="48">
        <v>44111509</v>
      </c>
      <c r="B10907" s="49" t="s">
        <v>11164</v>
      </c>
    </row>
    <row r="10908" spans="1:2" x14ac:dyDescent="0.25">
      <c r="A10908" s="48">
        <v>44111510</v>
      </c>
      <c r="B10908" s="49" t="s">
        <v>11165</v>
      </c>
    </row>
    <row r="10909" spans="1:2" x14ac:dyDescent="0.25">
      <c r="A10909" s="48">
        <v>44111511</v>
      </c>
      <c r="B10909" s="49" t="s">
        <v>11166</v>
      </c>
    </row>
    <row r="10910" spans="1:2" x14ac:dyDescent="0.25">
      <c r="A10910" s="48">
        <v>44111512</v>
      </c>
      <c r="B10910" s="49" t="s">
        <v>11167</v>
      </c>
    </row>
    <row r="10911" spans="1:2" x14ac:dyDescent="0.25">
      <c r="A10911" s="48">
        <v>44111513</v>
      </c>
      <c r="B10911" s="49" t="s">
        <v>11168</v>
      </c>
    </row>
    <row r="10912" spans="1:2" x14ac:dyDescent="0.25">
      <c r="A10912" s="48">
        <v>44111514</v>
      </c>
      <c r="B10912" s="49" t="s">
        <v>11169</v>
      </c>
    </row>
    <row r="10913" spans="1:2" x14ac:dyDescent="0.25">
      <c r="A10913" s="48">
        <v>44111515</v>
      </c>
      <c r="B10913" s="49" t="s">
        <v>11170</v>
      </c>
    </row>
    <row r="10914" spans="1:2" x14ac:dyDescent="0.25">
      <c r="A10914" s="48">
        <v>44111516</v>
      </c>
      <c r="B10914" s="49" t="s">
        <v>11171</v>
      </c>
    </row>
    <row r="10915" spans="1:2" x14ac:dyDescent="0.25">
      <c r="A10915" s="48">
        <v>44111517</v>
      </c>
      <c r="B10915" s="49" t="s">
        <v>11172</v>
      </c>
    </row>
    <row r="10916" spans="1:2" x14ac:dyDescent="0.25">
      <c r="A10916" s="48">
        <v>44111518</v>
      </c>
      <c r="B10916" s="49" t="s">
        <v>11173</v>
      </c>
    </row>
    <row r="10917" spans="1:2" x14ac:dyDescent="0.25">
      <c r="A10917" s="48">
        <v>44111519</v>
      </c>
      <c r="B10917" s="49" t="s">
        <v>11174</v>
      </c>
    </row>
    <row r="10918" spans="1:2" x14ac:dyDescent="0.25">
      <c r="A10918" s="48">
        <v>44111520</v>
      </c>
      <c r="B10918" s="49" t="s">
        <v>11175</v>
      </c>
    </row>
    <row r="10919" spans="1:2" x14ac:dyDescent="0.25">
      <c r="A10919" s="48">
        <v>44111521</v>
      </c>
      <c r="B10919" s="49" t="s">
        <v>11176</v>
      </c>
    </row>
    <row r="10920" spans="1:2" x14ac:dyDescent="0.25">
      <c r="A10920" s="48">
        <v>44111601</v>
      </c>
      <c r="B10920" s="49" t="s">
        <v>11177</v>
      </c>
    </row>
    <row r="10921" spans="1:2" x14ac:dyDescent="0.25">
      <c r="A10921" s="48">
        <v>44111603</v>
      </c>
      <c r="B10921" s="49" t="s">
        <v>11178</v>
      </c>
    </row>
    <row r="10922" spans="1:2" x14ac:dyDescent="0.25">
      <c r="A10922" s="48">
        <v>44111604</v>
      </c>
      <c r="B10922" s="49" t="s">
        <v>11179</v>
      </c>
    </row>
    <row r="10923" spans="1:2" x14ac:dyDescent="0.25">
      <c r="A10923" s="48">
        <v>44111605</v>
      </c>
      <c r="B10923" s="49" t="s">
        <v>11180</v>
      </c>
    </row>
    <row r="10924" spans="1:2" x14ac:dyDescent="0.25">
      <c r="A10924" s="48">
        <v>44111606</v>
      </c>
      <c r="B10924" s="49" t="s">
        <v>11181</v>
      </c>
    </row>
    <row r="10925" spans="1:2" x14ac:dyDescent="0.25">
      <c r="A10925" s="48">
        <v>44111607</v>
      </c>
      <c r="B10925" s="49" t="s">
        <v>11182</v>
      </c>
    </row>
    <row r="10926" spans="1:2" x14ac:dyDescent="0.25">
      <c r="A10926" s="48">
        <v>44111608</v>
      </c>
      <c r="B10926" s="49" t="s">
        <v>11183</v>
      </c>
    </row>
    <row r="10927" spans="1:2" x14ac:dyDescent="0.25">
      <c r="A10927" s="48">
        <v>44111609</v>
      </c>
      <c r="B10927" s="49" t="s">
        <v>11184</v>
      </c>
    </row>
    <row r="10928" spans="1:2" x14ac:dyDescent="0.25">
      <c r="A10928" s="48">
        <v>44111610</v>
      </c>
      <c r="B10928" s="49" t="s">
        <v>11185</v>
      </c>
    </row>
    <row r="10929" spans="1:2" x14ac:dyDescent="0.25">
      <c r="A10929" s="48">
        <v>44111611</v>
      </c>
      <c r="B10929" s="49" t="s">
        <v>11186</v>
      </c>
    </row>
    <row r="10930" spans="1:2" x14ac:dyDescent="0.25">
      <c r="A10930" s="48">
        <v>44111612</v>
      </c>
      <c r="B10930" s="49" t="s">
        <v>11187</v>
      </c>
    </row>
    <row r="10931" spans="1:2" x14ac:dyDescent="0.25">
      <c r="A10931" s="48">
        <v>44111613</v>
      </c>
      <c r="B10931" s="49" t="s">
        <v>11188</v>
      </c>
    </row>
    <row r="10932" spans="1:2" x14ac:dyDescent="0.25">
      <c r="A10932" s="48">
        <v>44111614</v>
      </c>
      <c r="B10932" s="49" t="s">
        <v>11189</v>
      </c>
    </row>
    <row r="10933" spans="1:2" x14ac:dyDescent="0.25">
      <c r="A10933" s="48">
        <v>44111615</v>
      </c>
      <c r="B10933" s="49" t="s">
        <v>11190</v>
      </c>
    </row>
    <row r="10934" spans="1:2" x14ac:dyDescent="0.25">
      <c r="A10934" s="48">
        <v>44111616</v>
      </c>
      <c r="B10934" s="49" t="s">
        <v>11191</v>
      </c>
    </row>
    <row r="10935" spans="1:2" x14ac:dyDescent="0.25">
      <c r="A10935" s="48">
        <v>44111801</v>
      </c>
      <c r="B10935" s="49" t="s">
        <v>11192</v>
      </c>
    </row>
    <row r="10936" spans="1:2" x14ac:dyDescent="0.25">
      <c r="A10936" s="48">
        <v>44111802</v>
      </c>
      <c r="B10936" s="49" t="s">
        <v>11193</v>
      </c>
    </row>
    <row r="10937" spans="1:2" x14ac:dyDescent="0.25">
      <c r="A10937" s="48">
        <v>44111803</v>
      </c>
      <c r="B10937" s="49" t="s">
        <v>11194</v>
      </c>
    </row>
    <row r="10938" spans="1:2" x14ac:dyDescent="0.25">
      <c r="A10938" s="48">
        <v>44111804</v>
      </c>
      <c r="B10938" s="49" t="s">
        <v>11195</v>
      </c>
    </row>
    <row r="10939" spans="1:2" x14ac:dyDescent="0.25">
      <c r="A10939" s="48">
        <v>44111805</v>
      </c>
      <c r="B10939" s="49" t="s">
        <v>11196</v>
      </c>
    </row>
    <row r="10940" spans="1:2" x14ac:dyDescent="0.25">
      <c r="A10940" s="48">
        <v>44111806</v>
      </c>
      <c r="B10940" s="49" t="s">
        <v>11197</v>
      </c>
    </row>
    <row r="10941" spans="1:2" x14ac:dyDescent="0.25">
      <c r="A10941" s="48">
        <v>44111807</v>
      </c>
      <c r="B10941" s="49" t="s">
        <v>3679</v>
      </c>
    </row>
    <row r="10942" spans="1:2" x14ac:dyDescent="0.25">
      <c r="A10942" s="48">
        <v>44111808</v>
      </c>
      <c r="B10942" s="49" t="s">
        <v>11198</v>
      </c>
    </row>
    <row r="10943" spans="1:2" x14ac:dyDescent="0.25">
      <c r="A10943" s="48">
        <v>44111809</v>
      </c>
      <c r="B10943" s="49" t="s">
        <v>11199</v>
      </c>
    </row>
    <row r="10944" spans="1:2" x14ac:dyDescent="0.25">
      <c r="A10944" s="48">
        <v>44111810</v>
      </c>
      <c r="B10944" s="49" t="s">
        <v>11200</v>
      </c>
    </row>
    <row r="10945" spans="1:2" x14ac:dyDescent="0.25">
      <c r="A10945" s="48">
        <v>44111812</v>
      </c>
      <c r="B10945" s="49" t="s">
        <v>11201</v>
      </c>
    </row>
    <row r="10946" spans="1:2" x14ac:dyDescent="0.25">
      <c r="A10946" s="48">
        <v>44111813</v>
      </c>
      <c r="B10946" s="49" t="s">
        <v>11202</v>
      </c>
    </row>
    <row r="10947" spans="1:2" x14ac:dyDescent="0.25">
      <c r="A10947" s="48">
        <v>44111814</v>
      </c>
      <c r="B10947" s="49" t="s">
        <v>11203</v>
      </c>
    </row>
    <row r="10948" spans="1:2" x14ac:dyDescent="0.25">
      <c r="A10948" s="48">
        <v>44111815</v>
      </c>
      <c r="B10948" s="49" t="s">
        <v>11204</v>
      </c>
    </row>
    <row r="10949" spans="1:2" x14ac:dyDescent="0.25">
      <c r="A10949" s="48">
        <v>44111901</v>
      </c>
      <c r="B10949" s="49" t="s">
        <v>11205</v>
      </c>
    </row>
    <row r="10950" spans="1:2" x14ac:dyDescent="0.25">
      <c r="A10950" s="48">
        <v>44111902</v>
      </c>
      <c r="B10950" s="49" t="s">
        <v>11206</v>
      </c>
    </row>
    <row r="10951" spans="1:2" x14ac:dyDescent="0.25">
      <c r="A10951" s="48">
        <v>44111903</v>
      </c>
      <c r="B10951" s="49" t="s">
        <v>11207</v>
      </c>
    </row>
    <row r="10952" spans="1:2" x14ac:dyDescent="0.25">
      <c r="A10952" s="48">
        <v>44111904</v>
      </c>
      <c r="B10952" s="49" t="s">
        <v>11208</v>
      </c>
    </row>
    <row r="10953" spans="1:2" x14ac:dyDescent="0.25">
      <c r="A10953" s="48">
        <v>44111905</v>
      </c>
      <c r="B10953" s="49" t="s">
        <v>11209</v>
      </c>
    </row>
    <row r="10954" spans="1:2" x14ac:dyDescent="0.25">
      <c r="A10954" s="48">
        <v>44111906</v>
      </c>
      <c r="B10954" s="49" t="s">
        <v>11210</v>
      </c>
    </row>
    <row r="10955" spans="1:2" x14ac:dyDescent="0.25">
      <c r="A10955" s="48">
        <v>44111907</v>
      </c>
      <c r="B10955" s="49" t="s">
        <v>11211</v>
      </c>
    </row>
    <row r="10956" spans="1:2" x14ac:dyDescent="0.25">
      <c r="A10956" s="48">
        <v>44111908</v>
      </c>
      <c r="B10956" s="49" t="s">
        <v>11212</v>
      </c>
    </row>
    <row r="10957" spans="1:2" x14ac:dyDescent="0.25">
      <c r="A10957" s="48">
        <v>44111909</v>
      </c>
      <c r="B10957" s="49" t="s">
        <v>11213</v>
      </c>
    </row>
    <row r="10958" spans="1:2" x14ac:dyDescent="0.25">
      <c r="A10958" s="48">
        <v>44111910</v>
      </c>
      <c r="B10958" s="49" t="s">
        <v>11214</v>
      </c>
    </row>
    <row r="10959" spans="1:2" x14ac:dyDescent="0.25">
      <c r="A10959" s="48">
        <v>44111911</v>
      </c>
      <c r="B10959" s="49" t="s">
        <v>11215</v>
      </c>
    </row>
    <row r="10960" spans="1:2" x14ac:dyDescent="0.25">
      <c r="A10960" s="48">
        <v>44112001</v>
      </c>
      <c r="B10960" s="49" t="s">
        <v>11216</v>
      </c>
    </row>
    <row r="10961" spans="1:2" x14ac:dyDescent="0.25">
      <c r="A10961" s="48">
        <v>44112002</v>
      </c>
      <c r="B10961" s="49" t="s">
        <v>11217</v>
      </c>
    </row>
    <row r="10962" spans="1:2" x14ac:dyDescent="0.25">
      <c r="A10962" s="48">
        <v>44112004</v>
      </c>
      <c r="B10962" s="49" t="s">
        <v>11218</v>
      </c>
    </row>
    <row r="10963" spans="1:2" x14ac:dyDescent="0.25">
      <c r="A10963" s="48">
        <v>44112005</v>
      </c>
      <c r="B10963" s="49" t="s">
        <v>11219</v>
      </c>
    </row>
    <row r="10964" spans="1:2" x14ac:dyDescent="0.25">
      <c r="A10964" s="48">
        <v>44112006</v>
      </c>
      <c r="B10964" s="49" t="s">
        <v>11220</v>
      </c>
    </row>
    <row r="10965" spans="1:2" x14ac:dyDescent="0.25">
      <c r="A10965" s="48">
        <v>44112007</v>
      </c>
      <c r="B10965" s="49" t="s">
        <v>11221</v>
      </c>
    </row>
    <row r="10966" spans="1:2" x14ac:dyDescent="0.25">
      <c r="A10966" s="48">
        <v>44112008</v>
      </c>
      <c r="B10966" s="49" t="s">
        <v>11222</v>
      </c>
    </row>
    <row r="10967" spans="1:2" x14ac:dyDescent="0.25">
      <c r="A10967" s="48">
        <v>44121501</v>
      </c>
      <c r="B10967" s="49" t="s">
        <v>11223</v>
      </c>
    </row>
    <row r="10968" spans="1:2" x14ac:dyDescent="0.25">
      <c r="A10968" s="48">
        <v>44121503</v>
      </c>
      <c r="B10968" s="49" t="s">
        <v>11224</v>
      </c>
    </row>
    <row r="10969" spans="1:2" x14ac:dyDescent="0.25">
      <c r="A10969" s="48">
        <v>44121504</v>
      </c>
      <c r="B10969" s="49" t="s">
        <v>11225</v>
      </c>
    </row>
    <row r="10970" spans="1:2" x14ac:dyDescent="0.25">
      <c r="A10970" s="48">
        <v>44121505</v>
      </c>
      <c r="B10970" s="49" t="s">
        <v>11226</v>
      </c>
    </row>
    <row r="10971" spans="1:2" x14ac:dyDescent="0.25">
      <c r="A10971" s="48">
        <v>44121506</v>
      </c>
      <c r="B10971" s="49" t="s">
        <v>11227</v>
      </c>
    </row>
    <row r="10972" spans="1:2" x14ac:dyDescent="0.25">
      <c r="A10972" s="48">
        <v>44121507</v>
      </c>
      <c r="B10972" s="49" t="s">
        <v>11228</v>
      </c>
    </row>
    <row r="10973" spans="1:2" x14ac:dyDescent="0.25">
      <c r="A10973" s="48">
        <v>44121508</v>
      </c>
      <c r="B10973" s="49" t="s">
        <v>11229</v>
      </c>
    </row>
    <row r="10974" spans="1:2" x14ac:dyDescent="0.25">
      <c r="A10974" s="48">
        <v>44121509</v>
      </c>
      <c r="B10974" s="49" t="s">
        <v>11230</v>
      </c>
    </row>
    <row r="10975" spans="1:2" x14ac:dyDescent="0.25">
      <c r="A10975" s="48">
        <v>44121510</v>
      </c>
      <c r="B10975" s="49" t="s">
        <v>11231</v>
      </c>
    </row>
    <row r="10976" spans="1:2" x14ac:dyDescent="0.25">
      <c r="A10976" s="48">
        <v>44121511</v>
      </c>
      <c r="B10976" s="49" t="s">
        <v>11232</v>
      </c>
    </row>
    <row r="10977" spans="1:2" x14ac:dyDescent="0.25">
      <c r="A10977" s="48">
        <v>44121512</v>
      </c>
      <c r="B10977" s="49" t="s">
        <v>11233</v>
      </c>
    </row>
    <row r="10978" spans="1:2" x14ac:dyDescent="0.25">
      <c r="A10978" s="48">
        <v>44121604</v>
      </c>
      <c r="B10978" s="49" t="s">
        <v>11234</v>
      </c>
    </row>
    <row r="10979" spans="1:2" x14ac:dyDescent="0.25">
      <c r="A10979" s="48">
        <v>44121605</v>
      </c>
      <c r="B10979" s="49" t="s">
        <v>11235</v>
      </c>
    </row>
    <row r="10980" spans="1:2" x14ac:dyDescent="0.25">
      <c r="A10980" s="48">
        <v>44121611</v>
      </c>
      <c r="B10980" s="49" t="s">
        <v>11236</v>
      </c>
    </row>
    <row r="10981" spans="1:2" x14ac:dyDescent="0.25">
      <c r="A10981" s="48">
        <v>44121612</v>
      </c>
      <c r="B10981" s="49" t="s">
        <v>11237</v>
      </c>
    </row>
    <row r="10982" spans="1:2" x14ac:dyDescent="0.25">
      <c r="A10982" s="48">
        <v>44121613</v>
      </c>
      <c r="B10982" s="49" t="s">
        <v>11238</v>
      </c>
    </row>
    <row r="10983" spans="1:2" x14ac:dyDescent="0.25">
      <c r="A10983" s="48">
        <v>44121614</v>
      </c>
      <c r="B10983" s="49" t="s">
        <v>11239</v>
      </c>
    </row>
    <row r="10984" spans="1:2" x14ac:dyDescent="0.25">
      <c r="A10984" s="48">
        <v>44121615</v>
      </c>
      <c r="B10984" s="49" t="s">
        <v>197</v>
      </c>
    </row>
    <row r="10985" spans="1:2" x14ac:dyDescent="0.25">
      <c r="A10985" s="48">
        <v>44121617</v>
      </c>
      <c r="B10985" s="49" t="s">
        <v>11240</v>
      </c>
    </row>
    <row r="10986" spans="1:2" x14ac:dyDescent="0.25">
      <c r="A10986" s="48">
        <v>44121618</v>
      </c>
      <c r="B10986" s="49" t="s">
        <v>11241</v>
      </c>
    </row>
    <row r="10987" spans="1:2" x14ac:dyDescent="0.25">
      <c r="A10987" s="48">
        <v>44121619</v>
      </c>
      <c r="B10987" s="49" t="s">
        <v>11242</v>
      </c>
    </row>
    <row r="10988" spans="1:2" x14ac:dyDescent="0.25">
      <c r="A10988" s="48">
        <v>44121620</v>
      </c>
      <c r="B10988" s="49" t="s">
        <v>11243</v>
      </c>
    </row>
    <row r="10989" spans="1:2" x14ac:dyDescent="0.25">
      <c r="A10989" s="48">
        <v>44121621</v>
      </c>
      <c r="B10989" s="49" t="s">
        <v>11244</v>
      </c>
    </row>
    <row r="10990" spans="1:2" x14ac:dyDescent="0.25">
      <c r="A10990" s="48">
        <v>44121622</v>
      </c>
      <c r="B10990" s="49" t="s">
        <v>6792</v>
      </c>
    </row>
    <row r="10991" spans="1:2" x14ac:dyDescent="0.25">
      <c r="A10991" s="48">
        <v>44121623</v>
      </c>
      <c r="B10991" s="49" t="s">
        <v>11245</v>
      </c>
    </row>
    <row r="10992" spans="1:2" x14ac:dyDescent="0.25">
      <c r="A10992" s="48">
        <v>44121624</v>
      </c>
      <c r="B10992" s="49" t="s">
        <v>11246</v>
      </c>
    </row>
    <row r="10993" spans="1:2" x14ac:dyDescent="0.25">
      <c r="A10993" s="48">
        <v>44121625</v>
      </c>
      <c r="B10993" s="49" t="s">
        <v>11247</v>
      </c>
    </row>
    <row r="10994" spans="1:2" x14ac:dyDescent="0.25">
      <c r="A10994" s="48">
        <v>44121626</v>
      </c>
      <c r="B10994" s="49" t="s">
        <v>11248</v>
      </c>
    </row>
    <row r="10995" spans="1:2" x14ac:dyDescent="0.25">
      <c r="A10995" s="48">
        <v>44121627</v>
      </c>
      <c r="B10995" s="49" t="s">
        <v>11249</v>
      </c>
    </row>
    <row r="10996" spans="1:2" x14ac:dyDescent="0.25">
      <c r="A10996" s="48">
        <v>44121628</v>
      </c>
      <c r="B10996" s="49" t="s">
        <v>11250</v>
      </c>
    </row>
    <row r="10997" spans="1:2" x14ac:dyDescent="0.25">
      <c r="A10997" s="48">
        <v>44121630</v>
      </c>
      <c r="B10997" s="49" t="s">
        <v>11251</v>
      </c>
    </row>
    <row r="10998" spans="1:2" x14ac:dyDescent="0.25">
      <c r="A10998" s="48">
        <v>44121631</v>
      </c>
      <c r="B10998" s="49" t="s">
        <v>11252</v>
      </c>
    </row>
    <row r="10999" spans="1:2" x14ac:dyDescent="0.25">
      <c r="A10999" s="48">
        <v>44121632</v>
      </c>
      <c r="B10999" s="49" t="s">
        <v>11253</v>
      </c>
    </row>
    <row r="11000" spans="1:2" x14ac:dyDescent="0.25">
      <c r="A11000" s="48">
        <v>44121633</v>
      </c>
      <c r="B11000" s="49" t="s">
        <v>11254</v>
      </c>
    </row>
    <row r="11001" spans="1:2" x14ac:dyDescent="0.25">
      <c r="A11001" s="48">
        <v>44121634</v>
      </c>
      <c r="B11001" s="49" t="s">
        <v>11255</v>
      </c>
    </row>
    <row r="11002" spans="1:2" x14ac:dyDescent="0.25">
      <c r="A11002" s="48">
        <v>44121635</v>
      </c>
      <c r="B11002" s="49" t="s">
        <v>11256</v>
      </c>
    </row>
    <row r="11003" spans="1:2" x14ac:dyDescent="0.25">
      <c r="A11003" s="48">
        <v>44121701</v>
      </c>
      <c r="B11003" s="49" t="s">
        <v>11257</v>
      </c>
    </row>
    <row r="11004" spans="1:2" x14ac:dyDescent="0.25">
      <c r="A11004" s="48">
        <v>44121702</v>
      </c>
      <c r="B11004" s="49" t="s">
        <v>11258</v>
      </c>
    </row>
    <row r="11005" spans="1:2" x14ac:dyDescent="0.25">
      <c r="A11005" s="48">
        <v>44121703</v>
      </c>
      <c r="B11005" s="49" t="s">
        <v>11259</v>
      </c>
    </row>
    <row r="11006" spans="1:2" x14ac:dyDescent="0.25">
      <c r="A11006" s="48">
        <v>44121704</v>
      </c>
      <c r="B11006" s="49" t="s">
        <v>11260</v>
      </c>
    </row>
    <row r="11007" spans="1:2" x14ac:dyDescent="0.25">
      <c r="A11007" s="48">
        <v>44121705</v>
      </c>
      <c r="B11007" s="49" t="s">
        <v>11261</v>
      </c>
    </row>
    <row r="11008" spans="1:2" x14ac:dyDescent="0.25">
      <c r="A11008" s="48">
        <v>44121706</v>
      </c>
      <c r="B11008" s="49" t="s">
        <v>11262</v>
      </c>
    </row>
    <row r="11009" spans="1:2" x14ac:dyDescent="0.25">
      <c r="A11009" s="48">
        <v>44121707</v>
      </c>
      <c r="B11009" s="49" t="s">
        <v>11263</v>
      </c>
    </row>
    <row r="11010" spans="1:2" x14ac:dyDescent="0.25">
      <c r="A11010" s="48">
        <v>44121708</v>
      </c>
      <c r="B11010" s="49" t="s">
        <v>11264</v>
      </c>
    </row>
    <row r="11011" spans="1:2" x14ac:dyDescent="0.25">
      <c r="A11011" s="48">
        <v>44121709</v>
      </c>
      <c r="B11011" s="49" t="s">
        <v>11265</v>
      </c>
    </row>
    <row r="11012" spans="1:2" x14ac:dyDescent="0.25">
      <c r="A11012" s="48">
        <v>44121710</v>
      </c>
      <c r="B11012" s="49" t="s">
        <v>11266</v>
      </c>
    </row>
    <row r="11013" spans="1:2" x14ac:dyDescent="0.25">
      <c r="A11013" s="48">
        <v>44121711</v>
      </c>
      <c r="B11013" s="49" t="s">
        <v>11267</v>
      </c>
    </row>
    <row r="11014" spans="1:2" x14ac:dyDescent="0.25">
      <c r="A11014" s="48">
        <v>44121712</v>
      </c>
      <c r="B11014" s="49" t="s">
        <v>11268</v>
      </c>
    </row>
    <row r="11015" spans="1:2" x14ac:dyDescent="0.25">
      <c r="A11015" s="48">
        <v>44121713</v>
      </c>
      <c r="B11015" s="49" t="s">
        <v>11269</v>
      </c>
    </row>
    <row r="11016" spans="1:2" x14ac:dyDescent="0.25">
      <c r="A11016" s="48">
        <v>44121714</v>
      </c>
      <c r="B11016" s="49" t="s">
        <v>11270</v>
      </c>
    </row>
    <row r="11017" spans="1:2" x14ac:dyDescent="0.25">
      <c r="A11017" s="48">
        <v>44121715</v>
      </c>
      <c r="B11017" s="49" t="s">
        <v>11271</v>
      </c>
    </row>
    <row r="11018" spans="1:2" x14ac:dyDescent="0.25">
      <c r="A11018" s="48">
        <v>44121716</v>
      </c>
      <c r="B11018" s="49" t="s">
        <v>11272</v>
      </c>
    </row>
    <row r="11019" spans="1:2" x14ac:dyDescent="0.25">
      <c r="A11019" s="48">
        <v>44121717</v>
      </c>
      <c r="B11019" s="49" t="s">
        <v>11273</v>
      </c>
    </row>
    <row r="11020" spans="1:2" x14ac:dyDescent="0.25">
      <c r="A11020" s="48">
        <v>44121718</v>
      </c>
      <c r="B11020" s="49" t="s">
        <v>11274</v>
      </c>
    </row>
    <row r="11021" spans="1:2" x14ac:dyDescent="0.25">
      <c r="A11021" s="48">
        <v>44121801</v>
      </c>
      <c r="B11021" s="49" t="s">
        <v>11275</v>
      </c>
    </row>
    <row r="11022" spans="1:2" x14ac:dyDescent="0.25">
      <c r="A11022" s="48">
        <v>44121802</v>
      </c>
      <c r="B11022" s="49" t="s">
        <v>11276</v>
      </c>
    </row>
    <row r="11023" spans="1:2" x14ac:dyDescent="0.25">
      <c r="A11023" s="48">
        <v>44121804</v>
      </c>
      <c r="B11023" s="49" t="s">
        <v>11277</v>
      </c>
    </row>
    <row r="11024" spans="1:2" x14ac:dyDescent="0.25">
      <c r="A11024" s="48">
        <v>44121805</v>
      </c>
      <c r="B11024" s="49" t="s">
        <v>11278</v>
      </c>
    </row>
    <row r="11025" spans="1:2" x14ac:dyDescent="0.25">
      <c r="A11025" s="48">
        <v>44121806</v>
      </c>
      <c r="B11025" s="49" t="s">
        <v>11279</v>
      </c>
    </row>
    <row r="11026" spans="1:2" x14ac:dyDescent="0.25">
      <c r="A11026" s="48">
        <v>44121807</v>
      </c>
      <c r="B11026" s="49" t="s">
        <v>11280</v>
      </c>
    </row>
    <row r="11027" spans="1:2" x14ac:dyDescent="0.25">
      <c r="A11027" s="48">
        <v>44121808</v>
      </c>
      <c r="B11027" s="49" t="s">
        <v>11281</v>
      </c>
    </row>
    <row r="11028" spans="1:2" x14ac:dyDescent="0.25">
      <c r="A11028" s="48">
        <v>44121902</v>
      </c>
      <c r="B11028" s="49" t="s">
        <v>11282</v>
      </c>
    </row>
    <row r="11029" spans="1:2" x14ac:dyDescent="0.25">
      <c r="A11029" s="48">
        <v>44121904</v>
      </c>
      <c r="B11029" s="49" t="s">
        <v>11283</v>
      </c>
    </row>
    <row r="11030" spans="1:2" x14ac:dyDescent="0.25">
      <c r="A11030" s="48">
        <v>44121905</v>
      </c>
      <c r="B11030" s="49" t="s">
        <v>11284</v>
      </c>
    </row>
    <row r="11031" spans="1:2" x14ac:dyDescent="0.25">
      <c r="A11031" s="48">
        <v>44122001</v>
      </c>
      <c r="B11031" s="49" t="s">
        <v>11285</v>
      </c>
    </row>
    <row r="11032" spans="1:2" x14ac:dyDescent="0.25">
      <c r="A11032" s="48">
        <v>44122002</v>
      </c>
      <c r="B11032" s="49" t="s">
        <v>11286</v>
      </c>
    </row>
    <row r="11033" spans="1:2" x14ac:dyDescent="0.25">
      <c r="A11033" s="48">
        <v>44122003</v>
      </c>
      <c r="B11033" s="49" t="s">
        <v>11287</v>
      </c>
    </row>
    <row r="11034" spans="1:2" x14ac:dyDescent="0.25">
      <c r="A11034" s="48">
        <v>44122005</v>
      </c>
      <c r="B11034" s="49" t="s">
        <v>11288</v>
      </c>
    </row>
    <row r="11035" spans="1:2" x14ac:dyDescent="0.25">
      <c r="A11035" s="48">
        <v>44122008</v>
      </c>
      <c r="B11035" s="49" t="s">
        <v>11289</v>
      </c>
    </row>
    <row r="11036" spans="1:2" x14ac:dyDescent="0.25">
      <c r="A11036" s="48">
        <v>44122009</v>
      </c>
      <c r="B11036" s="49" t="s">
        <v>11290</v>
      </c>
    </row>
    <row r="11037" spans="1:2" x14ac:dyDescent="0.25">
      <c r="A11037" s="48">
        <v>44122010</v>
      </c>
      <c r="B11037" s="49" t="s">
        <v>11291</v>
      </c>
    </row>
    <row r="11038" spans="1:2" x14ac:dyDescent="0.25">
      <c r="A11038" s="48">
        <v>44122011</v>
      </c>
      <c r="B11038" s="49" t="s">
        <v>11292</v>
      </c>
    </row>
    <row r="11039" spans="1:2" x14ac:dyDescent="0.25">
      <c r="A11039" s="48">
        <v>44122012</v>
      </c>
      <c r="B11039" s="49" t="s">
        <v>11293</v>
      </c>
    </row>
    <row r="11040" spans="1:2" x14ac:dyDescent="0.25">
      <c r="A11040" s="48">
        <v>44122013</v>
      </c>
      <c r="B11040" s="49" t="s">
        <v>11294</v>
      </c>
    </row>
    <row r="11041" spans="1:2" x14ac:dyDescent="0.25">
      <c r="A11041" s="48">
        <v>44122014</v>
      </c>
      <c r="B11041" s="49" t="s">
        <v>11295</v>
      </c>
    </row>
    <row r="11042" spans="1:2" x14ac:dyDescent="0.25">
      <c r="A11042" s="48">
        <v>44122015</v>
      </c>
      <c r="B11042" s="49" t="s">
        <v>11296</v>
      </c>
    </row>
    <row r="11043" spans="1:2" x14ac:dyDescent="0.25">
      <c r="A11043" s="48">
        <v>44122016</v>
      </c>
      <c r="B11043" s="49" t="s">
        <v>11297</v>
      </c>
    </row>
    <row r="11044" spans="1:2" x14ac:dyDescent="0.25">
      <c r="A11044" s="48">
        <v>44122017</v>
      </c>
      <c r="B11044" s="49" t="s">
        <v>11298</v>
      </c>
    </row>
    <row r="11045" spans="1:2" x14ac:dyDescent="0.25">
      <c r="A11045" s="48">
        <v>44122018</v>
      </c>
      <c r="B11045" s="49" t="s">
        <v>11299</v>
      </c>
    </row>
    <row r="11046" spans="1:2" x14ac:dyDescent="0.25">
      <c r="A11046" s="48">
        <v>44122019</v>
      </c>
      <c r="B11046" s="49" t="s">
        <v>11300</v>
      </c>
    </row>
    <row r="11047" spans="1:2" x14ac:dyDescent="0.25">
      <c r="A11047" s="48">
        <v>44122020</v>
      </c>
      <c r="B11047" s="49" t="s">
        <v>11301</v>
      </c>
    </row>
    <row r="11048" spans="1:2" x14ac:dyDescent="0.25">
      <c r="A11048" s="48">
        <v>44122021</v>
      </c>
      <c r="B11048" s="49" t="s">
        <v>11302</v>
      </c>
    </row>
    <row r="11049" spans="1:2" x14ac:dyDescent="0.25">
      <c r="A11049" s="48">
        <v>44122022</v>
      </c>
      <c r="B11049" s="49" t="s">
        <v>11303</v>
      </c>
    </row>
    <row r="11050" spans="1:2" x14ac:dyDescent="0.25">
      <c r="A11050" s="48">
        <v>44122023</v>
      </c>
      <c r="B11050" s="49" t="s">
        <v>11304</v>
      </c>
    </row>
    <row r="11051" spans="1:2" x14ac:dyDescent="0.25">
      <c r="A11051" s="48">
        <v>44122024</v>
      </c>
      <c r="B11051" s="49" t="s">
        <v>11305</v>
      </c>
    </row>
    <row r="11052" spans="1:2" x14ac:dyDescent="0.25">
      <c r="A11052" s="48">
        <v>44122025</v>
      </c>
      <c r="B11052" s="49" t="s">
        <v>11306</v>
      </c>
    </row>
    <row r="11053" spans="1:2" x14ac:dyDescent="0.25">
      <c r="A11053" s="48">
        <v>44122026</v>
      </c>
      <c r="B11053" s="49" t="s">
        <v>11307</v>
      </c>
    </row>
    <row r="11054" spans="1:2" x14ac:dyDescent="0.25">
      <c r="A11054" s="48">
        <v>44122027</v>
      </c>
      <c r="B11054" s="49" t="s">
        <v>11308</v>
      </c>
    </row>
    <row r="11055" spans="1:2" x14ac:dyDescent="0.25">
      <c r="A11055" s="48">
        <v>44122028</v>
      </c>
      <c r="B11055" s="49" t="s">
        <v>11309</v>
      </c>
    </row>
    <row r="11056" spans="1:2" x14ac:dyDescent="0.25">
      <c r="A11056" s="48">
        <v>44122101</v>
      </c>
      <c r="B11056" s="49" t="s">
        <v>11310</v>
      </c>
    </row>
    <row r="11057" spans="1:2" x14ac:dyDescent="0.25">
      <c r="A11057" s="48">
        <v>44122103</v>
      </c>
      <c r="B11057" s="49" t="s">
        <v>11311</v>
      </c>
    </row>
    <row r="11058" spans="1:2" x14ac:dyDescent="0.25">
      <c r="A11058" s="48">
        <v>44122104</v>
      </c>
      <c r="B11058" s="49" t="s">
        <v>11312</v>
      </c>
    </row>
    <row r="11059" spans="1:2" x14ac:dyDescent="0.25">
      <c r="A11059" s="48">
        <v>44122105</v>
      </c>
      <c r="B11059" s="49" t="s">
        <v>11313</v>
      </c>
    </row>
    <row r="11060" spans="1:2" x14ac:dyDescent="0.25">
      <c r="A11060" s="48">
        <v>44122106</v>
      </c>
      <c r="B11060" s="49" t="s">
        <v>11314</v>
      </c>
    </row>
    <row r="11061" spans="1:2" x14ac:dyDescent="0.25">
      <c r="A11061" s="48">
        <v>44122107</v>
      </c>
      <c r="B11061" s="49" t="s">
        <v>5158</v>
      </c>
    </row>
    <row r="11062" spans="1:2" x14ac:dyDescent="0.25">
      <c r="A11062" s="48">
        <v>44122109</v>
      </c>
      <c r="B11062" s="49" t="s">
        <v>11315</v>
      </c>
    </row>
    <row r="11063" spans="1:2" x14ac:dyDescent="0.25">
      <c r="A11063" s="48">
        <v>44122110</v>
      </c>
      <c r="B11063" s="49" t="s">
        <v>11316</v>
      </c>
    </row>
    <row r="11064" spans="1:2" x14ac:dyDescent="0.25">
      <c r="A11064" s="48">
        <v>44122111</v>
      </c>
      <c r="B11064" s="49" t="s">
        <v>11317</v>
      </c>
    </row>
    <row r="11065" spans="1:2" x14ac:dyDescent="0.25">
      <c r="A11065" s="48">
        <v>44122112</v>
      </c>
      <c r="B11065" s="49" t="s">
        <v>11318</v>
      </c>
    </row>
    <row r="11066" spans="1:2" x14ac:dyDescent="0.25">
      <c r="A11066" s="48">
        <v>44122113</v>
      </c>
      <c r="B11066" s="49" t="s">
        <v>11319</v>
      </c>
    </row>
    <row r="11067" spans="1:2" x14ac:dyDescent="0.25">
      <c r="A11067" s="48">
        <v>44122114</v>
      </c>
      <c r="B11067" s="49" t="s">
        <v>11320</v>
      </c>
    </row>
    <row r="11068" spans="1:2" x14ac:dyDescent="0.25">
      <c r="A11068" s="48">
        <v>44122115</v>
      </c>
      <c r="B11068" s="49" t="s">
        <v>11321</v>
      </c>
    </row>
    <row r="11069" spans="1:2" x14ac:dyDescent="0.25">
      <c r="A11069" s="48">
        <v>44122116</v>
      </c>
      <c r="B11069" s="49" t="s">
        <v>11322</v>
      </c>
    </row>
    <row r="11070" spans="1:2" x14ac:dyDescent="0.25">
      <c r="A11070" s="48">
        <v>44122117</v>
      </c>
      <c r="B11070" s="49" t="s">
        <v>11323</v>
      </c>
    </row>
    <row r="11071" spans="1:2" x14ac:dyDescent="0.25">
      <c r="A11071" s="48">
        <v>44122118</v>
      </c>
      <c r="B11071" s="49" t="s">
        <v>11324</v>
      </c>
    </row>
    <row r="11072" spans="1:2" x14ac:dyDescent="0.25">
      <c r="A11072" s="48">
        <v>44122119</v>
      </c>
      <c r="B11072" s="49" t="s">
        <v>11325</v>
      </c>
    </row>
    <row r="11073" spans="1:2" x14ac:dyDescent="0.25">
      <c r="A11073" s="48">
        <v>44122120</v>
      </c>
      <c r="B11073" s="49" t="s">
        <v>11326</v>
      </c>
    </row>
    <row r="11074" spans="1:2" x14ac:dyDescent="0.25">
      <c r="A11074" s="48">
        <v>44122121</v>
      </c>
      <c r="B11074" s="49" t="s">
        <v>11327</v>
      </c>
    </row>
    <row r="11075" spans="1:2" x14ac:dyDescent="0.25">
      <c r="A11075" s="48">
        <v>45101501</v>
      </c>
      <c r="B11075" s="49" t="s">
        <v>11328</v>
      </c>
    </row>
    <row r="11076" spans="1:2" x14ac:dyDescent="0.25">
      <c r="A11076" s="48">
        <v>45101502</v>
      </c>
      <c r="B11076" s="49" t="s">
        <v>11329</v>
      </c>
    </row>
    <row r="11077" spans="1:2" x14ac:dyDescent="0.25">
      <c r="A11077" s="48">
        <v>45101503</v>
      </c>
      <c r="B11077" s="49" t="s">
        <v>11330</v>
      </c>
    </row>
    <row r="11078" spans="1:2" x14ac:dyDescent="0.25">
      <c r="A11078" s="48">
        <v>45101504</v>
      </c>
      <c r="B11078" s="49" t="s">
        <v>11331</v>
      </c>
    </row>
    <row r="11079" spans="1:2" x14ac:dyDescent="0.25">
      <c r="A11079" s="48">
        <v>45101505</v>
      </c>
      <c r="B11079" s="49" t="s">
        <v>11332</v>
      </c>
    </row>
    <row r="11080" spans="1:2" x14ac:dyDescent="0.25">
      <c r="A11080" s="48">
        <v>45101506</v>
      </c>
      <c r="B11080" s="49" t="s">
        <v>11333</v>
      </c>
    </row>
    <row r="11081" spans="1:2" x14ac:dyDescent="0.25">
      <c r="A11081" s="48">
        <v>45101507</v>
      </c>
      <c r="B11081" s="49" t="s">
        <v>11334</v>
      </c>
    </row>
    <row r="11082" spans="1:2" x14ac:dyDescent="0.25">
      <c r="A11082" s="48">
        <v>45101508</v>
      </c>
      <c r="B11082" s="49" t="s">
        <v>11335</v>
      </c>
    </row>
    <row r="11083" spans="1:2" x14ac:dyDescent="0.25">
      <c r="A11083" s="48">
        <v>45101509</v>
      </c>
      <c r="B11083" s="49" t="s">
        <v>11336</v>
      </c>
    </row>
    <row r="11084" spans="1:2" x14ac:dyDescent="0.25">
      <c r="A11084" s="48">
        <v>45101510</v>
      </c>
      <c r="B11084" s="49" t="s">
        <v>11337</v>
      </c>
    </row>
    <row r="11085" spans="1:2" x14ac:dyDescent="0.25">
      <c r="A11085" s="48">
        <v>45101511</v>
      </c>
      <c r="B11085" s="49" t="s">
        <v>11338</v>
      </c>
    </row>
    <row r="11086" spans="1:2" x14ac:dyDescent="0.25">
      <c r="A11086" s="48">
        <v>45101512</v>
      </c>
      <c r="B11086" s="49" t="s">
        <v>11339</v>
      </c>
    </row>
    <row r="11087" spans="1:2" x14ac:dyDescent="0.25">
      <c r="A11087" s="48">
        <v>45101513</v>
      </c>
      <c r="B11087" s="49" t="s">
        <v>11340</v>
      </c>
    </row>
    <row r="11088" spans="1:2" x14ac:dyDescent="0.25">
      <c r="A11088" s="48">
        <v>45101514</v>
      </c>
      <c r="B11088" s="49" t="s">
        <v>11341</v>
      </c>
    </row>
    <row r="11089" spans="1:2" x14ac:dyDescent="0.25">
      <c r="A11089" s="48">
        <v>45101515</v>
      </c>
      <c r="B11089" s="49" t="s">
        <v>11342</v>
      </c>
    </row>
    <row r="11090" spans="1:2" x14ac:dyDescent="0.25">
      <c r="A11090" s="48">
        <v>45101602</v>
      </c>
      <c r="B11090" s="49" t="s">
        <v>11343</v>
      </c>
    </row>
    <row r="11091" spans="1:2" x14ac:dyDescent="0.25">
      <c r="A11091" s="48">
        <v>45101603</v>
      </c>
      <c r="B11091" s="49" t="s">
        <v>11344</v>
      </c>
    </row>
    <row r="11092" spans="1:2" x14ac:dyDescent="0.25">
      <c r="A11092" s="48">
        <v>45101604</v>
      </c>
      <c r="B11092" s="49" t="s">
        <v>11345</v>
      </c>
    </row>
    <row r="11093" spans="1:2" x14ac:dyDescent="0.25">
      <c r="A11093" s="48">
        <v>45101606</v>
      </c>
      <c r="B11093" s="49" t="s">
        <v>11346</v>
      </c>
    </row>
    <row r="11094" spans="1:2" x14ac:dyDescent="0.25">
      <c r="A11094" s="48">
        <v>45101607</v>
      </c>
      <c r="B11094" s="49" t="s">
        <v>11347</v>
      </c>
    </row>
    <row r="11095" spans="1:2" x14ac:dyDescent="0.25">
      <c r="A11095" s="48">
        <v>45101608</v>
      </c>
      <c r="B11095" s="49" t="s">
        <v>11348</v>
      </c>
    </row>
    <row r="11096" spans="1:2" x14ac:dyDescent="0.25">
      <c r="A11096" s="48">
        <v>45101609</v>
      </c>
      <c r="B11096" s="49" t="s">
        <v>11349</v>
      </c>
    </row>
    <row r="11097" spans="1:2" x14ac:dyDescent="0.25">
      <c r="A11097" s="48">
        <v>45101610</v>
      </c>
      <c r="B11097" s="49" t="s">
        <v>11350</v>
      </c>
    </row>
    <row r="11098" spans="1:2" x14ac:dyDescent="0.25">
      <c r="A11098" s="48">
        <v>45101611</v>
      </c>
      <c r="B11098" s="49" t="s">
        <v>11351</v>
      </c>
    </row>
    <row r="11099" spans="1:2" x14ac:dyDescent="0.25">
      <c r="A11099" s="48">
        <v>45101701</v>
      </c>
      <c r="B11099" s="49" t="s">
        <v>11352</v>
      </c>
    </row>
    <row r="11100" spans="1:2" x14ac:dyDescent="0.25">
      <c r="A11100" s="48">
        <v>45101702</v>
      </c>
      <c r="B11100" s="49" t="s">
        <v>11353</v>
      </c>
    </row>
    <row r="11101" spans="1:2" x14ac:dyDescent="0.25">
      <c r="A11101" s="48">
        <v>45101703</v>
      </c>
      <c r="B11101" s="49" t="s">
        <v>11354</v>
      </c>
    </row>
    <row r="11102" spans="1:2" x14ac:dyDescent="0.25">
      <c r="A11102" s="48">
        <v>45101704</v>
      </c>
      <c r="B11102" s="49" t="s">
        <v>11355</v>
      </c>
    </row>
    <row r="11103" spans="1:2" x14ac:dyDescent="0.25">
      <c r="A11103" s="48">
        <v>45101705</v>
      </c>
      <c r="B11103" s="49" t="s">
        <v>11356</v>
      </c>
    </row>
    <row r="11104" spans="1:2" x14ac:dyDescent="0.25">
      <c r="A11104" s="48">
        <v>45101706</v>
      </c>
      <c r="B11104" s="49" t="s">
        <v>11357</v>
      </c>
    </row>
    <row r="11105" spans="1:2" x14ac:dyDescent="0.25">
      <c r="A11105" s="48">
        <v>45101707</v>
      </c>
      <c r="B11105" s="49" t="s">
        <v>11358</v>
      </c>
    </row>
    <row r="11106" spans="1:2" x14ac:dyDescent="0.25">
      <c r="A11106" s="48">
        <v>45101708</v>
      </c>
      <c r="B11106" s="49" t="s">
        <v>11359</v>
      </c>
    </row>
    <row r="11107" spans="1:2" x14ac:dyDescent="0.25">
      <c r="A11107" s="48">
        <v>45101801</v>
      </c>
      <c r="B11107" s="49" t="s">
        <v>11360</v>
      </c>
    </row>
    <row r="11108" spans="1:2" x14ac:dyDescent="0.25">
      <c r="A11108" s="48">
        <v>45101802</v>
      </c>
      <c r="B11108" s="49" t="s">
        <v>11361</v>
      </c>
    </row>
    <row r="11109" spans="1:2" x14ac:dyDescent="0.25">
      <c r="A11109" s="48">
        <v>45101803</v>
      </c>
      <c r="B11109" s="49" t="s">
        <v>11362</v>
      </c>
    </row>
    <row r="11110" spans="1:2" x14ac:dyDescent="0.25">
      <c r="A11110" s="48">
        <v>45101804</v>
      </c>
      <c r="B11110" s="49" t="s">
        <v>11363</v>
      </c>
    </row>
    <row r="11111" spans="1:2" x14ac:dyDescent="0.25">
      <c r="A11111" s="48">
        <v>45101805</v>
      </c>
      <c r="B11111" s="49" t="s">
        <v>11364</v>
      </c>
    </row>
    <row r="11112" spans="1:2" x14ac:dyDescent="0.25">
      <c r="A11112" s="48">
        <v>45101806</v>
      </c>
      <c r="B11112" s="49" t="s">
        <v>11365</v>
      </c>
    </row>
    <row r="11113" spans="1:2" x14ac:dyDescent="0.25">
      <c r="A11113" s="48">
        <v>45101807</v>
      </c>
      <c r="B11113" s="49" t="s">
        <v>11366</v>
      </c>
    </row>
    <row r="11114" spans="1:2" x14ac:dyDescent="0.25">
      <c r="A11114" s="48">
        <v>45101808</v>
      </c>
      <c r="B11114" s="49" t="s">
        <v>11367</v>
      </c>
    </row>
    <row r="11115" spans="1:2" x14ac:dyDescent="0.25">
      <c r="A11115" s="48">
        <v>45101901</v>
      </c>
      <c r="B11115" s="49" t="s">
        <v>11368</v>
      </c>
    </row>
    <row r="11116" spans="1:2" x14ac:dyDescent="0.25">
      <c r="A11116" s="48">
        <v>45101902</v>
      </c>
      <c r="B11116" s="49" t="s">
        <v>11369</v>
      </c>
    </row>
    <row r="11117" spans="1:2" x14ac:dyDescent="0.25">
      <c r="A11117" s="48">
        <v>45101903</v>
      </c>
      <c r="B11117" s="49" t="s">
        <v>11370</v>
      </c>
    </row>
    <row r="11118" spans="1:2" x14ac:dyDescent="0.25">
      <c r="A11118" s="48">
        <v>45101904</v>
      </c>
      <c r="B11118" s="49" t="s">
        <v>11371</v>
      </c>
    </row>
    <row r="11119" spans="1:2" x14ac:dyDescent="0.25">
      <c r="A11119" s="48">
        <v>45101905</v>
      </c>
      <c r="B11119" s="49" t="s">
        <v>11372</v>
      </c>
    </row>
    <row r="11120" spans="1:2" x14ac:dyDescent="0.25">
      <c r="A11120" s="48">
        <v>45102001</v>
      </c>
      <c r="B11120" s="49" t="s">
        <v>11373</v>
      </c>
    </row>
    <row r="11121" spans="1:2" x14ac:dyDescent="0.25">
      <c r="A11121" s="48">
        <v>45102002</v>
      </c>
      <c r="B11121" s="49" t="s">
        <v>11374</v>
      </c>
    </row>
    <row r="11122" spans="1:2" x14ac:dyDescent="0.25">
      <c r="A11122" s="48">
        <v>45102003</v>
      </c>
      <c r="B11122" s="49" t="s">
        <v>11375</v>
      </c>
    </row>
    <row r="11123" spans="1:2" x14ac:dyDescent="0.25">
      <c r="A11123" s="48">
        <v>45102004</v>
      </c>
      <c r="B11123" s="49" t="s">
        <v>11376</v>
      </c>
    </row>
    <row r="11124" spans="1:2" x14ac:dyDescent="0.25">
      <c r="A11124" s="48">
        <v>45102005</v>
      </c>
      <c r="B11124" s="49" t="s">
        <v>11377</v>
      </c>
    </row>
    <row r="11125" spans="1:2" x14ac:dyDescent="0.25">
      <c r="A11125" s="48">
        <v>45111501</v>
      </c>
      <c r="B11125" s="49" t="s">
        <v>11378</v>
      </c>
    </row>
    <row r="11126" spans="1:2" x14ac:dyDescent="0.25">
      <c r="A11126" s="48">
        <v>45111502</v>
      </c>
      <c r="B11126" s="49" t="s">
        <v>11379</v>
      </c>
    </row>
    <row r="11127" spans="1:2" x14ac:dyDescent="0.25">
      <c r="A11127" s="48">
        <v>45111503</v>
      </c>
      <c r="B11127" s="49" t="s">
        <v>11380</v>
      </c>
    </row>
    <row r="11128" spans="1:2" x14ac:dyDescent="0.25">
      <c r="A11128" s="48">
        <v>45111504</v>
      </c>
      <c r="B11128" s="49" t="s">
        <v>11381</v>
      </c>
    </row>
    <row r="11129" spans="1:2" x14ac:dyDescent="0.25">
      <c r="A11129" s="48">
        <v>45111601</v>
      </c>
      <c r="B11129" s="49" t="s">
        <v>11382</v>
      </c>
    </row>
    <row r="11130" spans="1:2" x14ac:dyDescent="0.25">
      <c r="A11130" s="48">
        <v>45111602</v>
      </c>
      <c r="B11130" s="49" t="s">
        <v>11383</v>
      </c>
    </row>
    <row r="11131" spans="1:2" x14ac:dyDescent="0.25">
      <c r="A11131" s="48">
        <v>45111603</v>
      </c>
      <c r="B11131" s="49" t="s">
        <v>11384</v>
      </c>
    </row>
    <row r="11132" spans="1:2" x14ac:dyDescent="0.25">
      <c r="A11132" s="48">
        <v>45111604</v>
      </c>
      <c r="B11132" s="49" t="s">
        <v>11385</v>
      </c>
    </row>
    <row r="11133" spans="1:2" x14ac:dyDescent="0.25">
      <c r="A11133" s="48">
        <v>45111605</v>
      </c>
      <c r="B11133" s="49" t="s">
        <v>11386</v>
      </c>
    </row>
    <row r="11134" spans="1:2" x14ac:dyDescent="0.25">
      <c r="A11134" s="48">
        <v>45111606</v>
      </c>
      <c r="B11134" s="49" t="s">
        <v>11387</v>
      </c>
    </row>
    <row r="11135" spans="1:2" x14ac:dyDescent="0.25">
      <c r="A11135" s="48">
        <v>45111607</v>
      </c>
      <c r="B11135" s="49" t="s">
        <v>11388</v>
      </c>
    </row>
    <row r="11136" spans="1:2" x14ac:dyDescent="0.25">
      <c r="A11136" s="48">
        <v>45111608</v>
      </c>
      <c r="B11136" s="49" t="s">
        <v>11389</v>
      </c>
    </row>
    <row r="11137" spans="1:2" x14ac:dyDescent="0.25">
      <c r="A11137" s="48">
        <v>45111609</v>
      </c>
      <c r="B11137" s="49" t="s">
        <v>11390</v>
      </c>
    </row>
    <row r="11138" spans="1:2" x14ac:dyDescent="0.25">
      <c r="A11138" s="48">
        <v>45111610</v>
      </c>
      <c r="B11138" s="49" t="s">
        <v>11391</v>
      </c>
    </row>
    <row r="11139" spans="1:2" x14ac:dyDescent="0.25">
      <c r="A11139" s="48">
        <v>45111612</v>
      </c>
      <c r="B11139" s="49" t="s">
        <v>11392</v>
      </c>
    </row>
    <row r="11140" spans="1:2" x14ac:dyDescent="0.25">
      <c r="A11140" s="48">
        <v>45111613</v>
      </c>
      <c r="B11140" s="49" t="s">
        <v>11393</v>
      </c>
    </row>
    <row r="11141" spans="1:2" x14ac:dyDescent="0.25">
      <c r="A11141" s="48">
        <v>45111614</v>
      </c>
      <c r="B11141" s="49" t="s">
        <v>11394</v>
      </c>
    </row>
    <row r="11142" spans="1:2" x14ac:dyDescent="0.25">
      <c r="A11142" s="48">
        <v>45111615</v>
      </c>
      <c r="B11142" s="49" t="s">
        <v>11395</v>
      </c>
    </row>
    <row r="11143" spans="1:2" x14ac:dyDescent="0.25">
      <c r="A11143" s="48">
        <v>45111616</v>
      </c>
      <c r="B11143" s="49" t="s">
        <v>11396</v>
      </c>
    </row>
    <row r="11144" spans="1:2" x14ac:dyDescent="0.25">
      <c r="A11144" s="48">
        <v>45111617</v>
      </c>
      <c r="B11144" s="49" t="s">
        <v>11397</v>
      </c>
    </row>
    <row r="11145" spans="1:2" x14ac:dyDescent="0.25">
      <c r="A11145" s="48">
        <v>45111618</v>
      </c>
      <c r="B11145" s="49" t="s">
        <v>11398</v>
      </c>
    </row>
    <row r="11146" spans="1:2" x14ac:dyDescent="0.25">
      <c r="A11146" s="48">
        <v>45111620</v>
      </c>
      <c r="B11146" s="49" t="s">
        <v>11399</v>
      </c>
    </row>
    <row r="11147" spans="1:2" x14ac:dyDescent="0.25">
      <c r="A11147" s="48">
        <v>45111701</v>
      </c>
      <c r="B11147" s="49" t="s">
        <v>11400</v>
      </c>
    </row>
    <row r="11148" spans="1:2" x14ac:dyDescent="0.25">
      <c r="A11148" s="48">
        <v>45111702</v>
      </c>
      <c r="B11148" s="49" t="s">
        <v>11401</v>
      </c>
    </row>
    <row r="11149" spans="1:2" x14ac:dyDescent="0.25">
      <c r="A11149" s="48">
        <v>45111703</v>
      </c>
      <c r="B11149" s="49" t="s">
        <v>11402</v>
      </c>
    </row>
    <row r="11150" spans="1:2" x14ac:dyDescent="0.25">
      <c r="A11150" s="48">
        <v>45111704</v>
      </c>
      <c r="B11150" s="49" t="s">
        <v>11403</v>
      </c>
    </row>
    <row r="11151" spans="1:2" x14ac:dyDescent="0.25">
      <c r="A11151" s="48">
        <v>45111705</v>
      </c>
      <c r="B11151" s="49" t="s">
        <v>11404</v>
      </c>
    </row>
    <row r="11152" spans="1:2" x14ac:dyDescent="0.25">
      <c r="A11152" s="48">
        <v>45111801</v>
      </c>
      <c r="B11152" s="49" t="s">
        <v>11405</v>
      </c>
    </row>
    <row r="11153" spans="1:2" x14ac:dyDescent="0.25">
      <c r="A11153" s="48">
        <v>45111802</v>
      </c>
      <c r="B11153" s="49" t="s">
        <v>11406</v>
      </c>
    </row>
    <row r="11154" spans="1:2" x14ac:dyDescent="0.25">
      <c r="A11154" s="48">
        <v>45111803</v>
      </c>
      <c r="B11154" s="49" t="s">
        <v>11407</v>
      </c>
    </row>
    <row r="11155" spans="1:2" x14ac:dyDescent="0.25">
      <c r="A11155" s="48">
        <v>45111804</v>
      </c>
      <c r="B11155" s="49" t="s">
        <v>11408</v>
      </c>
    </row>
    <row r="11156" spans="1:2" x14ac:dyDescent="0.25">
      <c r="A11156" s="48">
        <v>45111805</v>
      </c>
      <c r="B11156" s="49" t="s">
        <v>11409</v>
      </c>
    </row>
    <row r="11157" spans="1:2" x14ac:dyDescent="0.25">
      <c r="A11157" s="48">
        <v>45111806</v>
      </c>
      <c r="B11157" s="49" t="s">
        <v>11410</v>
      </c>
    </row>
    <row r="11158" spans="1:2" x14ac:dyDescent="0.25">
      <c r="A11158" s="48">
        <v>45111807</v>
      </c>
      <c r="B11158" s="49" t="s">
        <v>11411</v>
      </c>
    </row>
    <row r="11159" spans="1:2" x14ac:dyDescent="0.25">
      <c r="A11159" s="48">
        <v>45111808</v>
      </c>
      <c r="B11159" s="49" t="s">
        <v>11412</v>
      </c>
    </row>
    <row r="11160" spans="1:2" x14ac:dyDescent="0.25">
      <c r="A11160" s="48">
        <v>45111809</v>
      </c>
      <c r="B11160" s="49" t="s">
        <v>11413</v>
      </c>
    </row>
    <row r="11161" spans="1:2" x14ac:dyDescent="0.25">
      <c r="A11161" s="48">
        <v>45111810</v>
      </c>
      <c r="B11161" s="49" t="s">
        <v>11414</v>
      </c>
    </row>
    <row r="11162" spans="1:2" x14ac:dyDescent="0.25">
      <c r="A11162" s="48">
        <v>45111901</v>
      </c>
      <c r="B11162" s="49" t="s">
        <v>11415</v>
      </c>
    </row>
    <row r="11163" spans="1:2" x14ac:dyDescent="0.25">
      <c r="A11163" s="48">
        <v>45111902</v>
      </c>
      <c r="B11163" s="49" t="s">
        <v>11416</v>
      </c>
    </row>
    <row r="11164" spans="1:2" x14ac:dyDescent="0.25">
      <c r="A11164" s="48">
        <v>45112001</v>
      </c>
      <c r="B11164" s="49" t="s">
        <v>11417</v>
      </c>
    </row>
    <row r="11165" spans="1:2" x14ac:dyDescent="0.25">
      <c r="A11165" s="48">
        <v>45112002</v>
      </c>
      <c r="B11165" s="49" t="s">
        <v>11418</v>
      </c>
    </row>
    <row r="11166" spans="1:2" x14ac:dyDescent="0.25">
      <c r="A11166" s="48">
        <v>45112003</v>
      </c>
      <c r="B11166" s="49" t="s">
        <v>11419</v>
      </c>
    </row>
    <row r="11167" spans="1:2" x14ac:dyDescent="0.25">
      <c r="A11167" s="48">
        <v>45112004</v>
      </c>
      <c r="B11167" s="49" t="s">
        <v>11420</v>
      </c>
    </row>
    <row r="11168" spans="1:2" x14ac:dyDescent="0.25">
      <c r="A11168" s="48">
        <v>45121501</v>
      </c>
      <c r="B11168" s="49" t="s">
        <v>11421</v>
      </c>
    </row>
    <row r="11169" spans="1:2" x14ac:dyDescent="0.25">
      <c r="A11169" s="48">
        <v>45121502</v>
      </c>
      <c r="B11169" s="49" t="s">
        <v>11422</v>
      </c>
    </row>
    <row r="11170" spans="1:2" x14ac:dyDescent="0.25">
      <c r="A11170" s="48">
        <v>45121503</v>
      </c>
      <c r="B11170" s="49" t="s">
        <v>11423</v>
      </c>
    </row>
    <row r="11171" spans="1:2" x14ac:dyDescent="0.25">
      <c r="A11171" s="48">
        <v>45121504</v>
      </c>
      <c r="B11171" s="49" t="s">
        <v>11424</v>
      </c>
    </row>
    <row r="11172" spans="1:2" x14ac:dyDescent="0.25">
      <c r="A11172" s="48">
        <v>45121505</v>
      </c>
      <c r="B11172" s="49" t="s">
        <v>11425</v>
      </c>
    </row>
    <row r="11173" spans="1:2" x14ac:dyDescent="0.25">
      <c r="A11173" s="48">
        <v>45121506</v>
      </c>
      <c r="B11173" s="49" t="s">
        <v>11426</v>
      </c>
    </row>
    <row r="11174" spans="1:2" x14ac:dyDescent="0.25">
      <c r="A11174" s="48">
        <v>45121510</v>
      </c>
      <c r="B11174" s="49" t="s">
        <v>11427</v>
      </c>
    </row>
    <row r="11175" spans="1:2" x14ac:dyDescent="0.25">
      <c r="A11175" s="48">
        <v>45121511</v>
      </c>
      <c r="B11175" s="49" t="s">
        <v>11428</v>
      </c>
    </row>
    <row r="11176" spans="1:2" x14ac:dyDescent="0.25">
      <c r="A11176" s="48">
        <v>45121512</v>
      </c>
      <c r="B11176" s="49" t="s">
        <v>11429</v>
      </c>
    </row>
    <row r="11177" spans="1:2" x14ac:dyDescent="0.25">
      <c r="A11177" s="48">
        <v>45121513</v>
      </c>
      <c r="B11177" s="49" t="s">
        <v>11430</v>
      </c>
    </row>
    <row r="11178" spans="1:2" x14ac:dyDescent="0.25">
      <c r="A11178" s="48">
        <v>45121514</v>
      </c>
      <c r="B11178" s="49" t="s">
        <v>11431</v>
      </c>
    </row>
    <row r="11179" spans="1:2" x14ac:dyDescent="0.25">
      <c r="A11179" s="48">
        <v>45121515</v>
      </c>
      <c r="B11179" s="49" t="s">
        <v>11432</v>
      </c>
    </row>
    <row r="11180" spans="1:2" x14ac:dyDescent="0.25">
      <c r="A11180" s="48">
        <v>45121516</v>
      </c>
      <c r="B11180" s="49" t="s">
        <v>11433</v>
      </c>
    </row>
    <row r="11181" spans="1:2" x14ac:dyDescent="0.25">
      <c r="A11181" s="48">
        <v>45121517</v>
      </c>
      <c r="B11181" s="49" t="s">
        <v>11434</v>
      </c>
    </row>
    <row r="11182" spans="1:2" x14ac:dyDescent="0.25">
      <c r="A11182" s="48">
        <v>45121518</v>
      </c>
      <c r="B11182" s="49" t="s">
        <v>11435</v>
      </c>
    </row>
    <row r="11183" spans="1:2" x14ac:dyDescent="0.25">
      <c r="A11183" s="48">
        <v>45121519</v>
      </c>
      <c r="B11183" s="49" t="s">
        <v>11436</v>
      </c>
    </row>
    <row r="11184" spans="1:2" x14ac:dyDescent="0.25">
      <c r="A11184" s="48">
        <v>45121520</v>
      </c>
      <c r="B11184" s="49" t="s">
        <v>11437</v>
      </c>
    </row>
    <row r="11185" spans="1:2" x14ac:dyDescent="0.25">
      <c r="A11185" s="48">
        <v>45121601</v>
      </c>
      <c r="B11185" s="49" t="s">
        <v>11438</v>
      </c>
    </row>
    <row r="11186" spans="1:2" x14ac:dyDescent="0.25">
      <c r="A11186" s="48">
        <v>45121602</v>
      </c>
      <c r="B11186" s="49" t="s">
        <v>11439</v>
      </c>
    </row>
    <row r="11187" spans="1:2" x14ac:dyDescent="0.25">
      <c r="A11187" s="48">
        <v>45121603</v>
      </c>
      <c r="B11187" s="49" t="s">
        <v>11440</v>
      </c>
    </row>
    <row r="11188" spans="1:2" x14ac:dyDescent="0.25">
      <c r="A11188" s="48">
        <v>45121604</v>
      </c>
      <c r="B11188" s="49" t="s">
        <v>11441</v>
      </c>
    </row>
    <row r="11189" spans="1:2" x14ac:dyDescent="0.25">
      <c r="A11189" s="48">
        <v>45121605</v>
      </c>
      <c r="B11189" s="49" t="s">
        <v>11442</v>
      </c>
    </row>
    <row r="11190" spans="1:2" x14ac:dyDescent="0.25">
      <c r="A11190" s="48">
        <v>45121606</v>
      </c>
      <c r="B11190" s="49" t="s">
        <v>11443</v>
      </c>
    </row>
    <row r="11191" spans="1:2" x14ac:dyDescent="0.25">
      <c r="A11191" s="48">
        <v>45121607</v>
      </c>
      <c r="B11191" s="49" t="s">
        <v>11444</v>
      </c>
    </row>
    <row r="11192" spans="1:2" x14ac:dyDescent="0.25">
      <c r="A11192" s="48">
        <v>45121608</v>
      </c>
      <c r="B11192" s="49" t="s">
        <v>11445</v>
      </c>
    </row>
    <row r="11193" spans="1:2" x14ac:dyDescent="0.25">
      <c r="A11193" s="48">
        <v>45121609</v>
      </c>
      <c r="B11193" s="49" t="s">
        <v>11446</v>
      </c>
    </row>
    <row r="11194" spans="1:2" x14ac:dyDescent="0.25">
      <c r="A11194" s="48">
        <v>45121610</v>
      </c>
      <c r="B11194" s="49" t="s">
        <v>11447</v>
      </c>
    </row>
    <row r="11195" spans="1:2" x14ac:dyDescent="0.25">
      <c r="A11195" s="48">
        <v>45121611</v>
      </c>
      <c r="B11195" s="49" t="s">
        <v>11448</v>
      </c>
    </row>
    <row r="11196" spans="1:2" x14ac:dyDescent="0.25">
      <c r="A11196" s="48">
        <v>45121612</v>
      </c>
      <c r="B11196" s="49" t="s">
        <v>11449</v>
      </c>
    </row>
    <row r="11197" spans="1:2" x14ac:dyDescent="0.25">
      <c r="A11197" s="48">
        <v>45121613</v>
      </c>
      <c r="B11197" s="49" t="s">
        <v>11450</v>
      </c>
    </row>
    <row r="11198" spans="1:2" x14ac:dyDescent="0.25">
      <c r="A11198" s="48">
        <v>45121614</v>
      </c>
      <c r="B11198" s="49" t="s">
        <v>11451</v>
      </c>
    </row>
    <row r="11199" spans="1:2" x14ac:dyDescent="0.25">
      <c r="A11199" s="48">
        <v>45121615</v>
      </c>
      <c r="B11199" s="49" t="s">
        <v>11452</v>
      </c>
    </row>
    <row r="11200" spans="1:2" x14ac:dyDescent="0.25">
      <c r="A11200" s="48">
        <v>45121616</v>
      </c>
      <c r="B11200" s="49" t="s">
        <v>11453</v>
      </c>
    </row>
    <row r="11201" spans="1:2" x14ac:dyDescent="0.25">
      <c r="A11201" s="48">
        <v>45121617</v>
      </c>
      <c r="B11201" s="49" t="s">
        <v>11454</v>
      </c>
    </row>
    <row r="11202" spans="1:2" x14ac:dyDescent="0.25">
      <c r="A11202" s="48">
        <v>45121618</v>
      </c>
      <c r="B11202" s="49" t="s">
        <v>11455</v>
      </c>
    </row>
    <row r="11203" spans="1:2" x14ac:dyDescent="0.25">
      <c r="A11203" s="48">
        <v>45121619</v>
      </c>
      <c r="B11203" s="49" t="s">
        <v>11456</v>
      </c>
    </row>
    <row r="11204" spans="1:2" x14ac:dyDescent="0.25">
      <c r="A11204" s="48">
        <v>45121620</v>
      </c>
      <c r="B11204" s="49" t="s">
        <v>11457</v>
      </c>
    </row>
    <row r="11205" spans="1:2" x14ac:dyDescent="0.25">
      <c r="A11205" s="48">
        <v>45121621</v>
      </c>
      <c r="B11205" s="49" t="s">
        <v>11458</v>
      </c>
    </row>
    <row r="11206" spans="1:2" x14ac:dyDescent="0.25">
      <c r="A11206" s="48">
        <v>45121622</v>
      </c>
      <c r="B11206" s="49" t="s">
        <v>11459</v>
      </c>
    </row>
    <row r="11207" spans="1:2" x14ac:dyDescent="0.25">
      <c r="A11207" s="48">
        <v>45121623</v>
      </c>
      <c r="B11207" s="49" t="s">
        <v>11460</v>
      </c>
    </row>
    <row r="11208" spans="1:2" x14ac:dyDescent="0.25">
      <c r="A11208" s="48">
        <v>45121701</v>
      </c>
      <c r="B11208" s="49" t="s">
        <v>11461</v>
      </c>
    </row>
    <row r="11209" spans="1:2" x14ac:dyDescent="0.25">
      <c r="A11209" s="48">
        <v>45121702</v>
      </c>
      <c r="B11209" s="49" t="s">
        <v>11462</v>
      </c>
    </row>
    <row r="11210" spans="1:2" x14ac:dyDescent="0.25">
      <c r="A11210" s="48">
        <v>45121703</v>
      </c>
      <c r="B11210" s="49" t="s">
        <v>11463</v>
      </c>
    </row>
    <row r="11211" spans="1:2" x14ac:dyDescent="0.25">
      <c r="A11211" s="48">
        <v>45121704</v>
      </c>
      <c r="B11211" s="49" t="s">
        <v>11464</v>
      </c>
    </row>
    <row r="11212" spans="1:2" x14ac:dyDescent="0.25">
      <c r="A11212" s="48">
        <v>45121705</v>
      </c>
      <c r="B11212" s="49" t="s">
        <v>11465</v>
      </c>
    </row>
    <row r="11213" spans="1:2" x14ac:dyDescent="0.25">
      <c r="A11213" s="48">
        <v>45121706</v>
      </c>
      <c r="B11213" s="49" t="s">
        <v>11466</v>
      </c>
    </row>
    <row r="11214" spans="1:2" x14ac:dyDescent="0.25">
      <c r="A11214" s="48">
        <v>45121801</v>
      </c>
      <c r="B11214" s="49" t="s">
        <v>11467</v>
      </c>
    </row>
    <row r="11215" spans="1:2" x14ac:dyDescent="0.25">
      <c r="A11215" s="48">
        <v>45121802</v>
      </c>
      <c r="B11215" s="49" t="s">
        <v>11468</v>
      </c>
    </row>
    <row r="11216" spans="1:2" x14ac:dyDescent="0.25">
      <c r="A11216" s="48">
        <v>45121803</v>
      </c>
      <c r="B11216" s="49" t="s">
        <v>11469</v>
      </c>
    </row>
    <row r="11217" spans="1:2" x14ac:dyDescent="0.25">
      <c r="A11217" s="48">
        <v>45121804</v>
      </c>
      <c r="B11217" s="49" t="s">
        <v>11470</v>
      </c>
    </row>
    <row r="11218" spans="1:2" x14ac:dyDescent="0.25">
      <c r="A11218" s="48">
        <v>45121805</v>
      </c>
      <c r="B11218" s="49" t="s">
        <v>11471</v>
      </c>
    </row>
    <row r="11219" spans="1:2" x14ac:dyDescent="0.25">
      <c r="A11219" s="48">
        <v>45121806</v>
      </c>
      <c r="B11219" s="49" t="s">
        <v>11472</v>
      </c>
    </row>
    <row r="11220" spans="1:2" x14ac:dyDescent="0.25">
      <c r="A11220" s="48">
        <v>45121807</v>
      </c>
      <c r="B11220" s="49" t="s">
        <v>11473</v>
      </c>
    </row>
    <row r="11221" spans="1:2" x14ac:dyDescent="0.25">
      <c r="A11221" s="48">
        <v>45121808</v>
      </c>
      <c r="B11221" s="49" t="s">
        <v>11474</v>
      </c>
    </row>
    <row r="11222" spans="1:2" x14ac:dyDescent="0.25">
      <c r="A11222" s="48">
        <v>45121809</v>
      </c>
      <c r="B11222" s="49" t="s">
        <v>11475</v>
      </c>
    </row>
    <row r="11223" spans="1:2" x14ac:dyDescent="0.25">
      <c r="A11223" s="48">
        <v>45121810</v>
      </c>
      <c r="B11223" s="49" t="s">
        <v>11476</v>
      </c>
    </row>
    <row r="11224" spans="1:2" x14ac:dyDescent="0.25">
      <c r="A11224" s="48">
        <v>45131501</v>
      </c>
      <c r="B11224" s="49" t="s">
        <v>11477</v>
      </c>
    </row>
    <row r="11225" spans="1:2" x14ac:dyDescent="0.25">
      <c r="A11225" s="48">
        <v>45131502</v>
      </c>
      <c r="B11225" s="49" t="s">
        <v>11478</v>
      </c>
    </row>
    <row r="11226" spans="1:2" x14ac:dyDescent="0.25">
      <c r="A11226" s="48">
        <v>45131503</v>
      </c>
      <c r="B11226" s="49" t="s">
        <v>11479</v>
      </c>
    </row>
    <row r="11227" spans="1:2" x14ac:dyDescent="0.25">
      <c r="A11227" s="48">
        <v>45131505</v>
      </c>
      <c r="B11227" s="49" t="s">
        <v>11480</v>
      </c>
    </row>
    <row r="11228" spans="1:2" x14ac:dyDescent="0.25">
      <c r="A11228" s="48">
        <v>45131601</v>
      </c>
      <c r="B11228" s="49" t="s">
        <v>11481</v>
      </c>
    </row>
    <row r="11229" spans="1:2" x14ac:dyDescent="0.25">
      <c r="A11229" s="48">
        <v>45131604</v>
      </c>
      <c r="B11229" s="49" t="s">
        <v>11482</v>
      </c>
    </row>
    <row r="11230" spans="1:2" x14ac:dyDescent="0.25">
      <c r="A11230" s="48">
        <v>45131701</v>
      </c>
      <c r="B11230" s="49" t="s">
        <v>11483</v>
      </c>
    </row>
    <row r="11231" spans="1:2" x14ac:dyDescent="0.25">
      <c r="A11231" s="48">
        <v>45141501</v>
      </c>
      <c r="B11231" s="49" t="s">
        <v>11484</v>
      </c>
    </row>
    <row r="11232" spans="1:2" x14ac:dyDescent="0.25">
      <c r="A11232" s="48">
        <v>45141502</v>
      </c>
      <c r="B11232" s="49" t="s">
        <v>11485</v>
      </c>
    </row>
    <row r="11233" spans="1:2" x14ac:dyDescent="0.25">
      <c r="A11233" s="48">
        <v>45141601</v>
      </c>
      <c r="B11233" s="49" t="s">
        <v>11486</v>
      </c>
    </row>
    <row r="11234" spans="1:2" x14ac:dyDescent="0.25">
      <c r="A11234" s="48">
        <v>45141602</v>
      </c>
      <c r="B11234" s="49" t="s">
        <v>11487</v>
      </c>
    </row>
    <row r="11235" spans="1:2" x14ac:dyDescent="0.25">
      <c r="A11235" s="48">
        <v>45141603</v>
      </c>
      <c r="B11235" s="49" t="s">
        <v>11488</v>
      </c>
    </row>
    <row r="11236" spans="1:2" x14ac:dyDescent="0.25">
      <c r="A11236" s="48">
        <v>46101501</v>
      </c>
      <c r="B11236" s="49" t="s">
        <v>11489</v>
      </c>
    </row>
    <row r="11237" spans="1:2" x14ac:dyDescent="0.25">
      <c r="A11237" s="48">
        <v>46101502</v>
      </c>
      <c r="B11237" s="49" t="s">
        <v>11490</v>
      </c>
    </row>
    <row r="11238" spans="1:2" x14ac:dyDescent="0.25">
      <c r="A11238" s="48">
        <v>46101503</v>
      </c>
      <c r="B11238" s="49" t="s">
        <v>11491</v>
      </c>
    </row>
    <row r="11239" spans="1:2" x14ac:dyDescent="0.25">
      <c r="A11239" s="48">
        <v>46101504</v>
      </c>
      <c r="B11239" s="49" t="s">
        <v>11492</v>
      </c>
    </row>
    <row r="11240" spans="1:2" x14ac:dyDescent="0.25">
      <c r="A11240" s="48">
        <v>46101505</v>
      </c>
      <c r="B11240" s="49" t="s">
        <v>11493</v>
      </c>
    </row>
    <row r="11241" spans="1:2" x14ac:dyDescent="0.25">
      <c r="A11241" s="48">
        <v>46101506</v>
      </c>
      <c r="B11241" s="49" t="s">
        <v>11494</v>
      </c>
    </row>
    <row r="11242" spans="1:2" x14ac:dyDescent="0.25">
      <c r="A11242" s="48">
        <v>46101601</v>
      </c>
      <c r="B11242" s="49" t="s">
        <v>11495</v>
      </c>
    </row>
    <row r="11243" spans="1:2" x14ac:dyDescent="0.25">
      <c r="A11243" s="48">
        <v>46101701</v>
      </c>
      <c r="B11243" s="49" t="s">
        <v>11496</v>
      </c>
    </row>
    <row r="11244" spans="1:2" x14ac:dyDescent="0.25">
      <c r="A11244" s="48">
        <v>46101702</v>
      </c>
      <c r="B11244" s="49" t="s">
        <v>11497</v>
      </c>
    </row>
    <row r="11245" spans="1:2" x14ac:dyDescent="0.25">
      <c r="A11245" s="48">
        <v>46101801</v>
      </c>
      <c r="B11245" s="49" t="s">
        <v>11498</v>
      </c>
    </row>
    <row r="11246" spans="1:2" x14ac:dyDescent="0.25">
      <c r="A11246" s="48">
        <v>46111501</v>
      </c>
      <c r="B11246" s="49" t="s">
        <v>11499</v>
      </c>
    </row>
    <row r="11247" spans="1:2" x14ac:dyDescent="0.25">
      <c r="A11247" s="48">
        <v>46111502</v>
      </c>
      <c r="B11247" s="49" t="s">
        <v>11500</v>
      </c>
    </row>
    <row r="11248" spans="1:2" x14ac:dyDescent="0.25">
      <c r="A11248" s="48">
        <v>46111503</v>
      </c>
      <c r="B11248" s="49" t="s">
        <v>11501</v>
      </c>
    </row>
    <row r="11249" spans="1:2" x14ac:dyDescent="0.25">
      <c r="A11249" s="48">
        <v>46111601</v>
      </c>
      <c r="B11249" s="49" t="s">
        <v>11502</v>
      </c>
    </row>
    <row r="11250" spans="1:2" x14ac:dyDescent="0.25">
      <c r="A11250" s="48">
        <v>46111602</v>
      </c>
      <c r="B11250" s="49" t="s">
        <v>11503</v>
      </c>
    </row>
    <row r="11251" spans="1:2" x14ac:dyDescent="0.25">
      <c r="A11251" s="48">
        <v>46111701</v>
      </c>
      <c r="B11251" s="49" t="s">
        <v>11504</v>
      </c>
    </row>
    <row r="11252" spans="1:2" x14ac:dyDescent="0.25">
      <c r="A11252" s="48">
        <v>46111702</v>
      </c>
      <c r="B11252" s="49" t="s">
        <v>11505</v>
      </c>
    </row>
    <row r="11253" spans="1:2" x14ac:dyDescent="0.25">
      <c r="A11253" s="48">
        <v>46111801</v>
      </c>
      <c r="B11253" s="49" t="s">
        <v>11506</v>
      </c>
    </row>
    <row r="11254" spans="1:2" x14ac:dyDescent="0.25">
      <c r="A11254" s="48">
        <v>46121501</v>
      </c>
      <c r="B11254" s="49" t="s">
        <v>11507</v>
      </c>
    </row>
    <row r="11255" spans="1:2" x14ac:dyDescent="0.25">
      <c r="A11255" s="48">
        <v>46121502</v>
      </c>
      <c r="B11255" s="49" t="s">
        <v>11508</v>
      </c>
    </row>
    <row r="11256" spans="1:2" x14ac:dyDescent="0.25">
      <c r="A11256" s="48">
        <v>46121503</v>
      </c>
      <c r="B11256" s="49" t="s">
        <v>11509</v>
      </c>
    </row>
    <row r="11257" spans="1:2" x14ac:dyDescent="0.25">
      <c r="A11257" s="48">
        <v>46121504</v>
      </c>
      <c r="B11257" s="49" t="s">
        <v>11510</v>
      </c>
    </row>
    <row r="11258" spans="1:2" x14ac:dyDescent="0.25">
      <c r="A11258" s="48">
        <v>46121505</v>
      </c>
      <c r="B11258" s="49" t="s">
        <v>11511</v>
      </c>
    </row>
    <row r="11259" spans="1:2" x14ac:dyDescent="0.25">
      <c r="A11259" s="48">
        <v>46121506</v>
      </c>
      <c r="B11259" s="49" t="s">
        <v>11512</v>
      </c>
    </row>
    <row r="11260" spans="1:2" x14ac:dyDescent="0.25">
      <c r="A11260" s="48">
        <v>46121507</v>
      </c>
      <c r="B11260" s="49" t="s">
        <v>11513</v>
      </c>
    </row>
    <row r="11261" spans="1:2" x14ac:dyDescent="0.25">
      <c r="A11261" s="48">
        <v>46121508</v>
      </c>
      <c r="B11261" s="49" t="s">
        <v>11514</v>
      </c>
    </row>
    <row r="11262" spans="1:2" x14ac:dyDescent="0.25">
      <c r="A11262" s="48">
        <v>46121509</v>
      </c>
      <c r="B11262" s="49" t="s">
        <v>11515</v>
      </c>
    </row>
    <row r="11263" spans="1:2" x14ac:dyDescent="0.25">
      <c r="A11263" s="48">
        <v>46121510</v>
      </c>
      <c r="B11263" s="49" t="s">
        <v>11516</v>
      </c>
    </row>
    <row r="11264" spans="1:2" x14ac:dyDescent="0.25">
      <c r="A11264" s="48">
        <v>46121511</v>
      </c>
      <c r="B11264" s="49" t="s">
        <v>11517</v>
      </c>
    </row>
    <row r="11265" spans="1:2" x14ac:dyDescent="0.25">
      <c r="A11265" s="48">
        <v>46121512</v>
      </c>
      <c r="B11265" s="49" t="s">
        <v>11518</v>
      </c>
    </row>
    <row r="11266" spans="1:2" x14ac:dyDescent="0.25">
      <c r="A11266" s="48">
        <v>46121601</v>
      </c>
      <c r="B11266" s="49" t="s">
        <v>11519</v>
      </c>
    </row>
    <row r="11267" spans="1:2" x14ac:dyDescent="0.25">
      <c r="A11267" s="48">
        <v>46121602</v>
      </c>
      <c r="B11267" s="49" t="s">
        <v>11520</v>
      </c>
    </row>
    <row r="11268" spans="1:2" x14ac:dyDescent="0.25">
      <c r="A11268" s="48">
        <v>46121603</v>
      </c>
      <c r="B11268" s="49" t="s">
        <v>11521</v>
      </c>
    </row>
    <row r="11269" spans="1:2" x14ac:dyDescent="0.25">
      <c r="A11269" s="48">
        <v>46121604</v>
      </c>
      <c r="B11269" s="49" t="s">
        <v>11522</v>
      </c>
    </row>
    <row r="11270" spans="1:2" x14ac:dyDescent="0.25">
      <c r="A11270" s="48">
        <v>46121605</v>
      </c>
      <c r="B11270" s="49" t="s">
        <v>11523</v>
      </c>
    </row>
    <row r="11271" spans="1:2" x14ac:dyDescent="0.25">
      <c r="A11271" s="48">
        <v>46131501</v>
      </c>
      <c r="B11271" s="49" t="s">
        <v>11524</v>
      </c>
    </row>
    <row r="11272" spans="1:2" x14ac:dyDescent="0.25">
      <c r="A11272" s="48">
        <v>46131502</v>
      </c>
      <c r="B11272" s="49" t="s">
        <v>11525</v>
      </c>
    </row>
    <row r="11273" spans="1:2" x14ac:dyDescent="0.25">
      <c r="A11273" s="48">
        <v>46131503</v>
      </c>
      <c r="B11273" s="49" t="s">
        <v>11526</v>
      </c>
    </row>
    <row r="11274" spans="1:2" x14ac:dyDescent="0.25">
      <c r="A11274" s="48">
        <v>46131504</v>
      </c>
      <c r="B11274" s="49" t="s">
        <v>11527</v>
      </c>
    </row>
    <row r="11275" spans="1:2" x14ac:dyDescent="0.25">
      <c r="A11275" s="48">
        <v>46131505</v>
      </c>
      <c r="B11275" s="49" t="s">
        <v>11528</v>
      </c>
    </row>
    <row r="11276" spans="1:2" x14ac:dyDescent="0.25">
      <c r="A11276" s="48">
        <v>46131601</v>
      </c>
      <c r="B11276" s="49" t="s">
        <v>11529</v>
      </c>
    </row>
    <row r="11277" spans="1:2" x14ac:dyDescent="0.25">
      <c r="A11277" s="48">
        <v>46131602</v>
      </c>
      <c r="B11277" s="49" t="s">
        <v>11530</v>
      </c>
    </row>
    <row r="11278" spans="1:2" x14ac:dyDescent="0.25">
      <c r="A11278" s="48">
        <v>46131603</v>
      </c>
      <c r="B11278" s="49" t="s">
        <v>11531</v>
      </c>
    </row>
    <row r="11279" spans="1:2" x14ac:dyDescent="0.25">
      <c r="A11279" s="48">
        <v>46131604</v>
      </c>
      <c r="B11279" s="49" t="s">
        <v>11532</v>
      </c>
    </row>
    <row r="11280" spans="1:2" x14ac:dyDescent="0.25">
      <c r="A11280" s="48">
        <v>46141501</v>
      </c>
      <c r="B11280" s="49" t="s">
        <v>11533</v>
      </c>
    </row>
    <row r="11281" spans="1:2" x14ac:dyDescent="0.25">
      <c r="A11281" s="48">
        <v>46141502</v>
      </c>
      <c r="B11281" s="49" t="s">
        <v>11534</v>
      </c>
    </row>
    <row r="11282" spans="1:2" x14ac:dyDescent="0.25">
      <c r="A11282" s="48">
        <v>46151501</v>
      </c>
      <c r="B11282" s="49" t="s">
        <v>11535</v>
      </c>
    </row>
    <row r="11283" spans="1:2" x14ac:dyDescent="0.25">
      <c r="A11283" s="48">
        <v>46151502</v>
      </c>
      <c r="B11283" s="49" t="s">
        <v>11536</v>
      </c>
    </row>
    <row r="11284" spans="1:2" x14ac:dyDescent="0.25">
      <c r="A11284" s="48">
        <v>46151503</v>
      </c>
      <c r="B11284" s="49" t="s">
        <v>11537</v>
      </c>
    </row>
    <row r="11285" spans="1:2" x14ac:dyDescent="0.25">
      <c r="A11285" s="48">
        <v>46151504</v>
      </c>
      <c r="B11285" s="49" t="s">
        <v>11538</v>
      </c>
    </row>
    <row r="11286" spans="1:2" x14ac:dyDescent="0.25">
      <c r="A11286" s="48">
        <v>46151505</v>
      </c>
      <c r="B11286" s="49" t="s">
        <v>11539</v>
      </c>
    </row>
    <row r="11287" spans="1:2" x14ac:dyDescent="0.25">
      <c r="A11287" s="48">
        <v>46151506</v>
      </c>
      <c r="B11287" s="49" t="s">
        <v>11540</v>
      </c>
    </row>
    <row r="11288" spans="1:2" x14ac:dyDescent="0.25">
      <c r="A11288" s="48">
        <v>46151507</v>
      </c>
      <c r="B11288" s="49" t="s">
        <v>11541</v>
      </c>
    </row>
    <row r="11289" spans="1:2" x14ac:dyDescent="0.25">
      <c r="A11289" s="48">
        <v>46151601</v>
      </c>
      <c r="B11289" s="49" t="s">
        <v>11542</v>
      </c>
    </row>
    <row r="11290" spans="1:2" x14ac:dyDescent="0.25">
      <c r="A11290" s="48">
        <v>46151602</v>
      </c>
      <c r="B11290" s="49" t="s">
        <v>11543</v>
      </c>
    </row>
    <row r="11291" spans="1:2" x14ac:dyDescent="0.25">
      <c r="A11291" s="48">
        <v>46151604</v>
      </c>
      <c r="B11291" s="49" t="s">
        <v>11544</v>
      </c>
    </row>
    <row r="11292" spans="1:2" x14ac:dyDescent="0.25">
      <c r="A11292" s="48">
        <v>46151605</v>
      </c>
      <c r="B11292" s="49" t="s">
        <v>11545</v>
      </c>
    </row>
    <row r="11293" spans="1:2" x14ac:dyDescent="0.25">
      <c r="A11293" s="48">
        <v>46151606</v>
      </c>
      <c r="B11293" s="49" t="s">
        <v>11546</v>
      </c>
    </row>
    <row r="11294" spans="1:2" x14ac:dyDescent="0.25">
      <c r="A11294" s="48">
        <v>46151607</v>
      </c>
      <c r="B11294" s="49" t="s">
        <v>11547</v>
      </c>
    </row>
    <row r="11295" spans="1:2" x14ac:dyDescent="0.25">
      <c r="A11295" s="48">
        <v>46151702</v>
      </c>
      <c r="B11295" s="49" t="s">
        <v>11548</v>
      </c>
    </row>
    <row r="11296" spans="1:2" x14ac:dyDescent="0.25">
      <c r="A11296" s="48">
        <v>46151703</v>
      </c>
      <c r="B11296" s="49" t="s">
        <v>11549</v>
      </c>
    </row>
    <row r="11297" spans="1:2" x14ac:dyDescent="0.25">
      <c r="A11297" s="48">
        <v>46151704</v>
      </c>
      <c r="B11297" s="49" t="s">
        <v>11550</v>
      </c>
    </row>
    <row r="11298" spans="1:2" x14ac:dyDescent="0.25">
      <c r="A11298" s="48">
        <v>46151705</v>
      </c>
      <c r="B11298" s="49" t="s">
        <v>11551</v>
      </c>
    </row>
    <row r="11299" spans="1:2" x14ac:dyDescent="0.25">
      <c r="A11299" s="48">
        <v>46151706</v>
      </c>
      <c r="B11299" s="49" t="s">
        <v>11552</v>
      </c>
    </row>
    <row r="11300" spans="1:2" x14ac:dyDescent="0.25">
      <c r="A11300" s="48">
        <v>46151707</v>
      </c>
      <c r="B11300" s="49" t="s">
        <v>11553</v>
      </c>
    </row>
    <row r="11301" spans="1:2" x14ac:dyDescent="0.25">
      <c r="A11301" s="48">
        <v>46151708</v>
      </c>
      <c r="B11301" s="49" t="s">
        <v>11554</v>
      </c>
    </row>
    <row r="11302" spans="1:2" x14ac:dyDescent="0.25">
      <c r="A11302" s="48">
        <v>46151709</v>
      </c>
      <c r="B11302" s="49" t="s">
        <v>11555</v>
      </c>
    </row>
    <row r="11303" spans="1:2" x14ac:dyDescent="0.25">
      <c r="A11303" s="48">
        <v>46151710</v>
      </c>
      <c r="B11303" s="49" t="s">
        <v>11556</v>
      </c>
    </row>
    <row r="11304" spans="1:2" x14ac:dyDescent="0.25">
      <c r="A11304" s="48">
        <v>46151711</v>
      </c>
      <c r="B11304" s="49" t="s">
        <v>11557</v>
      </c>
    </row>
    <row r="11305" spans="1:2" x14ac:dyDescent="0.25">
      <c r="A11305" s="48">
        <v>46151712</v>
      </c>
      <c r="B11305" s="49" t="s">
        <v>11558</v>
      </c>
    </row>
    <row r="11306" spans="1:2" x14ac:dyDescent="0.25">
      <c r="A11306" s="48">
        <v>46151713</v>
      </c>
      <c r="B11306" s="49" t="s">
        <v>11559</v>
      </c>
    </row>
    <row r="11307" spans="1:2" x14ac:dyDescent="0.25">
      <c r="A11307" s="48">
        <v>46151714</v>
      </c>
      <c r="B11307" s="49" t="s">
        <v>11560</v>
      </c>
    </row>
    <row r="11308" spans="1:2" x14ac:dyDescent="0.25">
      <c r="A11308" s="48">
        <v>46151715</v>
      </c>
      <c r="B11308" s="49" t="s">
        <v>11561</v>
      </c>
    </row>
    <row r="11309" spans="1:2" x14ac:dyDescent="0.25">
      <c r="A11309" s="48">
        <v>46161501</v>
      </c>
      <c r="B11309" s="49" t="s">
        <v>11562</v>
      </c>
    </row>
    <row r="11310" spans="1:2" x14ac:dyDescent="0.25">
      <c r="A11310" s="48">
        <v>46161502</v>
      </c>
      <c r="B11310" s="49" t="s">
        <v>11563</v>
      </c>
    </row>
    <row r="11311" spans="1:2" x14ac:dyDescent="0.25">
      <c r="A11311" s="48">
        <v>46161503</v>
      </c>
      <c r="B11311" s="49" t="s">
        <v>11564</v>
      </c>
    </row>
    <row r="11312" spans="1:2" x14ac:dyDescent="0.25">
      <c r="A11312" s="48">
        <v>46161504</v>
      </c>
      <c r="B11312" s="49" t="s">
        <v>11565</v>
      </c>
    </row>
    <row r="11313" spans="1:2" x14ac:dyDescent="0.25">
      <c r="A11313" s="48">
        <v>46161505</v>
      </c>
      <c r="B11313" s="49" t="s">
        <v>11566</v>
      </c>
    </row>
    <row r="11314" spans="1:2" x14ac:dyDescent="0.25">
      <c r="A11314" s="48">
        <v>46161506</v>
      </c>
      <c r="B11314" s="49" t="s">
        <v>11567</v>
      </c>
    </row>
    <row r="11315" spans="1:2" x14ac:dyDescent="0.25">
      <c r="A11315" s="48">
        <v>46161507</v>
      </c>
      <c r="B11315" s="49" t="s">
        <v>11568</v>
      </c>
    </row>
    <row r="11316" spans="1:2" x14ac:dyDescent="0.25">
      <c r="A11316" s="48">
        <v>46161508</v>
      </c>
      <c r="B11316" s="49" t="s">
        <v>11569</v>
      </c>
    </row>
    <row r="11317" spans="1:2" x14ac:dyDescent="0.25">
      <c r="A11317" s="48">
        <v>46161509</v>
      </c>
      <c r="B11317" s="49" t="s">
        <v>11570</v>
      </c>
    </row>
    <row r="11318" spans="1:2" x14ac:dyDescent="0.25">
      <c r="A11318" s="48">
        <v>46161510</v>
      </c>
      <c r="B11318" s="49" t="s">
        <v>11571</v>
      </c>
    </row>
    <row r="11319" spans="1:2" x14ac:dyDescent="0.25">
      <c r="A11319" s="48">
        <v>46161601</v>
      </c>
      <c r="B11319" s="49" t="s">
        <v>11572</v>
      </c>
    </row>
    <row r="11320" spans="1:2" x14ac:dyDescent="0.25">
      <c r="A11320" s="48">
        <v>46161602</v>
      </c>
      <c r="B11320" s="49" t="s">
        <v>11573</v>
      </c>
    </row>
    <row r="11321" spans="1:2" x14ac:dyDescent="0.25">
      <c r="A11321" s="48">
        <v>46161603</v>
      </c>
      <c r="B11321" s="49" t="s">
        <v>11574</v>
      </c>
    </row>
    <row r="11322" spans="1:2" x14ac:dyDescent="0.25">
      <c r="A11322" s="48">
        <v>46161604</v>
      </c>
      <c r="B11322" s="49" t="s">
        <v>11575</v>
      </c>
    </row>
    <row r="11323" spans="1:2" x14ac:dyDescent="0.25">
      <c r="A11323" s="48">
        <v>46171501</v>
      </c>
      <c r="B11323" s="49" t="s">
        <v>11576</v>
      </c>
    </row>
    <row r="11324" spans="1:2" x14ac:dyDescent="0.25">
      <c r="A11324" s="48">
        <v>46171502</v>
      </c>
      <c r="B11324" s="49" t="s">
        <v>11577</v>
      </c>
    </row>
    <row r="11325" spans="1:2" x14ac:dyDescent="0.25">
      <c r="A11325" s="48">
        <v>46171503</v>
      </c>
      <c r="B11325" s="49" t="s">
        <v>11578</v>
      </c>
    </row>
    <row r="11326" spans="1:2" x14ac:dyDescent="0.25">
      <c r="A11326" s="48">
        <v>46171504</v>
      </c>
      <c r="B11326" s="49" t="s">
        <v>11579</v>
      </c>
    </row>
    <row r="11327" spans="1:2" x14ac:dyDescent="0.25">
      <c r="A11327" s="48">
        <v>46171505</v>
      </c>
      <c r="B11327" s="49" t="s">
        <v>11580</v>
      </c>
    </row>
    <row r="11328" spans="1:2" x14ac:dyDescent="0.25">
      <c r="A11328" s="48">
        <v>46171506</v>
      </c>
      <c r="B11328" s="49" t="s">
        <v>11581</v>
      </c>
    </row>
    <row r="11329" spans="1:2" x14ac:dyDescent="0.25">
      <c r="A11329" s="48">
        <v>46171507</v>
      </c>
      <c r="B11329" s="49" t="s">
        <v>11582</v>
      </c>
    </row>
    <row r="11330" spans="1:2" x14ac:dyDescent="0.25">
      <c r="A11330" s="48">
        <v>46171508</v>
      </c>
      <c r="B11330" s="49" t="s">
        <v>11583</v>
      </c>
    </row>
    <row r="11331" spans="1:2" x14ac:dyDescent="0.25">
      <c r="A11331" s="48">
        <v>46171509</v>
      </c>
      <c r="B11331" s="49" t="s">
        <v>11584</v>
      </c>
    </row>
    <row r="11332" spans="1:2" x14ac:dyDescent="0.25">
      <c r="A11332" s="48">
        <v>46171510</v>
      </c>
      <c r="B11332" s="49" t="s">
        <v>11585</v>
      </c>
    </row>
    <row r="11333" spans="1:2" x14ac:dyDescent="0.25">
      <c r="A11333" s="48">
        <v>46171511</v>
      </c>
      <c r="B11333" s="49" t="s">
        <v>11586</v>
      </c>
    </row>
    <row r="11334" spans="1:2" x14ac:dyDescent="0.25">
      <c r="A11334" s="48">
        <v>46171512</v>
      </c>
      <c r="B11334" s="49" t="s">
        <v>11587</v>
      </c>
    </row>
    <row r="11335" spans="1:2" x14ac:dyDescent="0.25">
      <c r="A11335" s="48">
        <v>46171513</v>
      </c>
      <c r="B11335" s="49" t="s">
        <v>11588</v>
      </c>
    </row>
    <row r="11336" spans="1:2" x14ac:dyDescent="0.25">
      <c r="A11336" s="48">
        <v>46171514</v>
      </c>
      <c r="B11336" s="49" t="s">
        <v>11589</v>
      </c>
    </row>
    <row r="11337" spans="1:2" x14ac:dyDescent="0.25">
      <c r="A11337" s="48">
        <v>46171515</v>
      </c>
      <c r="B11337" s="49" t="s">
        <v>11590</v>
      </c>
    </row>
    <row r="11338" spans="1:2" x14ac:dyDescent="0.25">
      <c r="A11338" s="48">
        <v>46171516</v>
      </c>
      <c r="B11338" s="49" t="s">
        <v>11591</v>
      </c>
    </row>
    <row r="11339" spans="1:2" x14ac:dyDescent="0.25">
      <c r="A11339" s="48">
        <v>46171517</v>
      </c>
      <c r="B11339" s="49" t="s">
        <v>11592</v>
      </c>
    </row>
    <row r="11340" spans="1:2" x14ac:dyDescent="0.25">
      <c r="A11340" s="48">
        <v>46171602</v>
      </c>
      <c r="B11340" s="49" t="s">
        <v>11593</v>
      </c>
    </row>
    <row r="11341" spans="1:2" x14ac:dyDescent="0.25">
      <c r="A11341" s="48">
        <v>46171603</v>
      </c>
      <c r="B11341" s="49" t="s">
        <v>11594</v>
      </c>
    </row>
    <row r="11342" spans="1:2" x14ac:dyDescent="0.25">
      <c r="A11342" s="48">
        <v>46171604</v>
      </c>
      <c r="B11342" s="49" t="s">
        <v>11595</v>
      </c>
    </row>
    <row r="11343" spans="1:2" x14ac:dyDescent="0.25">
      <c r="A11343" s="48">
        <v>46171605</v>
      </c>
      <c r="B11343" s="49" t="s">
        <v>11596</v>
      </c>
    </row>
    <row r="11344" spans="1:2" x14ac:dyDescent="0.25">
      <c r="A11344" s="48">
        <v>46171606</v>
      </c>
      <c r="B11344" s="49" t="s">
        <v>11597</v>
      </c>
    </row>
    <row r="11345" spans="1:2" x14ac:dyDescent="0.25">
      <c r="A11345" s="48">
        <v>46171607</v>
      </c>
      <c r="B11345" s="49" t="s">
        <v>11598</v>
      </c>
    </row>
    <row r="11346" spans="1:2" x14ac:dyDescent="0.25">
      <c r="A11346" s="48">
        <v>46171608</v>
      </c>
      <c r="B11346" s="49" t="s">
        <v>11599</v>
      </c>
    </row>
    <row r="11347" spans="1:2" x14ac:dyDescent="0.25">
      <c r="A11347" s="48">
        <v>46171609</v>
      </c>
      <c r="B11347" s="49" t="s">
        <v>11600</v>
      </c>
    </row>
    <row r="11348" spans="1:2" x14ac:dyDescent="0.25">
      <c r="A11348" s="48">
        <v>46171610</v>
      </c>
      <c r="B11348" s="49" t="s">
        <v>11601</v>
      </c>
    </row>
    <row r="11349" spans="1:2" x14ac:dyDescent="0.25">
      <c r="A11349" s="48">
        <v>46171611</v>
      </c>
      <c r="B11349" s="49" t="s">
        <v>11602</v>
      </c>
    </row>
    <row r="11350" spans="1:2" x14ac:dyDescent="0.25">
      <c r="A11350" s="48">
        <v>46171612</v>
      </c>
      <c r="B11350" s="49" t="s">
        <v>11603</v>
      </c>
    </row>
    <row r="11351" spans="1:2" x14ac:dyDescent="0.25">
      <c r="A11351" s="48">
        <v>46171613</v>
      </c>
      <c r="B11351" s="49" t="s">
        <v>11604</v>
      </c>
    </row>
    <row r="11352" spans="1:2" x14ac:dyDescent="0.25">
      <c r="A11352" s="48">
        <v>46171615</v>
      </c>
      <c r="B11352" s="49" t="s">
        <v>11605</v>
      </c>
    </row>
    <row r="11353" spans="1:2" x14ac:dyDescent="0.25">
      <c r="A11353" s="48">
        <v>46171616</v>
      </c>
      <c r="B11353" s="49" t="s">
        <v>11606</v>
      </c>
    </row>
    <row r="11354" spans="1:2" x14ac:dyDescent="0.25">
      <c r="A11354" s="48">
        <v>46171617</v>
      </c>
      <c r="B11354" s="49" t="s">
        <v>11607</v>
      </c>
    </row>
    <row r="11355" spans="1:2" x14ac:dyDescent="0.25">
      <c r="A11355" s="48">
        <v>46171618</v>
      </c>
      <c r="B11355" s="49" t="s">
        <v>11608</v>
      </c>
    </row>
    <row r="11356" spans="1:2" x14ac:dyDescent="0.25">
      <c r="A11356" s="48">
        <v>46171619</v>
      </c>
      <c r="B11356" s="49" t="s">
        <v>11609</v>
      </c>
    </row>
    <row r="11357" spans="1:2" x14ac:dyDescent="0.25">
      <c r="A11357" s="48">
        <v>46171620</v>
      </c>
      <c r="B11357" s="49" t="s">
        <v>11610</v>
      </c>
    </row>
    <row r="11358" spans="1:2" x14ac:dyDescent="0.25">
      <c r="A11358" s="48">
        <v>46171621</v>
      </c>
      <c r="B11358" s="49" t="s">
        <v>11611</v>
      </c>
    </row>
    <row r="11359" spans="1:2" x14ac:dyDescent="0.25">
      <c r="A11359" s="48">
        <v>46181501</v>
      </c>
      <c r="B11359" s="49" t="s">
        <v>11612</v>
      </c>
    </row>
    <row r="11360" spans="1:2" x14ac:dyDescent="0.25">
      <c r="A11360" s="48">
        <v>46181502</v>
      </c>
      <c r="B11360" s="49" t="s">
        <v>11613</v>
      </c>
    </row>
    <row r="11361" spans="1:2" x14ac:dyDescent="0.25">
      <c r="A11361" s="48">
        <v>46181503</v>
      </c>
      <c r="B11361" s="49" t="s">
        <v>11614</v>
      </c>
    </row>
    <row r="11362" spans="1:2" x14ac:dyDescent="0.25">
      <c r="A11362" s="48">
        <v>46181504</v>
      </c>
      <c r="B11362" s="49" t="s">
        <v>11615</v>
      </c>
    </row>
    <row r="11363" spans="1:2" x14ac:dyDescent="0.25">
      <c r="A11363" s="48">
        <v>46181505</v>
      </c>
      <c r="B11363" s="49" t="s">
        <v>11616</v>
      </c>
    </row>
    <row r="11364" spans="1:2" x14ac:dyDescent="0.25">
      <c r="A11364" s="48">
        <v>46181506</v>
      </c>
      <c r="B11364" s="49" t="s">
        <v>11617</v>
      </c>
    </row>
    <row r="11365" spans="1:2" x14ac:dyDescent="0.25">
      <c r="A11365" s="48">
        <v>46181507</v>
      </c>
      <c r="B11365" s="49" t="s">
        <v>11618</v>
      </c>
    </row>
    <row r="11366" spans="1:2" x14ac:dyDescent="0.25">
      <c r="A11366" s="48">
        <v>46181508</v>
      </c>
      <c r="B11366" s="49" t="s">
        <v>11619</v>
      </c>
    </row>
    <row r="11367" spans="1:2" x14ac:dyDescent="0.25">
      <c r="A11367" s="48">
        <v>46181509</v>
      </c>
      <c r="B11367" s="49" t="s">
        <v>11620</v>
      </c>
    </row>
    <row r="11368" spans="1:2" x14ac:dyDescent="0.25">
      <c r="A11368" s="48">
        <v>46181512</v>
      </c>
      <c r="B11368" s="49" t="s">
        <v>11621</v>
      </c>
    </row>
    <row r="11369" spans="1:2" x14ac:dyDescent="0.25">
      <c r="A11369" s="48">
        <v>46181514</v>
      </c>
      <c r="B11369" s="49" t="s">
        <v>11622</v>
      </c>
    </row>
    <row r="11370" spans="1:2" x14ac:dyDescent="0.25">
      <c r="A11370" s="48">
        <v>46181516</v>
      </c>
      <c r="B11370" s="49" t="s">
        <v>11623</v>
      </c>
    </row>
    <row r="11371" spans="1:2" x14ac:dyDescent="0.25">
      <c r="A11371" s="48">
        <v>46181517</v>
      </c>
      <c r="B11371" s="49" t="s">
        <v>11624</v>
      </c>
    </row>
    <row r="11372" spans="1:2" x14ac:dyDescent="0.25">
      <c r="A11372" s="48">
        <v>46181518</v>
      </c>
      <c r="B11372" s="49" t="s">
        <v>11625</v>
      </c>
    </row>
    <row r="11373" spans="1:2" x14ac:dyDescent="0.25">
      <c r="A11373" s="48">
        <v>46181520</v>
      </c>
      <c r="B11373" s="49" t="s">
        <v>11626</v>
      </c>
    </row>
    <row r="11374" spans="1:2" x14ac:dyDescent="0.25">
      <c r="A11374" s="48">
        <v>46181522</v>
      </c>
      <c r="B11374" s="49" t="s">
        <v>11627</v>
      </c>
    </row>
    <row r="11375" spans="1:2" x14ac:dyDescent="0.25">
      <c r="A11375" s="48">
        <v>46181525</v>
      </c>
      <c r="B11375" s="49" t="s">
        <v>11628</v>
      </c>
    </row>
    <row r="11376" spans="1:2" x14ac:dyDescent="0.25">
      <c r="A11376" s="48">
        <v>46181526</v>
      </c>
      <c r="B11376" s="49" t="s">
        <v>11629</v>
      </c>
    </row>
    <row r="11377" spans="1:2" x14ac:dyDescent="0.25">
      <c r="A11377" s="48">
        <v>46181527</v>
      </c>
      <c r="B11377" s="49" t="s">
        <v>11630</v>
      </c>
    </row>
    <row r="11378" spans="1:2" x14ac:dyDescent="0.25">
      <c r="A11378" s="48">
        <v>46181528</v>
      </c>
      <c r="B11378" s="49" t="s">
        <v>11631</v>
      </c>
    </row>
    <row r="11379" spans="1:2" x14ac:dyDescent="0.25">
      <c r="A11379" s="48">
        <v>46181529</v>
      </c>
      <c r="B11379" s="49" t="s">
        <v>11632</v>
      </c>
    </row>
    <row r="11380" spans="1:2" x14ac:dyDescent="0.25">
      <c r="A11380" s="48">
        <v>46181530</v>
      </c>
      <c r="B11380" s="49" t="s">
        <v>11633</v>
      </c>
    </row>
    <row r="11381" spans="1:2" x14ac:dyDescent="0.25">
      <c r="A11381" s="48">
        <v>46181531</v>
      </c>
      <c r="B11381" s="49" t="s">
        <v>11634</v>
      </c>
    </row>
    <row r="11382" spans="1:2" x14ac:dyDescent="0.25">
      <c r="A11382" s="48">
        <v>46181532</v>
      </c>
      <c r="B11382" s="49" t="s">
        <v>11635</v>
      </c>
    </row>
    <row r="11383" spans="1:2" x14ac:dyDescent="0.25">
      <c r="A11383" s="48">
        <v>46181533</v>
      </c>
      <c r="B11383" s="49" t="s">
        <v>11636</v>
      </c>
    </row>
    <row r="11384" spans="1:2" x14ac:dyDescent="0.25">
      <c r="A11384" s="48">
        <v>46181534</v>
      </c>
      <c r="B11384" s="49" t="s">
        <v>11637</v>
      </c>
    </row>
    <row r="11385" spans="1:2" x14ac:dyDescent="0.25">
      <c r="A11385" s="48">
        <v>46181535</v>
      </c>
      <c r="B11385" s="49" t="s">
        <v>11638</v>
      </c>
    </row>
    <row r="11386" spans="1:2" x14ac:dyDescent="0.25">
      <c r="A11386" s="48">
        <v>46181601</v>
      </c>
      <c r="B11386" s="49" t="s">
        <v>11639</v>
      </c>
    </row>
    <row r="11387" spans="1:2" x14ac:dyDescent="0.25">
      <c r="A11387" s="48">
        <v>46181602</v>
      </c>
      <c r="B11387" s="49" t="s">
        <v>11640</v>
      </c>
    </row>
    <row r="11388" spans="1:2" x14ac:dyDescent="0.25">
      <c r="A11388" s="48">
        <v>46181603</v>
      </c>
      <c r="B11388" s="49" t="s">
        <v>11641</v>
      </c>
    </row>
    <row r="11389" spans="1:2" x14ac:dyDescent="0.25">
      <c r="A11389" s="48">
        <v>46181604</v>
      </c>
      <c r="B11389" s="49" t="s">
        <v>11642</v>
      </c>
    </row>
    <row r="11390" spans="1:2" x14ac:dyDescent="0.25">
      <c r="A11390" s="48">
        <v>46181605</v>
      </c>
      <c r="B11390" s="49" t="s">
        <v>11643</v>
      </c>
    </row>
    <row r="11391" spans="1:2" x14ac:dyDescent="0.25">
      <c r="A11391" s="48">
        <v>46181606</v>
      </c>
      <c r="B11391" s="49" t="s">
        <v>11644</v>
      </c>
    </row>
    <row r="11392" spans="1:2" x14ac:dyDescent="0.25">
      <c r="A11392" s="48">
        <v>46181701</v>
      </c>
      <c r="B11392" s="49" t="s">
        <v>11645</v>
      </c>
    </row>
    <row r="11393" spans="1:2" x14ac:dyDescent="0.25">
      <c r="A11393" s="48">
        <v>46181702</v>
      </c>
      <c r="B11393" s="49" t="s">
        <v>11646</v>
      </c>
    </row>
    <row r="11394" spans="1:2" x14ac:dyDescent="0.25">
      <c r="A11394" s="48">
        <v>46181703</v>
      </c>
      <c r="B11394" s="49" t="s">
        <v>11647</v>
      </c>
    </row>
    <row r="11395" spans="1:2" x14ac:dyDescent="0.25">
      <c r="A11395" s="48">
        <v>46181704</v>
      </c>
      <c r="B11395" s="49" t="s">
        <v>11648</v>
      </c>
    </row>
    <row r="11396" spans="1:2" x14ac:dyDescent="0.25">
      <c r="A11396" s="48">
        <v>46181705</v>
      </c>
      <c r="B11396" s="49" t="s">
        <v>11649</v>
      </c>
    </row>
    <row r="11397" spans="1:2" x14ac:dyDescent="0.25">
      <c r="A11397" s="48">
        <v>46181706</v>
      </c>
      <c r="B11397" s="49" t="s">
        <v>11650</v>
      </c>
    </row>
    <row r="11398" spans="1:2" x14ac:dyDescent="0.25">
      <c r="A11398" s="48">
        <v>46181707</v>
      </c>
      <c r="B11398" s="49" t="s">
        <v>11651</v>
      </c>
    </row>
    <row r="11399" spans="1:2" x14ac:dyDescent="0.25">
      <c r="A11399" s="48">
        <v>46181801</v>
      </c>
      <c r="B11399" s="49" t="s">
        <v>11652</v>
      </c>
    </row>
    <row r="11400" spans="1:2" x14ac:dyDescent="0.25">
      <c r="A11400" s="48">
        <v>46181802</v>
      </c>
      <c r="B11400" s="49" t="s">
        <v>11653</v>
      </c>
    </row>
    <row r="11401" spans="1:2" x14ac:dyDescent="0.25">
      <c r="A11401" s="48">
        <v>46181803</v>
      </c>
      <c r="B11401" s="49" t="s">
        <v>9809</v>
      </c>
    </row>
    <row r="11402" spans="1:2" x14ac:dyDescent="0.25">
      <c r="A11402" s="48">
        <v>46181804</v>
      </c>
      <c r="B11402" s="49" t="s">
        <v>11654</v>
      </c>
    </row>
    <row r="11403" spans="1:2" x14ac:dyDescent="0.25">
      <c r="A11403" s="48">
        <v>46181805</v>
      </c>
      <c r="B11403" s="49" t="s">
        <v>11655</v>
      </c>
    </row>
    <row r="11404" spans="1:2" x14ac:dyDescent="0.25">
      <c r="A11404" s="48">
        <v>46181806</v>
      </c>
      <c r="B11404" s="49" t="s">
        <v>11656</v>
      </c>
    </row>
    <row r="11405" spans="1:2" x14ac:dyDescent="0.25">
      <c r="A11405" s="48">
        <v>46181808</v>
      </c>
      <c r="B11405" s="49" t="s">
        <v>11657</v>
      </c>
    </row>
    <row r="11406" spans="1:2" x14ac:dyDescent="0.25">
      <c r="A11406" s="48">
        <v>46181809</v>
      </c>
      <c r="B11406" s="49" t="s">
        <v>11658</v>
      </c>
    </row>
    <row r="11407" spans="1:2" x14ac:dyDescent="0.25">
      <c r="A11407" s="48">
        <v>46181810</v>
      </c>
      <c r="B11407" s="49" t="s">
        <v>11659</v>
      </c>
    </row>
    <row r="11408" spans="1:2" x14ac:dyDescent="0.25">
      <c r="A11408" s="48">
        <v>46181811</v>
      </c>
      <c r="B11408" s="49" t="s">
        <v>11660</v>
      </c>
    </row>
    <row r="11409" spans="1:2" x14ac:dyDescent="0.25">
      <c r="A11409" s="48">
        <v>46181901</v>
      </c>
      <c r="B11409" s="49" t="s">
        <v>11661</v>
      </c>
    </row>
    <row r="11410" spans="1:2" x14ac:dyDescent="0.25">
      <c r="A11410" s="48">
        <v>46181902</v>
      </c>
      <c r="B11410" s="49" t="s">
        <v>11662</v>
      </c>
    </row>
    <row r="11411" spans="1:2" x14ac:dyDescent="0.25">
      <c r="A11411" s="48">
        <v>46181903</v>
      </c>
      <c r="B11411" s="49" t="s">
        <v>11663</v>
      </c>
    </row>
    <row r="11412" spans="1:2" x14ac:dyDescent="0.25">
      <c r="A11412" s="48">
        <v>46182001</v>
      </c>
      <c r="B11412" s="49" t="s">
        <v>11664</v>
      </c>
    </row>
    <row r="11413" spans="1:2" x14ac:dyDescent="0.25">
      <c r="A11413" s="48">
        <v>46182002</v>
      </c>
      <c r="B11413" s="49" t="s">
        <v>11665</v>
      </c>
    </row>
    <row r="11414" spans="1:2" x14ac:dyDescent="0.25">
      <c r="A11414" s="48">
        <v>46182003</v>
      </c>
      <c r="B11414" s="49" t="s">
        <v>11666</v>
      </c>
    </row>
    <row r="11415" spans="1:2" x14ac:dyDescent="0.25">
      <c r="A11415" s="48">
        <v>46182004</v>
      </c>
      <c r="B11415" s="49" t="s">
        <v>11667</v>
      </c>
    </row>
    <row r="11416" spans="1:2" x14ac:dyDescent="0.25">
      <c r="A11416" s="48">
        <v>46182005</v>
      </c>
      <c r="B11416" s="49" t="s">
        <v>11668</v>
      </c>
    </row>
    <row r="11417" spans="1:2" x14ac:dyDescent="0.25">
      <c r="A11417" s="48">
        <v>46182006</v>
      </c>
      <c r="B11417" s="49" t="s">
        <v>11669</v>
      </c>
    </row>
    <row r="11418" spans="1:2" x14ac:dyDescent="0.25">
      <c r="A11418" s="48">
        <v>46182007</v>
      </c>
      <c r="B11418" s="49" t="s">
        <v>11670</v>
      </c>
    </row>
    <row r="11419" spans="1:2" x14ac:dyDescent="0.25">
      <c r="A11419" s="48">
        <v>46182101</v>
      </c>
      <c r="B11419" s="49" t="s">
        <v>11671</v>
      </c>
    </row>
    <row r="11420" spans="1:2" x14ac:dyDescent="0.25">
      <c r="A11420" s="48">
        <v>46182102</v>
      </c>
      <c r="B11420" s="49" t="s">
        <v>11672</v>
      </c>
    </row>
    <row r="11421" spans="1:2" x14ac:dyDescent="0.25">
      <c r="A11421" s="48">
        <v>46182103</v>
      </c>
      <c r="B11421" s="49" t="s">
        <v>11673</v>
      </c>
    </row>
    <row r="11422" spans="1:2" x14ac:dyDescent="0.25">
      <c r="A11422" s="48">
        <v>46182104</v>
      </c>
      <c r="B11422" s="49" t="s">
        <v>11674</v>
      </c>
    </row>
    <row r="11423" spans="1:2" x14ac:dyDescent="0.25">
      <c r="A11423" s="48">
        <v>46182105</v>
      </c>
      <c r="B11423" s="49" t="s">
        <v>11675</v>
      </c>
    </row>
    <row r="11424" spans="1:2" x14ac:dyDescent="0.25">
      <c r="A11424" s="48">
        <v>46182106</v>
      </c>
      <c r="B11424" s="49" t="s">
        <v>11676</v>
      </c>
    </row>
    <row r="11425" spans="1:2" x14ac:dyDescent="0.25">
      <c r="A11425" s="48">
        <v>46182107</v>
      </c>
      <c r="B11425" s="49" t="s">
        <v>11677</v>
      </c>
    </row>
    <row r="11426" spans="1:2" x14ac:dyDescent="0.25">
      <c r="A11426" s="48">
        <v>46182108</v>
      </c>
      <c r="B11426" s="49" t="s">
        <v>11678</v>
      </c>
    </row>
    <row r="11427" spans="1:2" x14ac:dyDescent="0.25">
      <c r="A11427" s="48">
        <v>46182201</v>
      </c>
      <c r="B11427" s="49" t="s">
        <v>11679</v>
      </c>
    </row>
    <row r="11428" spans="1:2" x14ac:dyDescent="0.25">
      <c r="A11428" s="48">
        <v>46182202</v>
      </c>
      <c r="B11428" s="49" t="s">
        <v>11680</v>
      </c>
    </row>
    <row r="11429" spans="1:2" x14ac:dyDescent="0.25">
      <c r="A11429" s="48">
        <v>46182203</v>
      </c>
      <c r="B11429" s="49" t="s">
        <v>11681</v>
      </c>
    </row>
    <row r="11430" spans="1:2" x14ac:dyDescent="0.25">
      <c r="A11430" s="48">
        <v>46182204</v>
      </c>
      <c r="B11430" s="49" t="s">
        <v>11682</v>
      </c>
    </row>
    <row r="11431" spans="1:2" x14ac:dyDescent="0.25">
      <c r="A11431" s="48">
        <v>46182205</v>
      </c>
      <c r="B11431" s="49" t="s">
        <v>11683</v>
      </c>
    </row>
    <row r="11432" spans="1:2" x14ac:dyDescent="0.25">
      <c r="A11432" s="48">
        <v>46182206</v>
      </c>
      <c r="B11432" s="49" t="s">
        <v>11684</v>
      </c>
    </row>
    <row r="11433" spans="1:2" x14ac:dyDescent="0.25">
      <c r="A11433" s="48">
        <v>46182207</v>
      </c>
      <c r="B11433" s="49" t="s">
        <v>11685</v>
      </c>
    </row>
    <row r="11434" spans="1:2" x14ac:dyDescent="0.25">
      <c r="A11434" s="48">
        <v>46182208</v>
      </c>
      <c r="B11434" s="49" t="s">
        <v>11686</v>
      </c>
    </row>
    <row r="11435" spans="1:2" x14ac:dyDescent="0.25">
      <c r="A11435" s="48">
        <v>46182209</v>
      </c>
      <c r="B11435" s="49" t="s">
        <v>11687</v>
      </c>
    </row>
    <row r="11436" spans="1:2" x14ac:dyDescent="0.25">
      <c r="A11436" s="48">
        <v>46182301</v>
      </c>
      <c r="B11436" s="49" t="s">
        <v>11688</v>
      </c>
    </row>
    <row r="11437" spans="1:2" x14ac:dyDescent="0.25">
      <c r="A11437" s="48">
        <v>46182302</v>
      </c>
      <c r="B11437" s="49" t="s">
        <v>11689</v>
      </c>
    </row>
    <row r="11438" spans="1:2" x14ac:dyDescent="0.25">
      <c r="A11438" s="48">
        <v>46182303</v>
      </c>
      <c r="B11438" s="49" t="s">
        <v>11690</v>
      </c>
    </row>
    <row r="11439" spans="1:2" x14ac:dyDescent="0.25">
      <c r="A11439" s="48">
        <v>46182304</v>
      </c>
      <c r="B11439" s="49" t="s">
        <v>11691</v>
      </c>
    </row>
    <row r="11440" spans="1:2" x14ac:dyDescent="0.25">
      <c r="A11440" s="48">
        <v>46182305</v>
      </c>
      <c r="B11440" s="49" t="s">
        <v>11692</v>
      </c>
    </row>
    <row r="11441" spans="1:2" x14ac:dyDescent="0.25">
      <c r="A11441" s="48">
        <v>46182306</v>
      </c>
      <c r="B11441" s="49" t="s">
        <v>11693</v>
      </c>
    </row>
    <row r="11442" spans="1:2" x14ac:dyDescent="0.25">
      <c r="A11442" s="48">
        <v>46182401</v>
      </c>
      <c r="B11442" s="49" t="s">
        <v>11694</v>
      </c>
    </row>
    <row r="11443" spans="1:2" x14ac:dyDescent="0.25">
      <c r="A11443" s="48">
        <v>46182402</v>
      </c>
      <c r="B11443" s="49" t="s">
        <v>11695</v>
      </c>
    </row>
    <row r="11444" spans="1:2" x14ac:dyDescent="0.25">
      <c r="A11444" s="48">
        <v>46182501</v>
      </c>
      <c r="B11444" s="49" t="s">
        <v>11696</v>
      </c>
    </row>
    <row r="11445" spans="1:2" x14ac:dyDescent="0.25">
      <c r="A11445" s="48">
        <v>46191501</v>
      </c>
      <c r="B11445" s="49" t="s">
        <v>11697</v>
      </c>
    </row>
    <row r="11446" spans="1:2" x14ac:dyDescent="0.25">
      <c r="A11446" s="48">
        <v>46191502</v>
      </c>
      <c r="B11446" s="49" t="s">
        <v>11698</v>
      </c>
    </row>
    <row r="11447" spans="1:2" x14ac:dyDescent="0.25">
      <c r="A11447" s="48">
        <v>46191503</v>
      </c>
      <c r="B11447" s="49" t="s">
        <v>11699</v>
      </c>
    </row>
    <row r="11448" spans="1:2" x14ac:dyDescent="0.25">
      <c r="A11448" s="48">
        <v>46191504</v>
      </c>
      <c r="B11448" s="49" t="s">
        <v>11700</v>
      </c>
    </row>
    <row r="11449" spans="1:2" x14ac:dyDescent="0.25">
      <c r="A11449" s="48">
        <v>46191505</v>
      </c>
      <c r="B11449" s="49" t="s">
        <v>11701</v>
      </c>
    </row>
    <row r="11450" spans="1:2" x14ac:dyDescent="0.25">
      <c r="A11450" s="48">
        <v>46191601</v>
      </c>
      <c r="B11450" s="49" t="s">
        <v>11702</v>
      </c>
    </row>
    <row r="11451" spans="1:2" x14ac:dyDescent="0.25">
      <c r="A11451" s="48">
        <v>46191602</v>
      </c>
      <c r="B11451" s="49" t="s">
        <v>11703</v>
      </c>
    </row>
    <row r="11452" spans="1:2" x14ac:dyDescent="0.25">
      <c r="A11452" s="48">
        <v>46191603</v>
      </c>
      <c r="B11452" s="49" t="s">
        <v>11704</v>
      </c>
    </row>
    <row r="11453" spans="1:2" x14ac:dyDescent="0.25">
      <c r="A11453" s="48">
        <v>46191604</v>
      </c>
      <c r="B11453" s="49" t="s">
        <v>11705</v>
      </c>
    </row>
    <row r="11454" spans="1:2" x14ac:dyDescent="0.25">
      <c r="A11454" s="48">
        <v>46191605</v>
      </c>
      <c r="B11454" s="49" t="s">
        <v>11706</v>
      </c>
    </row>
    <row r="11455" spans="1:2" x14ac:dyDescent="0.25">
      <c r="A11455" s="48">
        <v>46191606</v>
      </c>
      <c r="B11455" s="49" t="s">
        <v>11707</v>
      </c>
    </row>
    <row r="11456" spans="1:2" x14ac:dyDescent="0.25">
      <c r="A11456" s="48">
        <v>46191607</v>
      </c>
      <c r="B11456" s="49" t="s">
        <v>11708</v>
      </c>
    </row>
    <row r="11457" spans="1:2" x14ac:dyDescent="0.25">
      <c r="A11457" s="48">
        <v>46191608</v>
      </c>
      <c r="B11457" s="49" t="s">
        <v>11709</v>
      </c>
    </row>
    <row r="11458" spans="1:2" x14ac:dyDescent="0.25">
      <c r="A11458" s="48">
        <v>46191609</v>
      </c>
      <c r="B11458" s="49" t="s">
        <v>11710</v>
      </c>
    </row>
    <row r="11459" spans="1:2" x14ac:dyDescent="0.25">
      <c r="A11459" s="48">
        <v>46191610</v>
      </c>
      <c r="B11459" s="49" t="s">
        <v>11711</v>
      </c>
    </row>
    <row r="11460" spans="1:2" x14ac:dyDescent="0.25">
      <c r="A11460" s="48">
        <v>47101501</v>
      </c>
      <c r="B11460" s="49" t="s">
        <v>11712</v>
      </c>
    </row>
    <row r="11461" spans="1:2" x14ac:dyDescent="0.25">
      <c r="A11461" s="48">
        <v>47101502</v>
      </c>
      <c r="B11461" s="49" t="s">
        <v>11713</v>
      </c>
    </row>
    <row r="11462" spans="1:2" x14ac:dyDescent="0.25">
      <c r="A11462" s="48">
        <v>47101503</v>
      </c>
      <c r="B11462" s="49" t="s">
        <v>11714</v>
      </c>
    </row>
    <row r="11463" spans="1:2" x14ac:dyDescent="0.25">
      <c r="A11463" s="48">
        <v>47101504</v>
      </c>
      <c r="B11463" s="49" t="s">
        <v>11715</v>
      </c>
    </row>
    <row r="11464" spans="1:2" x14ac:dyDescent="0.25">
      <c r="A11464" s="48">
        <v>47101505</v>
      </c>
      <c r="B11464" s="49" t="s">
        <v>11716</v>
      </c>
    </row>
    <row r="11465" spans="1:2" x14ac:dyDescent="0.25">
      <c r="A11465" s="48">
        <v>47101506</v>
      </c>
      <c r="B11465" s="49" t="s">
        <v>11717</v>
      </c>
    </row>
    <row r="11466" spans="1:2" x14ac:dyDescent="0.25">
      <c r="A11466" s="48">
        <v>47101507</v>
      </c>
      <c r="B11466" s="49" t="s">
        <v>11718</v>
      </c>
    </row>
    <row r="11467" spans="1:2" x14ac:dyDescent="0.25">
      <c r="A11467" s="48">
        <v>47101508</v>
      </c>
      <c r="B11467" s="49" t="s">
        <v>11719</v>
      </c>
    </row>
    <row r="11468" spans="1:2" x14ac:dyDescent="0.25">
      <c r="A11468" s="48">
        <v>47101509</v>
      </c>
      <c r="B11468" s="49" t="s">
        <v>11720</v>
      </c>
    </row>
    <row r="11469" spans="1:2" x14ac:dyDescent="0.25">
      <c r="A11469" s="48">
        <v>47101510</v>
      </c>
      <c r="B11469" s="49" t="s">
        <v>11721</v>
      </c>
    </row>
    <row r="11470" spans="1:2" x14ac:dyDescent="0.25">
      <c r="A11470" s="48">
        <v>47101511</v>
      </c>
      <c r="B11470" s="49" t="s">
        <v>11722</v>
      </c>
    </row>
    <row r="11471" spans="1:2" x14ac:dyDescent="0.25">
      <c r="A11471" s="48">
        <v>47101512</v>
      </c>
      <c r="B11471" s="49" t="s">
        <v>11723</v>
      </c>
    </row>
    <row r="11472" spans="1:2" x14ac:dyDescent="0.25">
      <c r="A11472" s="48">
        <v>47101513</v>
      </c>
      <c r="B11472" s="49" t="s">
        <v>11724</v>
      </c>
    </row>
    <row r="11473" spans="1:2" x14ac:dyDescent="0.25">
      <c r="A11473" s="48">
        <v>47101514</v>
      </c>
      <c r="B11473" s="49" t="s">
        <v>11725</v>
      </c>
    </row>
    <row r="11474" spans="1:2" x14ac:dyDescent="0.25">
      <c r="A11474" s="48">
        <v>47101516</v>
      </c>
      <c r="B11474" s="49" t="s">
        <v>11726</v>
      </c>
    </row>
    <row r="11475" spans="1:2" x14ac:dyDescent="0.25">
      <c r="A11475" s="48">
        <v>47101517</v>
      </c>
      <c r="B11475" s="49" t="s">
        <v>11727</v>
      </c>
    </row>
    <row r="11476" spans="1:2" x14ac:dyDescent="0.25">
      <c r="A11476" s="48">
        <v>47101518</v>
      </c>
      <c r="B11476" s="49" t="s">
        <v>11728</v>
      </c>
    </row>
    <row r="11477" spans="1:2" x14ac:dyDescent="0.25">
      <c r="A11477" s="48">
        <v>47101519</v>
      </c>
      <c r="B11477" s="49" t="s">
        <v>11729</v>
      </c>
    </row>
    <row r="11478" spans="1:2" x14ac:dyDescent="0.25">
      <c r="A11478" s="48">
        <v>47101521</v>
      </c>
      <c r="B11478" s="49" t="s">
        <v>11730</v>
      </c>
    </row>
    <row r="11479" spans="1:2" x14ac:dyDescent="0.25">
      <c r="A11479" s="48">
        <v>47101522</v>
      </c>
      <c r="B11479" s="49" t="s">
        <v>11731</v>
      </c>
    </row>
    <row r="11480" spans="1:2" x14ac:dyDescent="0.25">
      <c r="A11480" s="48">
        <v>47101523</v>
      </c>
      <c r="B11480" s="49" t="s">
        <v>11732</v>
      </c>
    </row>
    <row r="11481" spans="1:2" x14ac:dyDescent="0.25">
      <c r="A11481" s="48">
        <v>47101524</v>
      </c>
      <c r="B11481" s="49" t="s">
        <v>11733</v>
      </c>
    </row>
    <row r="11482" spans="1:2" x14ac:dyDescent="0.25">
      <c r="A11482" s="48">
        <v>47101525</v>
      </c>
      <c r="B11482" s="49" t="s">
        <v>11734</v>
      </c>
    </row>
    <row r="11483" spans="1:2" x14ac:dyDescent="0.25">
      <c r="A11483" s="48">
        <v>47101526</v>
      </c>
      <c r="B11483" s="49" t="s">
        <v>11735</v>
      </c>
    </row>
    <row r="11484" spans="1:2" x14ac:dyDescent="0.25">
      <c r="A11484" s="48">
        <v>47101527</v>
      </c>
      <c r="B11484" s="49" t="s">
        <v>11736</v>
      </c>
    </row>
    <row r="11485" spans="1:2" x14ac:dyDescent="0.25">
      <c r="A11485" s="48">
        <v>47101528</v>
      </c>
      <c r="B11485" s="49" t="s">
        <v>11737</v>
      </c>
    </row>
    <row r="11486" spans="1:2" x14ac:dyDescent="0.25">
      <c r="A11486" s="48">
        <v>47101529</v>
      </c>
      <c r="B11486" s="49" t="s">
        <v>11738</v>
      </c>
    </row>
    <row r="11487" spans="1:2" x14ac:dyDescent="0.25">
      <c r="A11487" s="48">
        <v>47101530</v>
      </c>
      <c r="B11487" s="49" t="s">
        <v>11739</v>
      </c>
    </row>
    <row r="11488" spans="1:2" x14ac:dyDescent="0.25">
      <c r="A11488" s="48">
        <v>47101531</v>
      </c>
      <c r="B11488" s="49" t="s">
        <v>11740</v>
      </c>
    </row>
    <row r="11489" spans="1:2" x14ac:dyDescent="0.25">
      <c r="A11489" s="48">
        <v>47101532</v>
      </c>
      <c r="B11489" s="49" t="s">
        <v>11741</v>
      </c>
    </row>
    <row r="11490" spans="1:2" x14ac:dyDescent="0.25">
      <c r="A11490" s="48">
        <v>47101533</v>
      </c>
      <c r="B11490" s="49" t="s">
        <v>11742</v>
      </c>
    </row>
    <row r="11491" spans="1:2" x14ac:dyDescent="0.25">
      <c r="A11491" s="48">
        <v>47101534</v>
      </c>
      <c r="B11491" s="49" t="s">
        <v>11743</v>
      </c>
    </row>
    <row r="11492" spans="1:2" x14ac:dyDescent="0.25">
      <c r="A11492" s="48">
        <v>47101535</v>
      </c>
      <c r="B11492" s="49" t="s">
        <v>11744</v>
      </c>
    </row>
    <row r="11493" spans="1:2" x14ac:dyDescent="0.25">
      <c r="A11493" s="48">
        <v>47101536</v>
      </c>
      <c r="B11493" s="49" t="s">
        <v>11745</v>
      </c>
    </row>
    <row r="11494" spans="1:2" x14ac:dyDescent="0.25">
      <c r="A11494" s="48">
        <v>47101537</v>
      </c>
      <c r="B11494" s="49" t="s">
        <v>11746</v>
      </c>
    </row>
    <row r="11495" spans="1:2" x14ac:dyDescent="0.25">
      <c r="A11495" s="48">
        <v>47101538</v>
      </c>
      <c r="B11495" s="49" t="s">
        <v>11747</v>
      </c>
    </row>
    <row r="11496" spans="1:2" x14ac:dyDescent="0.25">
      <c r="A11496" s="48">
        <v>47101539</v>
      </c>
      <c r="B11496" s="49" t="s">
        <v>11748</v>
      </c>
    </row>
    <row r="11497" spans="1:2" x14ac:dyDescent="0.25">
      <c r="A11497" s="48">
        <v>47101601</v>
      </c>
      <c r="B11497" s="49" t="s">
        <v>11749</v>
      </c>
    </row>
    <row r="11498" spans="1:2" x14ac:dyDescent="0.25">
      <c r="A11498" s="48">
        <v>47101602</v>
      </c>
      <c r="B11498" s="49" t="s">
        <v>11750</v>
      </c>
    </row>
    <row r="11499" spans="1:2" x14ac:dyDescent="0.25">
      <c r="A11499" s="48">
        <v>47101603</v>
      </c>
      <c r="B11499" s="49" t="s">
        <v>11751</v>
      </c>
    </row>
    <row r="11500" spans="1:2" x14ac:dyDescent="0.25">
      <c r="A11500" s="48">
        <v>47101604</v>
      </c>
      <c r="B11500" s="49" t="s">
        <v>11752</v>
      </c>
    </row>
    <row r="11501" spans="1:2" x14ac:dyDescent="0.25">
      <c r="A11501" s="48">
        <v>47101605</v>
      </c>
      <c r="B11501" s="49" t="s">
        <v>11753</v>
      </c>
    </row>
    <row r="11502" spans="1:2" x14ac:dyDescent="0.25">
      <c r="A11502" s="48">
        <v>47101606</v>
      </c>
      <c r="B11502" s="49" t="s">
        <v>11754</v>
      </c>
    </row>
    <row r="11503" spans="1:2" x14ac:dyDescent="0.25">
      <c r="A11503" s="48">
        <v>47101607</v>
      </c>
      <c r="B11503" s="49" t="s">
        <v>11755</v>
      </c>
    </row>
    <row r="11504" spans="1:2" x14ac:dyDescent="0.25">
      <c r="A11504" s="48">
        <v>47101608</v>
      </c>
      <c r="B11504" s="49" t="s">
        <v>11756</v>
      </c>
    </row>
    <row r="11505" spans="1:2" x14ac:dyDescent="0.25">
      <c r="A11505" s="48">
        <v>47101609</v>
      </c>
      <c r="B11505" s="49" t="s">
        <v>11757</v>
      </c>
    </row>
    <row r="11506" spans="1:2" x14ac:dyDescent="0.25">
      <c r="A11506" s="48">
        <v>47101610</v>
      </c>
      <c r="B11506" s="49" t="s">
        <v>11758</v>
      </c>
    </row>
    <row r="11507" spans="1:2" x14ac:dyDescent="0.25">
      <c r="A11507" s="48">
        <v>47101611</v>
      </c>
      <c r="B11507" s="49" t="s">
        <v>11759</v>
      </c>
    </row>
    <row r="11508" spans="1:2" x14ac:dyDescent="0.25">
      <c r="A11508" s="48">
        <v>47101612</v>
      </c>
      <c r="B11508" s="49" t="s">
        <v>11760</v>
      </c>
    </row>
    <row r="11509" spans="1:2" x14ac:dyDescent="0.25">
      <c r="A11509" s="48">
        <v>47101613</v>
      </c>
      <c r="B11509" s="49" t="s">
        <v>11761</v>
      </c>
    </row>
    <row r="11510" spans="1:2" x14ac:dyDescent="0.25">
      <c r="A11510" s="48">
        <v>47111501</v>
      </c>
      <c r="B11510" s="49" t="s">
        <v>11762</v>
      </c>
    </row>
    <row r="11511" spans="1:2" x14ac:dyDescent="0.25">
      <c r="A11511" s="48">
        <v>47111502</v>
      </c>
      <c r="B11511" s="49" t="s">
        <v>11763</v>
      </c>
    </row>
    <row r="11512" spans="1:2" x14ac:dyDescent="0.25">
      <c r="A11512" s="48">
        <v>47111503</v>
      </c>
      <c r="B11512" s="49" t="s">
        <v>11764</v>
      </c>
    </row>
    <row r="11513" spans="1:2" x14ac:dyDescent="0.25">
      <c r="A11513" s="48">
        <v>47111505</v>
      </c>
      <c r="B11513" s="49" t="s">
        <v>11765</v>
      </c>
    </row>
    <row r="11514" spans="1:2" x14ac:dyDescent="0.25">
      <c r="A11514" s="48">
        <v>47111601</v>
      </c>
      <c r="B11514" s="49" t="s">
        <v>11766</v>
      </c>
    </row>
    <row r="11515" spans="1:2" x14ac:dyDescent="0.25">
      <c r="A11515" s="48">
        <v>47111602</v>
      </c>
      <c r="B11515" s="49" t="s">
        <v>11767</v>
      </c>
    </row>
    <row r="11516" spans="1:2" x14ac:dyDescent="0.25">
      <c r="A11516" s="48">
        <v>47111603</v>
      </c>
      <c r="B11516" s="49" t="s">
        <v>11768</v>
      </c>
    </row>
    <row r="11517" spans="1:2" x14ac:dyDescent="0.25">
      <c r="A11517" s="48">
        <v>47111701</v>
      </c>
      <c r="B11517" s="49" t="s">
        <v>11769</v>
      </c>
    </row>
    <row r="11518" spans="1:2" x14ac:dyDescent="0.25">
      <c r="A11518" s="48">
        <v>47121501</v>
      </c>
      <c r="B11518" s="49" t="s">
        <v>11770</v>
      </c>
    </row>
    <row r="11519" spans="1:2" x14ac:dyDescent="0.25">
      <c r="A11519" s="48">
        <v>47121502</v>
      </c>
      <c r="B11519" s="49" t="s">
        <v>11771</v>
      </c>
    </row>
    <row r="11520" spans="1:2" x14ac:dyDescent="0.25">
      <c r="A11520" s="48">
        <v>47121602</v>
      </c>
      <c r="B11520" s="49" t="s">
        <v>11772</v>
      </c>
    </row>
    <row r="11521" spans="1:2" x14ac:dyDescent="0.25">
      <c r="A11521" s="48">
        <v>47121603</v>
      </c>
      <c r="B11521" s="49" t="s">
        <v>11773</v>
      </c>
    </row>
    <row r="11522" spans="1:2" x14ac:dyDescent="0.25">
      <c r="A11522" s="48">
        <v>47121604</v>
      </c>
      <c r="B11522" s="49" t="s">
        <v>11774</v>
      </c>
    </row>
    <row r="11523" spans="1:2" x14ac:dyDescent="0.25">
      <c r="A11523" s="48">
        <v>47121605</v>
      </c>
      <c r="B11523" s="49" t="s">
        <v>11775</v>
      </c>
    </row>
    <row r="11524" spans="1:2" x14ac:dyDescent="0.25">
      <c r="A11524" s="48">
        <v>47121606</v>
      </c>
      <c r="B11524" s="49" t="s">
        <v>11776</v>
      </c>
    </row>
    <row r="11525" spans="1:2" x14ac:dyDescent="0.25">
      <c r="A11525" s="48">
        <v>47121607</v>
      </c>
      <c r="B11525" s="49" t="s">
        <v>11777</v>
      </c>
    </row>
    <row r="11526" spans="1:2" x14ac:dyDescent="0.25">
      <c r="A11526" s="48">
        <v>47121608</v>
      </c>
      <c r="B11526" s="49" t="s">
        <v>11778</v>
      </c>
    </row>
    <row r="11527" spans="1:2" x14ac:dyDescent="0.25">
      <c r="A11527" s="48">
        <v>47121609</v>
      </c>
      <c r="B11527" s="49" t="s">
        <v>11779</v>
      </c>
    </row>
    <row r="11528" spans="1:2" x14ac:dyDescent="0.25">
      <c r="A11528" s="48">
        <v>47121610</v>
      </c>
      <c r="B11528" s="49" t="s">
        <v>11780</v>
      </c>
    </row>
    <row r="11529" spans="1:2" x14ac:dyDescent="0.25">
      <c r="A11529" s="48">
        <v>47121611</v>
      </c>
      <c r="B11529" s="49" t="s">
        <v>11781</v>
      </c>
    </row>
    <row r="11530" spans="1:2" x14ac:dyDescent="0.25">
      <c r="A11530" s="48">
        <v>47121612</v>
      </c>
      <c r="B11530" s="49" t="s">
        <v>11782</v>
      </c>
    </row>
    <row r="11531" spans="1:2" x14ac:dyDescent="0.25">
      <c r="A11531" s="48">
        <v>47121613</v>
      </c>
      <c r="B11531" s="49" t="s">
        <v>11783</v>
      </c>
    </row>
    <row r="11532" spans="1:2" x14ac:dyDescent="0.25">
      <c r="A11532" s="48">
        <v>47121701</v>
      </c>
      <c r="B11532" s="49" t="s">
        <v>11784</v>
      </c>
    </row>
    <row r="11533" spans="1:2" x14ac:dyDescent="0.25">
      <c r="A11533" s="48">
        <v>47121702</v>
      </c>
      <c r="B11533" s="49" t="s">
        <v>11785</v>
      </c>
    </row>
    <row r="11534" spans="1:2" x14ac:dyDescent="0.25">
      <c r="A11534" s="48">
        <v>47121703</v>
      </c>
      <c r="B11534" s="49" t="s">
        <v>11786</v>
      </c>
    </row>
    <row r="11535" spans="1:2" x14ac:dyDescent="0.25">
      <c r="A11535" s="48">
        <v>47121704</v>
      </c>
      <c r="B11535" s="49" t="s">
        <v>11787</v>
      </c>
    </row>
    <row r="11536" spans="1:2" x14ac:dyDescent="0.25">
      <c r="A11536" s="48">
        <v>47121705</v>
      </c>
      <c r="B11536" s="49" t="s">
        <v>11788</v>
      </c>
    </row>
    <row r="11537" spans="1:2" x14ac:dyDescent="0.25">
      <c r="A11537" s="48">
        <v>47121706</v>
      </c>
      <c r="B11537" s="49" t="s">
        <v>11789</v>
      </c>
    </row>
    <row r="11538" spans="1:2" x14ac:dyDescent="0.25">
      <c r="A11538" s="48">
        <v>47121707</v>
      </c>
      <c r="B11538" s="49" t="s">
        <v>11790</v>
      </c>
    </row>
    <row r="11539" spans="1:2" x14ac:dyDescent="0.25">
      <c r="A11539" s="48">
        <v>47121708</v>
      </c>
      <c r="B11539" s="49" t="s">
        <v>11791</v>
      </c>
    </row>
    <row r="11540" spans="1:2" x14ac:dyDescent="0.25">
      <c r="A11540" s="48">
        <v>47121801</v>
      </c>
      <c r="B11540" s="49" t="s">
        <v>11792</v>
      </c>
    </row>
    <row r="11541" spans="1:2" x14ac:dyDescent="0.25">
      <c r="A11541" s="48">
        <v>47121802</v>
      </c>
      <c r="B11541" s="49" t="s">
        <v>11793</v>
      </c>
    </row>
    <row r="11542" spans="1:2" x14ac:dyDescent="0.25">
      <c r="A11542" s="48">
        <v>47121803</v>
      </c>
      <c r="B11542" s="49" t="s">
        <v>11794</v>
      </c>
    </row>
    <row r="11543" spans="1:2" x14ac:dyDescent="0.25">
      <c r="A11543" s="48">
        <v>47121804</v>
      </c>
      <c r="B11543" s="49" t="s">
        <v>11795</v>
      </c>
    </row>
    <row r="11544" spans="1:2" x14ac:dyDescent="0.25">
      <c r="A11544" s="48">
        <v>47121805</v>
      </c>
      <c r="B11544" s="49" t="s">
        <v>11796</v>
      </c>
    </row>
    <row r="11545" spans="1:2" x14ac:dyDescent="0.25">
      <c r="A11545" s="48">
        <v>47121806</v>
      </c>
      <c r="B11545" s="49" t="s">
        <v>11797</v>
      </c>
    </row>
    <row r="11546" spans="1:2" x14ac:dyDescent="0.25">
      <c r="A11546" s="48">
        <v>47121807</v>
      </c>
      <c r="B11546" s="49" t="s">
        <v>11798</v>
      </c>
    </row>
    <row r="11547" spans="1:2" x14ac:dyDescent="0.25">
      <c r="A11547" s="48">
        <v>47121808</v>
      </c>
      <c r="B11547" s="49" t="s">
        <v>11799</v>
      </c>
    </row>
    <row r="11548" spans="1:2" x14ac:dyDescent="0.25">
      <c r="A11548" s="48">
        <v>47121809</v>
      </c>
      <c r="B11548" s="49" t="s">
        <v>11800</v>
      </c>
    </row>
    <row r="11549" spans="1:2" x14ac:dyDescent="0.25">
      <c r="A11549" s="48">
        <v>47121810</v>
      </c>
      <c r="B11549" s="49" t="s">
        <v>11801</v>
      </c>
    </row>
    <row r="11550" spans="1:2" x14ac:dyDescent="0.25">
      <c r="A11550" s="48">
        <v>47121811</v>
      </c>
      <c r="B11550" s="49" t="s">
        <v>11802</v>
      </c>
    </row>
    <row r="11551" spans="1:2" x14ac:dyDescent="0.25">
      <c r="A11551" s="48">
        <v>47121812</v>
      </c>
      <c r="B11551" s="49" t="s">
        <v>11803</v>
      </c>
    </row>
    <row r="11552" spans="1:2" x14ac:dyDescent="0.25">
      <c r="A11552" s="48">
        <v>47121813</v>
      </c>
      <c r="B11552" s="49" t="s">
        <v>11804</v>
      </c>
    </row>
    <row r="11553" spans="1:2" x14ac:dyDescent="0.25">
      <c r="A11553" s="48">
        <v>47121901</v>
      </c>
      <c r="B11553" s="49" t="s">
        <v>11805</v>
      </c>
    </row>
    <row r="11554" spans="1:2" x14ac:dyDescent="0.25">
      <c r="A11554" s="48">
        <v>47121902</v>
      </c>
      <c r="B11554" s="49" t="s">
        <v>11806</v>
      </c>
    </row>
    <row r="11555" spans="1:2" x14ac:dyDescent="0.25">
      <c r="A11555" s="48">
        <v>47121903</v>
      </c>
      <c r="B11555" s="49" t="s">
        <v>11807</v>
      </c>
    </row>
    <row r="11556" spans="1:2" x14ac:dyDescent="0.25">
      <c r="A11556" s="48">
        <v>47131501</v>
      </c>
      <c r="B11556" s="49" t="s">
        <v>11808</v>
      </c>
    </row>
    <row r="11557" spans="1:2" x14ac:dyDescent="0.25">
      <c r="A11557" s="48">
        <v>47131502</v>
      </c>
      <c r="B11557" s="49" t="s">
        <v>11809</v>
      </c>
    </row>
    <row r="11558" spans="1:2" x14ac:dyDescent="0.25">
      <c r="A11558" s="48">
        <v>47131503</v>
      </c>
      <c r="B11558" s="49" t="s">
        <v>11810</v>
      </c>
    </row>
    <row r="11559" spans="1:2" x14ac:dyDescent="0.25">
      <c r="A11559" s="48">
        <v>47131601</v>
      </c>
      <c r="B11559" s="49" t="s">
        <v>11811</v>
      </c>
    </row>
    <row r="11560" spans="1:2" x14ac:dyDescent="0.25">
      <c r="A11560" s="48">
        <v>47131602</v>
      </c>
      <c r="B11560" s="49" t="s">
        <v>11812</v>
      </c>
    </row>
    <row r="11561" spans="1:2" x14ac:dyDescent="0.25">
      <c r="A11561" s="48">
        <v>47131603</v>
      </c>
      <c r="B11561" s="49" t="s">
        <v>11813</v>
      </c>
    </row>
    <row r="11562" spans="1:2" x14ac:dyDescent="0.25">
      <c r="A11562" s="48">
        <v>47131604</v>
      </c>
      <c r="B11562" s="49" t="s">
        <v>11814</v>
      </c>
    </row>
    <row r="11563" spans="1:2" x14ac:dyDescent="0.25">
      <c r="A11563" s="48">
        <v>47131605</v>
      </c>
      <c r="B11563" s="49" t="s">
        <v>11815</v>
      </c>
    </row>
    <row r="11564" spans="1:2" x14ac:dyDescent="0.25">
      <c r="A11564" s="48">
        <v>47131608</v>
      </c>
      <c r="B11564" s="49" t="s">
        <v>11816</v>
      </c>
    </row>
    <row r="11565" spans="1:2" x14ac:dyDescent="0.25">
      <c r="A11565" s="48">
        <v>47131609</v>
      </c>
      <c r="B11565" s="49" t="s">
        <v>11817</v>
      </c>
    </row>
    <row r="11566" spans="1:2" x14ac:dyDescent="0.25">
      <c r="A11566" s="48">
        <v>47131610</v>
      </c>
      <c r="B11566" s="49" t="s">
        <v>11818</v>
      </c>
    </row>
    <row r="11567" spans="1:2" x14ac:dyDescent="0.25">
      <c r="A11567" s="48">
        <v>47131611</v>
      </c>
      <c r="B11567" s="49" t="s">
        <v>11819</v>
      </c>
    </row>
    <row r="11568" spans="1:2" x14ac:dyDescent="0.25">
      <c r="A11568" s="48">
        <v>47131612</v>
      </c>
      <c r="B11568" s="49" t="s">
        <v>11820</v>
      </c>
    </row>
    <row r="11569" spans="1:2" x14ac:dyDescent="0.25">
      <c r="A11569" s="48">
        <v>47131613</v>
      </c>
      <c r="B11569" s="49" t="s">
        <v>11821</v>
      </c>
    </row>
    <row r="11570" spans="1:2" x14ac:dyDescent="0.25">
      <c r="A11570" s="48">
        <v>47131614</v>
      </c>
      <c r="B11570" s="49" t="s">
        <v>11822</v>
      </c>
    </row>
    <row r="11571" spans="1:2" x14ac:dyDescent="0.25">
      <c r="A11571" s="48">
        <v>47131615</v>
      </c>
      <c r="B11571" s="49" t="s">
        <v>11823</v>
      </c>
    </row>
    <row r="11572" spans="1:2" x14ac:dyDescent="0.25">
      <c r="A11572" s="48">
        <v>47131616</v>
      </c>
      <c r="B11572" s="49" t="s">
        <v>11824</v>
      </c>
    </row>
    <row r="11573" spans="1:2" x14ac:dyDescent="0.25">
      <c r="A11573" s="48">
        <v>47131617</v>
      </c>
      <c r="B11573" s="49" t="s">
        <v>11825</v>
      </c>
    </row>
    <row r="11574" spans="1:2" x14ac:dyDescent="0.25">
      <c r="A11574" s="48">
        <v>47131618</v>
      </c>
      <c r="B11574" s="49" t="s">
        <v>11826</v>
      </c>
    </row>
    <row r="11575" spans="1:2" x14ac:dyDescent="0.25">
      <c r="A11575" s="48">
        <v>47131619</v>
      </c>
      <c r="B11575" s="49" t="s">
        <v>11827</v>
      </c>
    </row>
    <row r="11576" spans="1:2" x14ac:dyDescent="0.25">
      <c r="A11576" s="48">
        <v>47131701</v>
      </c>
      <c r="B11576" s="49" t="s">
        <v>11828</v>
      </c>
    </row>
    <row r="11577" spans="1:2" x14ac:dyDescent="0.25">
      <c r="A11577" s="48">
        <v>47131702</v>
      </c>
      <c r="B11577" s="49" t="s">
        <v>11829</v>
      </c>
    </row>
    <row r="11578" spans="1:2" x14ac:dyDescent="0.25">
      <c r="A11578" s="48">
        <v>47131703</v>
      </c>
      <c r="B11578" s="49" t="s">
        <v>11830</v>
      </c>
    </row>
    <row r="11579" spans="1:2" x14ac:dyDescent="0.25">
      <c r="A11579" s="48">
        <v>47131704</v>
      </c>
      <c r="B11579" s="49" t="s">
        <v>11831</v>
      </c>
    </row>
    <row r="11580" spans="1:2" x14ac:dyDescent="0.25">
      <c r="A11580" s="48">
        <v>47131705</v>
      </c>
      <c r="B11580" s="49" t="s">
        <v>11832</v>
      </c>
    </row>
    <row r="11581" spans="1:2" x14ac:dyDescent="0.25">
      <c r="A11581" s="48">
        <v>47131706</v>
      </c>
      <c r="B11581" s="49" t="s">
        <v>11833</v>
      </c>
    </row>
    <row r="11582" spans="1:2" x14ac:dyDescent="0.25">
      <c r="A11582" s="48">
        <v>47131707</v>
      </c>
      <c r="B11582" s="49" t="s">
        <v>11834</v>
      </c>
    </row>
    <row r="11583" spans="1:2" x14ac:dyDescent="0.25">
      <c r="A11583" s="48">
        <v>47131708</v>
      </c>
      <c r="B11583" s="49" t="s">
        <v>11835</v>
      </c>
    </row>
    <row r="11584" spans="1:2" x14ac:dyDescent="0.25">
      <c r="A11584" s="48">
        <v>47131709</v>
      </c>
      <c r="B11584" s="49" t="s">
        <v>11836</v>
      </c>
    </row>
    <row r="11585" spans="1:2" x14ac:dyDescent="0.25">
      <c r="A11585" s="48">
        <v>47131710</v>
      </c>
      <c r="B11585" s="49" t="s">
        <v>11837</v>
      </c>
    </row>
    <row r="11586" spans="1:2" x14ac:dyDescent="0.25">
      <c r="A11586" s="48">
        <v>47131711</v>
      </c>
      <c r="B11586" s="49" t="s">
        <v>11838</v>
      </c>
    </row>
    <row r="11587" spans="1:2" x14ac:dyDescent="0.25">
      <c r="A11587" s="48">
        <v>47131801</v>
      </c>
      <c r="B11587" s="49" t="s">
        <v>11839</v>
      </c>
    </row>
    <row r="11588" spans="1:2" x14ac:dyDescent="0.25">
      <c r="A11588" s="48">
        <v>47131802</v>
      </c>
      <c r="B11588" s="49" t="s">
        <v>11840</v>
      </c>
    </row>
    <row r="11589" spans="1:2" x14ac:dyDescent="0.25">
      <c r="A11589" s="48">
        <v>47131803</v>
      </c>
      <c r="B11589" s="49" t="s">
        <v>11841</v>
      </c>
    </row>
    <row r="11590" spans="1:2" x14ac:dyDescent="0.25">
      <c r="A11590" s="48">
        <v>47131804</v>
      </c>
      <c r="B11590" s="49" t="s">
        <v>11842</v>
      </c>
    </row>
    <row r="11591" spans="1:2" x14ac:dyDescent="0.25">
      <c r="A11591" s="48">
        <v>47131805</v>
      </c>
      <c r="B11591" s="49" t="s">
        <v>11843</v>
      </c>
    </row>
    <row r="11592" spans="1:2" x14ac:dyDescent="0.25">
      <c r="A11592" s="48">
        <v>47131806</v>
      </c>
      <c r="B11592" s="49" t="s">
        <v>11844</v>
      </c>
    </row>
    <row r="11593" spans="1:2" x14ac:dyDescent="0.25">
      <c r="A11593" s="48">
        <v>47131807</v>
      </c>
      <c r="B11593" s="49" t="s">
        <v>11845</v>
      </c>
    </row>
    <row r="11594" spans="1:2" x14ac:dyDescent="0.25">
      <c r="A11594" s="48">
        <v>47131808</v>
      </c>
      <c r="B11594" s="49" t="s">
        <v>11846</v>
      </c>
    </row>
    <row r="11595" spans="1:2" x14ac:dyDescent="0.25">
      <c r="A11595" s="48">
        <v>47131809</v>
      </c>
      <c r="B11595" s="49" t="s">
        <v>11847</v>
      </c>
    </row>
    <row r="11596" spans="1:2" x14ac:dyDescent="0.25">
      <c r="A11596" s="48">
        <v>47131810</v>
      </c>
      <c r="B11596" s="49" t="s">
        <v>11848</v>
      </c>
    </row>
    <row r="11597" spans="1:2" x14ac:dyDescent="0.25">
      <c r="A11597" s="48">
        <v>47131811</v>
      </c>
      <c r="B11597" s="49" t="s">
        <v>11849</v>
      </c>
    </row>
    <row r="11598" spans="1:2" x14ac:dyDescent="0.25">
      <c r="A11598" s="48">
        <v>47131812</v>
      </c>
      <c r="B11598" s="49" t="s">
        <v>11850</v>
      </c>
    </row>
    <row r="11599" spans="1:2" x14ac:dyDescent="0.25">
      <c r="A11599" s="48">
        <v>47131813</v>
      </c>
      <c r="B11599" s="49" t="s">
        <v>11851</v>
      </c>
    </row>
    <row r="11600" spans="1:2" x14ac:dyDescent="0.25">
      <c r="A11600" s="48">
        <v>47131814</v>
      </c>
      <c r="B11600" s="49" t="s">
        <v>11852</v>
      </c>
    </row>
    <row r="11601" spans="1:2" x14ac:dyDescent="0.25">
      <c r="A11601" s="48">
        <v>47131815</v>
      </c>
      <c r="B11601" s="49" t="s">
        <v>11853</v>
      </c>
    </row>
    <row r="11602" spans="1:2" x14ac:dyDescent="0.25">
      <c r="A11602" s="48">
        <v>47131816</v>
      </c>
      <c r="B11602" s="49" t="s">
        <v>11854</v>
      </c>
    </row>
    <row r="11603" spans="1:2" x14ac:dyDescent="0.25">
      <c r="A11603" s="48">
        <v>47131817</v>
      </c>
      <c r="B11603" s="49" t="s">
        <v>11855</v>
      </c>
    </row>
    <row r="11604" spans="1:2" x14ac:dyDescent="0.25">
      <c r="A11604" s="48">
        <v>47131818</v>
      </c>
      <c r="B11604" s="49" t="s">
        <v>11856</v>
      </c>
    </row>
    <row r="11605" spans="1:2" x14ac:dyDescent="0.25">
      <c r="A11605" s="48">
        <v>47131819</v>
      </c>
      <c r="B11605" s="49" t="s">
        <v>11857</v>
      </c>
    </row>
    <row r="11606" spans="1:2" x14ac:dyDescent="0.25">
      <c r="A11606" s="48">
        <v>47131820</v>
      </c>
      <c r="B11606" s="49" t="s">
        <v>11858</v>
      </c>
    </row>
    <row r="11607" spans="1:2" x14ac:dyDescent="0.25">
      <c r="A11607" s="48">
        <v>47131821</v>
      </c>
      <c r="B11607" s="49" t="s">
        <v>11859</v>
      </c>
    </row>
    <row r="11608" spans="1:2" x14ac:dyDescent="0.25">
      <c r="A11608" s="48">
        <v>47131822</v>
      </c>
      <c r="B11608" s="49" t="s">
        <v>11860</v>
      </c>
    </row>
    <row r="11609" spans="1:2" x14ac:dyDescent="0.25">
      <c r="A11609" s="48">
        <v>47131823</v>
      </c>
      <c r="B11609" s="49" t="s">
        <v>11861</v>
      </c>
    </row>
    <row r="11610" spans="1:2" x14ac:dyDescent="0.25">
      <c r="A11610" s="48">
        <v>47131824</v>
      </c>
      <c r="B11610" s="49" t="s">
        <v>11862</v>
      </c>
    </row>
    <row r="11611" spans="1:2" x14ac:dyDescent="0.25">
      <c r="A11611" s="48">
        <v>47131825</v>
      </c>
      <c r="B11611" s="49" t="s">
        <v>11863</v>
      </c>
    </row>
    <row r="11612" spans="1:2" x14ac:dyDescent="0.25">
      <c r="A11612" s="48">
        <v>47131826</v>
      </c>
      <c r="B11612" s="49" t="s">
        <v>11864</v>
      </c>
    </row>
    <row r="11613" spans="1:2" x14ac:dyDescent="0.25">
      <c r="A11613" s="48">
        <v>47131827</v>
      </c>
      <c r="B11613" s="49" t="s">
        <v>11865</v>
      </c>
    </row>
    <row r="11614" spans="1:2" x14ac:dyDescent="0.25">
      <c r="A11614" s="48">
        <v>47131828</v>
      </c>
      <c r="B11614" s="49" t="s">
        <v>11866</v>
      </c>
    </row>
    <row r="11615" spans="1:2" x14ac:dyDescent="0.25">
      <c r="A11615" s="48">
        <v>47131829</v>
      </c>
      <c r="B11615" s="49" t="s">
        <v>11867</v>
      </c>
    </row>
    <row r="11616" spans="1:2" x14ac:dyDescent="0.25">
      <c r="A11616" s="48">
        <v>47131830</v>
      </c>
      <c r="B11616" s="49" t="s">
        <v>11868</v>
      </c>
    </row>
    <row r="11617" spans="1:2" x14ac:dyDescent="0.25">
      <c r="A11617" s="48">
        <v>47131831</v>
      </c>
      <c r="B11617" s="49" t="s">
        <v>11869</v>
      </c>
    </row>
    <row r="11618" spans="1:2" x14ac:dyDescent="0.25">
      <c r="A11618" s="48">
        <v>47131832</v>
      </c>
      <c r="B11618" s="49" t="s">
        <v>11870</v>
      </c>
    </row>
    <row r="11619" spans="1:2" x14ac:dyDescent="0.25">
      <c r="A11619" s="48">
        <v>47131833</v>
      </c>
      <c r="B11619" s="49" t="s">
        <v>11871</v>
      </c>
    </row>
    <row r="11620" spans="1:2" x14ac:dyDescent="0.25">
      <c r="A11620" s="48">
        <v>47131834</v>
      </c>
      <c r="B11620" s="49" t="s">
        <v>11872</v>
      </c>
    </row>
    <row r="11621" spans="1:2" x14ac:dyDescent="0.25">
      <c r="A11621" s="48">
        <v>47131901</v>
      </c>
      <c r="B11621" s="49" t="s">
        <v>11873</v>
      </c>
    </row>
    <row r="11622" spans="1:2" x14ac:dyDescent="0.25">
      <c r="A11622" s="48">
        <v>47131902</v>
      </c>
      <c r="B11622" s="49" t="s">
        <v>11874</v>
      </c>
    </row>
    <row r="11623" spans="1:2" x14ac:dyDescent="0.25">
      <c r="A11623" s="48">
        <v>47131903</v>
      </c>
      <c r="B11623" s="49" t="s">
        <v>11875</v>
      </c>
    </row>
    <row r="11624" spans="1:2" x14ac:dyDescent="0.25">
      <c r="A11624" s="48">
        <v>47131904</v>
      </c>
      <c r="B11624" s="49" t="s">
        <v>11876</v>
      </c>
    </row>
    <row r="11625" spans="1:2" x14ac:dyDescent="0.25">
      <c r="A11625" s="48">
        <v>47131905</v>
      </c>
      <c r="B11625" s="49" t="s">
        <v>11877</v>
      </c>
    </row>
    <row r="11626" spans="1:2" x14ac:dyDescent="0.25">
      <c r="A11626" s="48">
        <v>47131906</v>
      </c>
      <c r="B11626" s="49" t="s">
        <v>11878</v>
      </c>
    </row>
    <row r="11627" spans="1:2" x14ac:dyDescent="0.25">
      <c r="A11627" s="48">
        <v>47131907</v>
      </c>
      <c r="B11627" s="49" t="s">
        <v>11879</v>
      </c>
    </row>
    <row r="11628" spans="1:2" x14ac:dyDescent="0.25">
      <c r="A11628" s="48">
        <v>47131908</v>
      </c>
      <c r="B11628" s="49" t="s">
        <v>11880</v>
      </c>
    </row>
    <row r="11629" spans="1:2" x14ac:dyDescent="0.25">
      <c r="A11629" s="48">
        <v>47131909</v>
      </c>
      <c r="B11629" s="49" t="s">
        <v>11881</v>
      </c>
    </row>
    <row r="11630" spans="1:2" x14ac:dyDescent="0.25">
      <c r="A11630" s="48">
        <v>47132101</v>
      </c>
      <c r="B11630" s="49" t="s">
        <v>11882</v>
      </c>
    </row>
    <row r="11631" spans="1:2" x14ac:dyDescent="0.25">
      <c r="A11631" s="48">
        <v>47132102</v>
      </c>
      <c r="B11631" s="49" t="s">
        <v>11883</v>
      </c>
    </row>
    <row r="11632" spans="1:2" x14ac:dyDescent="0.25">
      <c r="A11632" s="48">
        <v>48101501</v>
      </c>
      <c r="B11632" s="49" t="s">
        <v>11884</v>
      </c>
    </row>
    <row r="11633" spans="1:2" x14ac:dyDescent="0.25">
      <c r="A11633" s="48">
        <v>48101502</v>
      </c>
      <c r="B11633" s="49" t="s">
        <v>11885</v>
      </c>
    </row>
    <row r="11634" spans="1:2" x14ac:dyDescent="0.25">
      <c r="A11634" s="48">
        <v>48101503</v>
      </c>
      <c r="B11634" s="49" t="s">
        <v>11886</v>
      </c>
    </row>
    <row r="11635" spans="1:2" x14ac:dyDescent="0.25">
      <c r="A11635" s="48">
        <v>48101504</v>
      </c>
      <c r="B11635" s="49" t="s">
        <v>11887</v>
      </c>
    </row>
    <row r="11636" spans="1:2" x14ac:dyDescent="0.25">
      <c r="A11636" s="48">
        <v>48101505</v>
      </c>
      <c r="B11636" s="49" t="s">
        <v>11888</v>
      </c>
    </row>
    <row r="11637" spans="1:2" x14ac:dyDescent="0.25">
      <c r="A11637" s="48">
        <v>48101506</v>
      </c>
      <c r="B11637" s="49" t="s">
        <v>11889</v>
      </c>
    </row>
    <row r="11638" spans="1:2" x14ac:dyDescent="0.25">
      <c r="A11638" s="48">
        <v>48101507</v>
      </c>
      <c r="B11638" s="49" t="s">
        <v>11890</v>
      </c>
    </row>
    <row r="11639" spans="1:2" x14ac:dyDescent="0.25">
      <c r="A11639" s="48">
        <v>48101508</v>
      </c>
      <c r="B11639" s="49" t="s">
        <v>11891</v>
      </c>
    </row>
    <row r="11640" spans="1:2" x14ac:dyDescent="0.25">
      <c r="A11640" s="48">
        <v>48101509</v>
      </c>
      <c r="B11640" s="49" t="s">
        <v>11892</v>
      </c>
    </row>
    <row r="11641" spans="1:2" x14ac:dyDescent="0.25">
      <c r="A11641" s="48">
        <v>48101510</v>
      </c>
      <c r="B11641" s="49" t="s">
        <v>11893</v>
      </c>
    </row>
    <row r="11642" spans="1:2" x14ac:dyDescent="0.25">
      <c r="A11642" s="48">
        <v>48101511</v>
      </c>
      <c r="B11642" s="49" t="s">
        <v>11894</v>
      </c>
    </row>
    <row r="11643" spans="1:2" x14ac:dyDescent="0.25">
      <c r="A11643" s="48">
        <v>48101512</v>
      </c>
      <c r="B11643" s="49" t="s">
        <v>11895</v>
      </c>
    </row>
    <row r="11644" spans="1:2" x14ac:dyDescent="0.25">
      <c r="A11644" s="48">
        <v>48101513</v>
      </c>
      <c r="B11644" s="49" t="s">
        <v>11896</v>
      </c>
    </row>
    <row r="11645" spans="1:2" x14ac:dyDescent="0.25">
      <c r="A11645" s="48">
        <v>48101514</v>
      </c>
      <c r="B11645" s="49" t="s">
        <v>11897</v>
      </c>
    </row>
    <row r="11646" spans="1:2" x14ac:dyDescent="0.25">
      <c r="A11646" s="48">
        <v>48101515</v>
      </c>
      <c r="B11646" s="49" t="s">
        <v>11898</v>
      </c>
    </row>
    <row r="11647" spans="1:2" x14ac:dyDescent="0.25">
      <c r="A11647" s="48">
        <v>48101516</v>
      </c>
      <c r="B11647" s="49" t="s">
        <v>11899</v>
      </c>
    </row>
    <row r="11648" spans="1:2" x14ac:dyDescent="0.25">
      <c r="A11648" s="48">
        <v>48101517</v>
      </c>
      <c r="B11648" s="49" t="s">
        <v>11900</v>
      </c>
    </row>
    <row r="11649" spans="1:2" x14ac:dyDescent="0.25">
      <c r="A11649" s="48">
        <v>48101518</v>
      </c>
      <c r="B11649" s="49" t="s">
        <v>11901</v>
      </c>
    </row>
    <row r="11650" spans="1:2" x14ac:dyDescent="0.25">
      <c r="A11650" s="48">
        <v>48101519</v>
      </c>
      <c r="B11650" s="49" t="s">
        <v>11902</v>
      </c>
    </row>
    <row r="11651" spans="1:2" x14ac:dyDescent="0.25">
      <c r="A11651" s="48">
        <v>48101520</v>
      </c>
      <c r="B11651" s="49" t="s">
        <v>11903</v>
      </c>
    </row>
    <row r="11652" spans="1:2" x14ac:dyDescent="0.25">
      <c r="A11652" s="48">
        <v>48101521</v>
      </c>
      <c r="B11652" s="49" t="s">
        <v>11904</v>
      </c>
    </row>
    <row r="11653" spans="1:2" x14ac:dyDescent="0.25">
      <c r="A11653" s="48">
        <v>48101522</v>
      </c>
      <c r="B11653" s="49" t="s">
        <v>11905</v>
      </c>
    </row>
    <row r="11654" spans="1:2" x14ac:dyDescent="0.25">
      <c r="A11654" s="48">
        <v>48101523</v>
      </c>
      <c r="B11654" s="49" t="s">
        <v>11906</v>
      </c>
    </row>
    <row r="11655" spans="1:2" x14ac:dyDescent="0.25">
      <c r="A11655" s="48">
        <v>48101524</v>
      </c>
      <c r="B11655" s="49" t="s">
        <v>11907</v>
      </c>
    </row>
    <row r="11656" spans="1:2" x14ac:dyDescent="0.25">
      <c r="A11656" s="48">
        <v>48101525</v>
      </c>
      <c r="B11656" s="49" t="s">
        <v>11908</v>
      </c>
    </row>
    <row r="11657" spans="1:2" x14ac:dyDescent="0.25">
      <c r="A11657" s="48">
        <v>48101526</v>
      </c>
      <c r="B11657" s="49" t="s">
        <v>11909</v>
      </c>
    </row>
    <row r="11658" spans="1:2" x14ac:dyDescent="0.25">
      <c r="A11658" s="48">
        <v>48101527</v>
      </c>
      <c r="B11658" s="49" t="s">
        <v>11910</v>
      </c>
    </row>
    <row r="11659" spans="1:2" x14ac:dyDescent="0.25">
      <c r="A11659" s="48">
        <v>48101528</v>
      </c>
      <c r="B11659" s="49" t="s">
        <v>11911</v>
      </c>
    </row>
    <row r="11660" spans="1:2" x14ac:dyDescent="0.25">
      <c r="A11660" s="48">
        <v>48101529</v>
      </c>
      <c r="B11660" s="49" t="s">
        <v>11912</v>
      </c>
    </row>
    <row r="11661" spans="1:2" x14ac:dyDescent="0.25">
      <c r="A11661" s="48">
        <v>48101530</v>
      </c>
      <c r="B11661" s="49" t="s">
        <v>11913</v>
      </c>
    </row>
    <row r="11662" spans="1:2" x14ac:dyDescent="0.25">
      <c r="A11662" s="48">
        <v>48101531</v>
      </c>
      <c r="B11662" s="49" t="s">
        <v>11914</v>
      </c>
    </row>
    <row r="11663" spans="1:2" x14ac:dyDescent="0.25">
      <c r="A11663" s="48">
        <v>48101532</v>
      </c>
      <c r="B11663" s="49" t="s">
        <v>11915</v>
      </c>
    </row>
    <row r="11664" spans="1:2" x14ac:dyDescent="0.25">
      <c r="A11664" s="48">
        <v>48101601</v>
      </c>
      <c r="B11664" s="49" t="s">
        <v>11916</v>
      </c>
    </row>
    <row r="11665" spans="1:2" x14ac:dyDescent="0.25">
      <c r="A11665" s="48">
        <v>48101602</v>
      </c>
      <c r="B11665" s="49" t="s">
        <v>11917</v>
      </c>
    </row>
    <row r="11666" spans="1:2" x14ac:dyDescent="0.25">
      <c r="A11666" s="48">
        <v>48101603</v>
      </c>
      <c r="B11666" s="49" t="s">
        <v>11918</v>
      </c>
    </row>
    <row r="11667" spans="1:2" x14ac:dyDescent="0.25">
      <c r="A11667" s="48">
        <v>48101604</v>
      </c>
      <c r="B11667" s="49" t="s">
        <v>11919</v>
      </c>
    </row>
    <row r="11668" spans="1:2" x14ac:dyDescent="0.25">
      <c r="A11668" s="48">
        <v>48101605</v>
      </c>
      <c r="B11668" s="49" t="s">
        <v>11920</v>
      </c>
    </row>
    <row r="11669" spans="1:2" x14ac:dyDescent="0.25">
      <c r="A11669" s="48">
        <v>48101606</v>
      </c>
      <c r="B11669" s="49" t="s">
        <v>11921</v>
      </c>
    </row>
    <row r="11670" spans="1:2" x14ac:dyDescent="0.25">
      <c r="A11670" s="48">
        <v>48101607</v>
      </c>
      <c r="B11670" s="49" t="s">
        <v>11922</v>
      </c>
    </row>
    <row r="11671" spans="1:2" x14ac:dyDescent="0.25">
      <c r="A11671" s="48">
        <v>48101608</v>
      </c>
      <c r="B11671" s="49" t="s">
        <v>11923</v>
      </c>
    </row>
    <row r="11672" spans="1:2" x14ac:dyDescent="0.25">
      <c r="A11672" s="48">
        <v>48101609</v>
      </c>
      <c r="B11672" s="49" t="s">
        <v>11924</v>
      </c>
    </row>
    <row r="11673" spans="1:2" x14ac:dyDescent="0.25">
      <c r="A11673" s="48">
        <v>48101610</v>
      </c>
      <c r="B11673" s="49" t="s">
        <v>11925</v>
      </c>
    </row>
    <row r="11674" spans="1:2" x14ac:dyDescent="0.25">
      <c r="A11674" s="48">
        <v>48101611</v>
      </c>
      <c r="B11674" s="49" t="s">
        <v>11926</v>
      </c>
    </row>
    <row r="11675" spans="1:2" x14ac:dyDescent="0.25">
      <c r="A11675" s="48">
        <v>48101612</v>
      </c>
      <c r="B11675" s="49" t="s">
        <v>11927</v>
      </c>
    </row>
    <row r="11676" spans="1:2" x14ac:dyDescent="0.25">
      <c r="A11676" s="48">
        <v>48101613</v>
      </c>
      <c r="B11676" s="49" t="s">
        <v>11928</v>
      </c>
    </row>
    <row r="11677" spans="1:2" x14ac:dyDescent="0.25">
      <c r="A11677" s="48">
        <v>48101614</v>
      </c>
      <c r="B11677" s="49" t="s">
        <v>11929</v>
      </c>
    </row>
    <row r="11678" spans="1:2" x14ac:dyDescent="0.25">
      <c r="A11678" s="48">
        <v>48101615</v>
      </c>
      <c r="B11678" s="49" t="s">
        <v>11930</v>
      </c>
    </row>
    <row r="11679" spans="1:2" x14ac:dyDescent="0.25">
      <c r="A11679" s="48">
        <v>48101616</v>
      </c>
      <c r="B11679" s="49" t="s">
        <v>11931</v>
      </c>
    </row>
    <row r="11680" spans="1:2" x14ac:dyDescent="0.25">
      <c r="A11680" s="48">
        <v>48101617</v>
      </c>
      <c r="B11680" s="49" t="s">
        <v>11932</v>
      </c>
    </row>
    <row r="11681" spans="1:2" x14ac:dyDescent="0.25">
      <c r="A11681" s="48">
        <v>48101701</v>
      </c>
      <c r="B11681" s="49" t="s">
        <v>11933</v>
      </c>
    </row>
    <row r="11682" spans="1:2" x14ac:dyDescent="0.25">
      <c r="A11682" s="48">
        <v>48101702</v>
      </c>
      <c r="B11682" s="49" t="s">
        <v>11934</v>
      </c>
    </row>
    <row r="11683" spans="1:2" x14ac:dyDescent="0.25">
      <c r="A11683" s="48">
        <v>48101703</v>
      </c>
      <c r="B11683" s="49" t="s">
        <v>11935</v>
      </c>
    </row>
    <row r="11684" spans="1:2" x14ac:dyDescent="0.25">
      <c r="A11684" s="48">
        <v>48101704</v>
      </c>
      <c r="B11684" s="49" t="s">
        <v>11936</v>
      </c>
    </row>
    <row r="11685" spans="1:2" x14ac:dyDescent="0.25">
      <c r="A11685" s="48">
        <v>48101705</v>
      </c>
      <c r="B11685" s="49" t="s">
        <v>11937</v>
      </c>
    </row>
    <row r="11686" spans="1:2" x14ac:dyDescent="0.25">
      <c r="A11686" s="48">
        <v>48101706</v>
      </c>
      <c r="B11686" s="49" t="s">
        <v>11938</v>
      </c>
    </row>
    <row r="11687" spans="1:2" x14ac:dyDescent="0.25">
      <c r="A11687" s="48">
        <v>48101707</v>
      </c>
      <c r="B11687" s="49" t="s">
        <v>11939</v>
      </c>
    </row>
    <row r="11688" spans="1:2" x14ac:dyDescent="0.25">
      <c r="A11688" s="48">
        <v>48101708</v>
      </c>
      <c r="B11688" s="49" t="s">
        <v>11940</v>
      </c>
    </row>
    <row r="11689" spans="1:2" x14ac:dyDescent="0.25">
      <c r="A11689" s="48">
        <v>48101709</v>
      </c>
      <c r="B11689" s="49" t="s">
        <v>11941</v>
      </c>
    </row>
    <row r="11690" spans="1:2" x14ac:dyDescent="0.25">
      <c r="A11690" s="48">
        <v>48101710</v>
      </c>
      <c r="B11690" s="49" t="s">
        <v>11942</v>
      </c>
    </row>
    <row r="11691" spans="1:2" x14ac:dyDescent="0.25">
      <c r="A11691" s="48">
        <v>48101711</v>
      </c>
      <c r="B11691" s="49" t="s">
        <v>11943</v>
      </c>
    </row>
    <row r="11692" spans="1:2" x14ac:dyDescent="0.25">
      <c r="A11692" s="48">
        <v>48101712</v>
      </c>
      <c r="B11692" s="49" t="s">
        <v>11944</v>
      </c>
    </row>
    <row r="11693" spans="1:2" x14ac:dyDescent="0.25">
      <c r="A11693" s="48">
        <v>48101713</v>
      </c>
      <c r="B11693" s="49" t="s">
        <v>11945</v>
      </c>
    </row>
    <row r="11694" spans="1:2" x14ac:dyDescent="0.25">
      <c r="A11694" s="48">
        <v>48101714</v>
      </c>
      <c r="B11694" s="49" t="s">
        <v>11946</v>
      </c>
    </row>
    <row r="11695" spans="1:2" x14ac:dyDescent="0.25">
      <c r="A11695" s="48">
        <v>48101715</v>
      </c>
      <c r="B11695" s="49" t="s">
        <v>11947</v>
      </c>
    </row>
    <row r="11696" spans="1:2" x14ac:dyDescent="0.25">
      <c r="A11696" s="48">
        <v>48101801</v>
      </c>
      <c r="B11696" s="49" t="s">
        <v>11948</v>
      </c>
    </row>
    <row r="11697" spans="1:2" x14ac:dyDescent="0.25">
      <c r="A11697" s="48">
        <v>48101802</v>
      </c>
      <c r="B11697" s="49" t="s">
        <v>11949</v>
      </c>
    </row>
    <row r="11698" spans="1:2" x14ac:dyDescent="0.25">
      <c r="A11698" s="48">
        <v>48101803</v>
      </c>
      <c r="B11698" s="49" t="s">
        <v>11950</v>
      </c>
    </row>
    <row r="11699" spans="1:2" x14ac:dyDescent="0.25">
      <c r="A11699" s="48">
        <v>48101804</v>
      </c>
      <c r="B11699" s="49" t="s">
        <v>11951</v>
      </c>
    </row>
    <row r="11700" spans="1:2" x14ac:dyDescent="0.25">
      <c r="A11700" s="48">
        <v>48101805</v>
      </c>
      <c r="B11700" s="49" t="s">
        <v>11952</v>
      </c>
    </row>
    <row r="11701" spans="1:2" x14ac:dyDescent="0.25">
      <c r="A11701" s="48">
        <v>48101806</v>
      </c>
      <c r="B11701" s="49" t="s">
        <v>11953</v>
      </c>
    </row>
    <row r="11702" spans="1:2" x14ac:dyDescent="0.25">
      <c r="A11702" s="48">
        <v>48101807</v>
      </c>
      <c r="B11702" s="49" t="s">
        <v>11954</v>
      </c>
    </row>
    <row r="11703" spans="1:2" x14ac:dyDescent="0.25">
      <c r="A11703" s="48">
        <v>48101808</v>
      </c>
      <c r="B11703" s="49" t="s">
        <v>11955</v>
      </c>
    </row>
    <row r="11704" spans="1:2" x14ac:dyDescent="0.25">
      <c r="A11704" s="48">
        <v>48101809</v>
      </c>
      <c r="B11704" s="49" t="s">
        <v>11956</v>
      </c>
    </row>
    <row r="11705" spans="1:2" x14ac:dyDescent="0.25">
      <c r="A11705" s="48">
        <v>48101810</v>
      </c>
      <c r="B11705" s="49" t="s">
        <v>11957</v>
      </c>
    </row>
    <row r="11706" spans="1:2" x14ac:dyDescent="0.25">
      <c r="A11706" s="48">
        <v>48101811</v>
      </c>
      <c r="B11706" s="49" t="s">
        <v>11958</v>
      </c>
    </row>
    <row r="11707" spans="1:2" x14ac:dyDescent="0.25">
      <c r="A11707" s="48">
        <v>48101812</v>
      </c>
      <c r="B11707" s="49" t="s">
        <v>11959</v>
      </c>
    </row>
    <row r="11708" spans="1:2" x14ac:dyDescent="0.25">
      <c r="A11708" s="48">
        <v>48101813</v>
      </c>
      <c r="B11708" s="49" t="s">
        <v>11960</v>
      </c>
    </row>
    <row r="11709" spans="1:2" x14ac:dyDescent="0.25">
      <c r="A11709" s="48">
        <v>48101814</v>
      </c>
      <c r="B11709" s="49" t="s">
        <v>11961</v>
      </c>
    </row>
    <row r="11710" spans="1:2" x14ac:dyDescent="0.25">
      <c r="A11710" s="48">
        <v>48101815</v>
      </c>
      <c r="B11710" s="49" t="s">
        <v>11962</v>
      </c>
    </row>
    <row r="11711" spans="1:2" x14ac:dyDescent="0.25">
      <c r="A11711" s="48">
        <v>48101816</v>
      </c>
      <c r="B11711" s="49" t="s">
        <v>11963</v>
      </c>
    </row>
    <row r="11712" spans="1:2" x14ac:dyDescent="0.25">
      <c r="A11712" s="48">
        <v>48101817</v>
      </c>
      <c r="B11712" s="49" t="s">
        <v>11964</v>
      </c>
    </row>
    <row r="11713" spans="1:2" x14ac:dyDescent="0.25">
      <c r="A11713" s="48">
        <v>48101901</v>
      </c>
      <c r="B11713" s="49" t="s">
        <v>11965</v>
      </c>
    </row>
    <row r="11714" spans="1:2" x14ac:dyDescent="0.25">
      <c r="A11714" s="48">
        <v>48101902</v>
      </c>
      <c r="B11714" s="49" t="s">
        <v>11966</v>
      </c>
    </row>
    <row r="11715" spans="1:2" x14ac:dyDescent="0.25">
      <c r="A11715" s="48">
        <v>48101903</v>
      </c>
      <c r="B11715" s="49" t="s">
        <v>11967</v>
      </c>
    </row>
    <row r="11716" spans="1:2" x14ac:dyDescent="0.25">
      <c r="A11716" s="48">
        <v>48101904</v>
      </c>
      <c r="B11716" s="49" t="s">
        <v>11968</v>
      </c>
    </row>
    <row r="11717" spans="1:2" x14ac:dyDescent="0.25">
      <c r="A11717" s="48">
        <v>48101905</v>
      </c>
      <c r="B11717" s="49" t="s">
        <v>11969</v>
      </c>
    </row>
    <row r="11718" spans="1:2" x14ac:dyDescent="0.25">
      <c r="A11718" s="48">
        <v>48101906</v>
      </c>
      <c r="B11718" s="49" t="s">
        <v>11970</v>
      </c>
    </row>
    <row r="11719" spans="1:2" x14ac:dyDescent="0.25">
      <c r="A11719" s="48">
        <v>48101907</v>
      </c>
      <c r="B11719" s="49" t="s">
        <v>11971</v>
      </c>
    </row>
    <row r="11720" spans="1:2" x14ac:dyDescent="0.25">
      <c r="A11720" s="48">
        <v>48101908</v>
      </c>
      <c r="B11720" s="49" t="s">
        <v>11972</v>
      </c>
    </row>
    <row r="11721" spans="1:2" x14ac:dyDescent="0.25">
      <c r="A11721" s="48">
        <v>48101909</v>
      </c>
      <c r="B11721" s="49" t="s">
        <v>11973</v>
      </c>
    </row>
    <row r="11722" spans="1:2" x14ac:dyDescent="0.25">
      <c r="A11722" s="48">
        <v>48101910</v>
      </c>
      <c r="B11722" s="49" t="s">
        <v>11974</v>
      </c>
    </row>
    <row r="11723" spans="1:2" x14ac:dyDescent="0.25">
      <c r="A11723" s="48">
        <v>48101911</v>
      </c>
      <c r="B11723" s="49" t="s">
        <v>11975</v>
      </c>
    </row>
    <row r="11724" spans="1:2" x14ac:dyDescent="0.25">
      <c r="A11724" s="48">
        <v>48101912</v>
      </c>
      <c r="B11724" s="49" t="s">
        <v>11976</v>
      </c>
    </row>
    <row r="11725" spans="1:2" x14ac:dyDescent="0.25">
      <c r="A11725" s="48">
        <v>48101913</v>
      </c>
      <c r="B11725" s="49" t="s">
        <v>11977</v>
      </c>
    </row>
    <row r="11726" spans="1:2" x14ac:dyDescent="0.25">
      <c r="A11726" s="48">
        <v>48101914</v>
      </c>
      <c r="B11726" s="49" t="s">
        <v>11978</v>
      </c>
    </row>
    <row r="11727" spans="1:2" x14ac:dyDescent="0.25">
      <c r="A11727" s="48">
        <v>48101915</v>
      </c>
      <c r="B11727" s="49" t="s">
        <v>11979</v>
      </c>
    </row>
    <row r="11728" spans="1:2" x14ac:dyDescent="0.25">
      <c r="A11728" s="48">
        <v>48101916</v>
      </c>
      <c r="B11728" s="49" t="s">
        <v>11980</v>
      </c>
    </row>
    <row r="11729" spans="1:2" x14ac:dyDescent="0.25">
      <c r="A11729" s="48">
        <v>48101917</v>
      </c>
      <c r="B11729" s="49" t="s">
        <v>11981</v>
      </c>
    </row>
    <row r="11730" spans="1:2" x14ac:dyDescent="0.25">
      <c r="A11730" s="48">
        <v>48101918</v>
      </c>
      <c r="B11730" s="49" t="s">
        <v>11982</v>
      </c>
    </row>
    <row r="11731" spans="1:2" x14ac:dyDescent="0.25">
      <c r="A11731" s="48">
        <v>48101919</v>
      </c>
      <c r="B11731" s="49" t="s">
        <v>11983</v>
      </c>
    </row>
    <row r="11732" spans="1:2" x14ac:dyDescent="0.25">
      <c r="A11732" s="48">
        <v>48101920</v>
      </c>
      <c r="B11732" s="49" t="s">
        <v>11984</v>
      </c>
    </row>
    <row r="11733" spans="1:2" x14ac:dyDescent="0.25">
      <c r="A11733" s="48">
        <v>48102001</v>
      </c>
      <c r="B11733" s="49" t="s">
        <v>11985</v>
      </c>
    </row>
    <row r="11734" spans="1:2" x14ac:dyDescent="0.25">
      <c r="A11734" s="48">
        <v>48102002</v>
      </c>
      <c r="B11734" s="49" t="s">
        <v>11986</v>
      </c>
    </row>
    <row r="11735" spans="1:2" x14ac:dyDescent="0.25">
      <c r="A11735" s="48">
        <v>48102003</v>
      </c>
      <c r="B11735" s="49" t="s">
        <v>11987</v>
      </c>
    </row>
    <row r="11736" spans="1:2" x14ac:dyDescent="0.25">
      <c r="A11736" s="48">
        <v>48102004</v>
      </c>
      <c r="B11736" s="49" t="s">
        <v>11988</v>
      </c>
    </row>
    <row r="11737" spans="1:2" x14ac:dyDescent="0.25">
      <c r="A11737" s="48">
        <v>48102005</v>
      </c>
      <c r="B11737" s="49" t="s">
        <v>11989</v>
      </c>
    </row>
    <row r="11738" spans="1:2" x14ac:dyDescent="0.25">
      <c r="A11738" s="48">
        <v>48102006</v>
      </c>
      <c r="B11738" s="49" t="s">
        <v>11990</v>
      </c>
    </row>
    <row r="11739" spans="1:2" x14ac:dyDescent="0.25">
      <c r="A11739" s="48">
        <v>48102007</v>
      </c>
      <c r="B11739" s="49" t="s">
        <v>11991</v>
      </c>
    </row>
    <row r="11740" spans="1:2" x14ac:dyDescent="0.25">
      <c r="A11740" s="48">
        <v>48102101</v>
      </c>
      <c r="B11740" s="49" t="s">
        <v>11992</v>
      </c>
    </row>
    <row r="11741" spans="1:2" x14ac:dyDescent="0.25">
      <c r="A11741" s="48">
        <v>48102102</v>
      </c>
      <c r="B11741" s="49" t="s">
        <v>11993</v>
      </c>
    </row>
    <row r="11742" spans="1:2" x14ac:dyDescent="0.25">
      <c r="A11742" s="48">
        <v>48102103</v>
      </c>
      <c r="B11742" s="49" t="s">
        <v>11994</v>
      </c>
    </row>
    <row r="11743" spans="1:2" x14ac:dyDescent="0.25">
      <c r="A11743" s="48">
        <v>48102104</v>
      </c>
      <c r="B11743" s="49" t="s">
        <v>11995</v>
      </c>
    </row>
    <row r="11744" spans="1:2" x14ac:dyDescent="0.25">
      <c r="A11744" s="48">
        <v>48102105</v>
      </c>
      <c r="B11744" s="49" t="s">
        <v>11996</v>
      </c>
    </row>
    <row r="11745" spans="1:2" x14ac:dyDescent="0.25">
      <c r="A11745" s="48">
        <v>48102106</v>
      </c>
      <c r="B11745" s="49" t="s">
        <v>11997</v>
      </c>
    </row>
    <row r="11746" spans="1:2" x14ac:dyDescent="0.25">
      <c r="A11746" s="48">
        <v>48102107</v>
      </c>
      <c r="B11746" s="49" t="s">
        <v>11998</v>
      </c>
    </row>
    <row r="11747" spans="1:2" x14ac:dyDescent="0.25">
      <c r="A11747" s="48">
        <v>48111001</v>
      </c>
      <c r="B11747" s="49" t="s">
        <v>11999</v>
      </c>
    </row>
    <row r="11748" spans="1:2" x14ac:dyDescent="0.25">
      <c r="A11748" s="48">
        <v>48111002</v>
      </c>
      <c r="B11748" s="49" t="s">
        <v>12000</v>
      </c>
    </row>
    <row r="11749" spans="1:2" x14ac:dyDescent="0.25">
      <c r="A11749" s="48">
        <v>48111101</v>
      </c>
      <c r="B11749" s="49" t="s">
        <v>12001</v>
      </c>
    </row>
    <row r="11750" spans="1:2" x14ac:dyDescent="0.25">
      <c r="A11750" s="48">
        <v>48111102</v>
      </c>
      <c r="B11750" s="49" t="s">
        <v>12002</v>
      </c>
    </row>
    <row r="11751" spans="1:2" x14ac:dyDescent="0.25">
      <c r="A11751" s="48">
        <v>48111103</v>
      </c>
      <c r="B11751" s="49" t="s">
        <v>12003</v>
      </c>
    </row>
    <row r="11752" spans="1:2" x14ac:dyDescent="0.25">
      <c r="A11752" s="48">
        <v>48111104</v>
      </c>
      <c r="B11752" s="49" t="s">
        <v>12004</v>
      </c>
    </row>
    <row r="11753" spans="1:2" x14ac:dyDescent="0.25">
      <c r="A11753" s="48">
        <v>48111105</v>
      </c>
      <c r="B11753" s="49" t="s">
        <v>12005</v>
      </c>
    </row>
    <row r="11754" spans="1:2" x14ac:dyDescent="0.25">
      <c r="A11754" s="48">
        <v>48111106</v>
      </c>
      <c r="B11754" s="49" t="s">
        <v>12006</v>
      </c>
    </row>
    <row r="11755" spans="1:2" x14ac:dyDescent="0.25">
      <c r="A11755" s="48">
        <v>48111107</v>
      </c>
      <c r="B11755" s="49" t="s">
        <v>12007</v>
      </c>
    </row>
    <row r="11756" spans="1:2" x14ac:dyDescent="0.25">
      <c r="A11756" s="48">
        <v>48111108</v>
      </c>
      <c r="B11756" s="49" t="s">
        <v>12008</v>
      </c>
    </row>
    <row r="11757" spans="1:2" x14ac:dyDescent="0.25">
      <c r="A11757" s="48">
        <v>48111201</v>
      </c>
      <c r="B11757" s="49" t="s">
        <v>12009</v>
      </c>
    </row>
    <row r="11758" spans="1:2" x14ac:dyDescent="0.25">
      <c r="A11758" s="48">
        <v>48111202</v>
      </c>
      <c r="B11758" s="49" t="s">
        <v>12010</v>
      </c>
    </row>
    <row r="11759" spans="1:2" x14ac:dyDescent="0.25">
      <c r="A11759" s="48">
        <v>48111301</v>
      </c>
      <c r="B11759" s="49" t="s">
        <v>12011</v>
      </c>
    </row>
    <row r="11760" spans="1:2" x14ac:dyDescent="0.25">
      <c r="A11760" s="48">
        <v>48111302</v>
      </c>
      <c r="B11760" s="49" t="s">
        <v>12012</v>
      </c>
    </row>
    <row r="11761" spans="1:2" x14ac:dyDescent="0.25">
      <c r="A11761" s="48">
        <v>48111303</v>
      </c>
      <c r="B11761" s="49" t="s">
        <v>12013</v>
      </c>
    </row>
    <row r="11762" spans="1:2" x14ac:dyDescent="0.25">
      <c r="A11762" s="48">
        <v>48111401</v>
      </c>
      <c r="B11762" s="49" t="s">
        <v>12014</v>
      </c>
    </row>
    <row r="11763" spans="1:2" x14ac:dyDescent="0.25">
      <c r="A11763" s="48">
        <v>48111402</v>
      </c>
      <c r="B11763" s="49" t="s">
        <v>12015</v>
      </c>
    </row>
    <row r="11764" spans="1:2" x14ac:dyDescent="0.25">
      <c r="A11764" s="48">
        <v>48111403</v>
      </c>
      <c r="B11764" s="49" t="s">
        <v>12016</v>
      </c>
    </row>
    <row r="11765" spans="1:2" x14ac:dyDescent="0.25">
      <c r="A11765" s="48">
        <v>48111404</v>
      </c>
      <c r="B11765" s="49" t="s">
        <v>12017</v>
      </c>
    </row>
    <row r="11766" spans="1:2" x14ac:dyDescent="0.25">
      <c r="A11766" s="48">
        <v>48111405</v>
      </c>
      <c r="B11766" s="49" t="s">
        <v>12018</v>
      </c>
    </row>
    <row r="11767" spans="1:2" x14ac:dyDescent="0.25">
      <c r="A11767" s="48">
        <v>48121101</v>
      </c>
      <c r="B11767" s="49" t="s">
        <v>12019</v>
      </c>
    </row>
    <row r="11768" spans="1:2" x14ac:dyDescent="0.25">
      <c r="A11768" s="48">
        <v>48121201</v>
      </c>
      <c r="B11768" s="49" t="s">
        <v>12020</v>
      </c>
    </row>
    <row r="11769" spans="1:2" x14ac:dyDescent="0.25">
      <c r="A11769" s="48">
        <v>48121202</v>
      </c>
      <c r="B11769" s="49" t="s">
        <v>12021</v>
      </c>
    </row>
    <row r="11770" spans="1:2" x14ac:dyDescent="0.25">
      <c r="A11770" s="48">
        <v>48121301</v>
      </c>
      <c r="B11770" s="49" t="s">
        <v>12022</v>
      </c>
    </row>
    <row r="11771" spans="1:2" x14ac:dyDescent="0.25">
      <c r="A11771" s="48">
        <v>48121302</v>
      </c>
      <c r="B11771" s="49" t="s">
        <v>12023</v>
      </c>
    </row>
    <row r="11772" spans="1:2" x14ac:dyDescent="0.25">
      <c r="A11772" s="48">
        <v>49101601</v>
      </c>
      <c r="B11772" s="49" t="s">
        <v>12024</v>
      </c>
    </row>
    <row r="11773" spans="1:2" x14ac:dyDescent="0.25">
      <c r="A11773" s="48">
        <v>49101602</v>
      </c>
      <c r="B11773" s="49" t="s">
        <v>12025</v>
      </c>
    </row>
    <row r="11774" spans="1:2" x14ac:dyDescent="0.25">
      <c r="A11774" s="48">
        <v>49101603</v>
      </c>
      <c r="B11774" s="49" t="s">
        <v>12026</v>
      </c>
    </row>
    <row r="11775" spans="1:2" x14ac:dyDescent="0.25">
      <c r="A11775" s="48">
        <v>49101604</v>
      </c>
      <c r="B11775" s="49" t="s">
        <v>12027</v>
      </c>
    </row>
    <row r="11776" spans="1:2" x14ac:dyDescent="0.25">
      <c r="A11776" s="48">
        <v>49101605</v>
      </c>
      <c r="B11776" s="49" t="s">
        <v>12028</v>
      </c>
    </row>
    <row r="11777" spans="1:2" x14ac:dyDescent="0.25">
      <c r="A11777" s="48">
        <v>49101606</v>
      </c>
      <c r="B11777" s="49" t="s">
        <v>12029</v>
      </c>
    </row>
    <row r="11778" spans="1:2" x14ac:dyDescent="0.25">
      <c r="A11778" s="48">
        <v>49101607</v>
      </c>
      <c r="B11778" s="49" t="s">
        <v>12030</v>
      </c>
    </row>
    <row r="11779" spans="1:2" x14ac:dyDescent="0.25">
      <c r="A11779" s="48">
        <v>49101608</v>
      </c>
      <c r="B11779" s="49" t="s">
        <v>12031</v>
      </c>
    </row>
    <row r="11780" spans="1:2" x14ac:dyDescent="0.25">
      <c r="A11780" s="48">
        <v>49101609</v>
      </c>
      <c r="B11780" s="49" t="s">
        <v>12032</v>
      </c>
    </row>
    <row r="11781" spans="1:2" x14ac:dyDescent="0.25">
      <c r="A11781" s="48">
        <v>49101611</v>
      </c>
      <c r="B11781" s="49" t="s">
        <v>12033</v>
      </c>
    </row>
    <row r="11782" spans="1:2" x14ac:dyDescent="0.25">
      <c r="A11782" s="48">
        <v>49101612</v>
      </c>
      <c r="B11782" s="49" t="s">
        <v>12034</v>
      </c>
    </row>
    <row r="11783" spans="1:2" x14ac:dyDescent="0.25">
      <c r="A11783" s="48">
        <v>49101613</v>
      </c>
      <c r="B11783" s="49" t="s">
        <v>12035</v>
      </c>
    </row>
    <row r="11784" spans="1:2" x14ac:dyDescent="0.25">
      <c r="A11784" s="48">
        <v>49101701</v>
      </c>
      <c r="B11784" s="49" t="s">
        <v>12036</v>
      </c>
    </row>
    <row r="11785" spans="1:2" x14ac:dyDescent="0.25">
      <c r="A11785" s="48">
        <v>49101702</v>
      </c>
      <c r="B11785" s="49" t="s">
        <v>12037</v>
      </c>
    </row>
    <row r="11786" spans="1:2" x14ac:dyDescent="0.25">
      <c r="A11786" s="48">
        <v>49101704</v>
      </c>
      <c r="B11786" s="49" t="s">
        <v>12038</v>
      </c>
    </row>
    <row r="11787" spans="1:2" x14ac:dyDescent="0.25">
      <c r="A11787" s="48">
        <v>49101705</v>
      </c>
      <c r="B11787" s="49" t="s">
        <v>12039</v>
      </c>
    </row>
    <row r="11788" spans="1:2" x14ac:dyDescent="0.25">
      <c r="A11788" s="48">
        <v>49101706</v>
      </c>
      <c r="B11788" s="49" t="s">
        <v>12040</v>
      </c>
    </row>
    <row r="11789" spans="1:2" x14ac:dyDescent="0.25">
      <c r="A11789" s="48">
        <v>49101707</v>
      </c>
      <c r="B11789" s="49" t="s">
        <v>12041</v>
      </c>
    </row>
    <row r="11790" spans="1:2" x14ac:dyDescent="0.25">
      <c r="A11790" s="48">
        <v>49101708</v>
      </c>
      <c r="B11790" s="49" t="s">
        <v>12042</v>
      </c>
    </row>
    <row r="11791" spans="1:2" x14ac:dyDescent="0.25">
      <c r="A11791" s="48">
        <v>49121502</v>
      </c>
      <c r="B11791" s="49" t="s">
        <v>12043</v>
      </c>
    </row>
    <row r="11792" spans="1:2" x14ac:dyDescent="0.25">
      <c r="A11792" s="48">
        <v>49121503</v>
      </c>
      <c r="B11792" s="49" t="s">
        <v>12044</v>
      </c>
    </row>
    <row r="11793" spans="1:2" x14ac:dyDescent="0.25">
      <c r="A11793" s="48">
        <v>49121504</v>
      </c>
      <c r="B11793" s="49" t="s">
        <v>12045</v>
      </c>
    </row>
    <row r="11794" spans="1:2" x14ac:dyDescent="0.25">
      <c r="A11794" s="48">
        <v>49121505</v>
      </c>
      <c r="B11794" s="49" t="s">
        <v>12046</v>
      </c>
    </row>
    <row r="11795" spans="1:2" x14ac:dyDescent="0.25">
      <c r="A11795" s="48">
        <v>49121506</v>
      </c>
      <c r="B11795" s="49" t="s">
        <v>12047</v>
      </c>
    </row>
    <row r="11796" spans="1:2" x14ac:dyDescent="0.25">
      <c r="A11796" s="48">
        <v>49121507</v>
      </c>
      <c r="B11796" s="49" t="s">
        <v>12048</v>
      </c>
    </row>
    <row r="11797" spans="1:2" x14ac:dyDescent="0.25">
      <c r="A11797" s="48">
        <v>49121508</v>
      </c>
      <c r="B11797" s="49" t="s">
        <v>12049</v>
      </c>
    </row>
    <row r="11798" spans="1:2" x14ac:dyDescent="0.25">
      <c r="A11798" s="48">
        <v>49121509</v>
      </c>
      <c r="B11798" s="49" t="s">
        <v>12050</v>
      </c>
    </row>
    <row r="11799" spans="1:2" x14ac:dyDescent="0.25">
      <c r="A11799" s="48">
        <v>49121510</v>
      </c>
      <c r="B11799" s="49" t="s">
        <v>12051</v>
      </c>
    </row>
    <row r="11800" spans="1:2" x14ac:dyDescent="0.25">
      <c r="A11800" s="48">
        <v>49121601</v>
      </c>
      <c r="B11800" s="49" t="s">
        <v>12052</v>
      </c>
    </row>
    <row r="11801" spans="1:2" x14ac:dyDescent="0.25">
      <c r="A11801" s="48">
        <v>49121602</v>
      </c>
      <c r="B11801" s="49" t="s">
        <v>12053</v>
      </c>
    </row>
    <row r="11802" spans="1:2" x14ac:dyDescent="0.25">
      <c r="A11802" s="48">
        <v>49121603</v>
      </c>
      <c r="B11802" s="49" t="s">
        <v>12054</v>
      </c>
    </row>
    <row r="11803" spans="1:2" x14ac:dyDescent="0.25">
      <c r="A11803" s="48">
        <v>49131501</v>
      </c>
      <c r="B11803" s="49" t="s">
        <v>12055</v>
      </c>
    </row>
    <row r="11804" spans="1:2" x14ac:dyDescent="0.25">
      <c r="A11804" s="48">
        <v>49131502</v>
      </c>
      <c r="B11804" s="49" t="s">
        <v>12056</v>
      </c>
    </row>
    <row r="11805" spans="1:2" x14ac:dyDescent="0.25">
      <c r="A11805" s="48">
        <v>49131503</v>
      </c>
      <c r="B11805" s="49" t="s">
        <v>12057</v>
      </c>
    </row>
    <row r="11806" spans="1:2" x14ac:dyDescent="0.25">
      <c r="A11806" s="48">
        <v>49131504</v>
      </c>
      <c r="B11806" s="49" t="s">
        <v>12058</v>
      </c>
    </row>
    <row r="11807" spans="1:2" x14ac:dyDescent="0.25">
      <c r="A11807" s="48">
        <v>49131505</v>
      </c>
      <c r="B11807" s="49" t="s">
        <v>12059</v>
      </c>
    </row>
    <row r="11808" spans="1:2" x14ac:dyDescent="0.25">
      <c r="A11808" s="48">
        <v>49131506</v>
      </c>
      <c r="B11808" s="49" t="s">
        <v>12060</v>
      </c>
    </row>
    <row r="11809" spans="1:2" x14ac:dyDescent="0.25">
      <c r="A11809" s="48">
        <v>49131601</v>
      </c>
      <c r="B11809" s="49" t="s">
        <v>12061</v>
      </c>
    </row>
    <row r="11810" spans="1:2" x14ac:dyDescent="0.25">
      <c r="A11810" s="48">
        <v>49131602</v>
      </c>
      <c r="B11810" s="49" t="s">
        <v>12062</v>
      </c>
    </row>
    <row r="11811" spans="1:2" x14ac:dyDescent="0.25">
      <c r="A11811" s="48">
        <v>49131603</v>
      </c>
      <c r="B11811" s="49" t="s">
        <v>12063</v>
      </c>
    </row>
    <row r="11812" spans="1:2" x14ac:dyDescent="0.25">
      <c r="A11812" s="48">
        <v>49131604</v>
      </c>
      <c r="B11812" s="49" t="s">
        <v>12064</v>
      </c>
    </row>
    <row r="11813" spans="1:2" x14ac:dyDescent="0.25">
      <c r="A11813" s="48">
        <v>49131605</v>
      </c>
      <c r="B11813" s="49" t="s">
        <v>12065</v>
      </c>
    </row>
    <row r="11814" spans="1:2" x14ac:dyDescent="0.25">
      <c r="A11814" s="48">
        <v>49131606</v>
      </c>
      <c r="B11814" s="49" t="s">
        <v>12066</v>
      </c>
    </row>
    <row r="11815" spans="1:2" x14ac:dyDescent="0.25">
      <c r="A11815" s="48">
        <v>49131607</v>
      </c>
      <c r="B11815" s="49" t="s">
        <v>12067</v>
      </c>
    </row>
    <row r="11816" spans="1:2" x14ac:dyDescent="0.25">
      <c r="A11816" s="48">
        <v>49141501</v>
      </c>
      <c r="B11816" s="49" t="s">
        <v>12068</v>
      </c>
    </row>
    <row r="11817" spans="1:2" x14ac:dyDescent="0.25">
      <c r="A11817" s="48">
        <v>49141502</v>
      </c>
      <c r="B11817" s="49" t="s">
        <v>12069</v>
      </c>
    </row>
    <row r="11818" spans="1:2" x14ac:dyDescent="0.25">
      <c r="A11818" s="48">
        <v>49141503</v>
      </c>
      <c r="B11818" s="49" t="s">
        <v>12070</v>
      </c>
    </row>
    <row r="11819" spans="1:2" x14ac:dyDescent="0.25">
      <c r="A11819" s="48">
        <v>49141504</v>
      </c>
      <c r="B11819" s="49" t="s">
        <v>12071</v>
      </c>
    </row>
    <row r="11820" spans="1:2" x14ac:dyDescent="0.25">
      <c r="A11820" s="48">
        <v>49141505</v>
      </c>
      <c r="B11820" s="49" t="s">
        <v>12072</v>
      </c>
    </row>
    <row r="11821" spans="1:2" x14ac:dyDescent="0.25">
      <c r="A11821" s="48">
        <v>49141506</v>
      </c>
      <c r="B11821" s="49" t="s">
        <v>12073</v>
      </c>
    </row>
    <row r="11822" spans="1:2" x14ac:dyDescent="0.25">
      <c r="A11822" s="48">
        <v>49141507</v>
      </c>
      <c r="B11822" s="49" t="s">
        <v>12074</v>
      </c>
    </row>
    <row r="11823" spans="1:2" x14ac:dyDescent="0.25">
      <c r="A11823" s="48">
        <v>49141602</v>
      </c>
      <c r="B11823" s="49" t="s">
        <v>12075</v>
      </c>
    </row>
    <row r="11824" spans="1:2" x14ac:dyDescent="0.25">
      <c r="A11824" s="48">
        <v>49141603</v>
      </c>
      <c r="B11824" s="49" t="s">
        <v>12076</v>
      </c>
    </row>
    <row r="11825" spans="1:2" x14ac:dyDescent="0.25">
      <c r="A11825" s="48">
        <v>49141604</v>
      </c>
      <c r="B11825" s="49" t="s">
        <v>12077</v>
      </c>
    </row>
    <row r="11826" spans="1:2" x14ac:dyDescent="0.25">
      <c r="A11826" s="48">
        <v>49141605</v>
      </c>
      <c r="B11826" s="49" t="s">
        <v>12078</v>
      </c>
    </row>
    <row r="11827" spans="1:2" x14ac:dyDescent="0.25">
      <c r="A11827" s="48">
        <v>49141606</v>
      </c>
      <c r="B11827" s="49" t="s">
        <v>12079</v>
      </c>
    </row>
    <row r="11828" spans="1:2" x14ac:dyDescent="0.25">
      <c r="A11828" s="48">
        <v>49141607</v>
      </c>
      <c r="B11828" s="49" t="s">
        <v>12080</v>
      </c>
    </row>
    <row r="11829" spans="1:2" x14ac:dyDescent="0.25">
      <c r="A11829" s="48">
        <v>49151501</v>
      </c>
      <c r="B11829" s="49" t="s">
        <v>12081</v>
      </c>
    </row>
    <row r="11830" spans="1:2" x14ac:dyDescent="0.25">
      <c r="A11830" s="48">
        <v>49151502</v>
      </c>
      <c r="B11830" s="49" t="s">
        <v>12082</v>
      </c>
    </row>
    <row r="11831" spans="1:2" x14ac:dyDescent="0.25">
      <c r="A11831" s="48">
        <v>49151503</v>
      </c>
      <c r="B11831" s="49" t="s">
        <v>12083</v>
      </c>
    </row>
    <row r="11832" spans="1:2" x14ac:dyDescent="0.25">
      <c r="A11832" s="48">
        <v>49151504</v>
      </c>
      <c r="B11832" s="49" t="s">
        <v>12084</v>
      </c>
    </row>
    <row r="11833" spans="1:2" x14ac:dyDescent="0.25">
      <c r="A11833" s="48">
        <v>49151505</v>
      </c>
      <c r="B11833" s="49" t="s">
        <v>12085</v>
      </c>
    </row>
    <row r="11834" spans="1:2" x14ac:dyDescent="0.25">
      <c r="A11834" s="48">
        <v>49151601</v>
      </c>
      <c r="B11834" s="49" t="s">
        <v>12086</v>
      </c>
    </row>
    <row r="11835" spans="1:2" x14ac:dyDescent="0.25">
      <c r="A11835" s="48">
        <v>49151602</v>
      </c>
      <c r="B11835" s="49" t="s">
        <v>12087</v>
      </c>
    </row>
    <row r="11836" spans="1:2" x14ac:dyDescent="0.25">
      <c r="A11836" s="48">
        <v>49151603</v>
      </c>
      <c r="B11836" s="49" t="s">
        <v>12088</v>
      </c>
    </row>
    <row r="11837" spans="1:2" x14ac:dyDescent="0.25">
      <c r="A11837" s="48">
        <v>49161501</v>
      </c>
      <c r="B11837" s="49" t="s">
        <v>12089</v>
      </c>
    </row>
    <row r="11838" spans="1:2" x14ac:dyDescent="0.25">
      <c r="A11838" s="48">
        <v>49161502</v>
      </c>
      <c r="B11838" s="49" t="s">
        <v>12090</v>
      </c>
    </row>
    <row r="11839" spans="1:2" x14ac:dyDescent="0.25">
      <c r="A11839" s="48">
        <v>49161503</v>
      </c>
      <c r="B11839" s="49" t="s">
        <v>12091</v>
      </c>
    </row>
    <row r="11840" spans="1:2" x14ac:dyDescent="0.25">
      <c r="A11840" s="48">
        <v>49161504</v>
      </c>
      <c r="B11840" s="49" t="s">
        <v>12092</v>
      </c>
    </row>
    <row r="11841" spans="1:2" x14ac:dyDescent="0.25">
      <c r="A11841" s="48">
        <v>49161505</v>
      </c>
      <c r="B11841" s="49" t="s">
        <v>12093</v>
      </c>
    </row>
    <row r="11842" spans="1:2" x14ac:dyDescent="0.25">
      <c r="A11842" s="48">
        <v>49161506</v>
      </c>
      <c r="B11842" s="49" t="s">
        <v>12094</v>
      </c>
    </row>
    <row r="11843" spans="1:2" x14ac:dyDescent="0.25">
      <c r="A11843" s="48">
        <v>49161507</v>
      </c>
      <c r="B11843" s="49" t="s">
        <v>12095</v>
      </c>
    </row>
    <row r="11844" spans="1:2" x14ac:dyDescent="0.25">
      <c r="A11844" s="48">
        <v>49161508</v>
      </c>
      <c r="B11844" s="49" t="s">
        <v>12096</v>
      </c>
    </row>
    <row r="11845" spans="1:2" x14ac:dyDescent="0.25">
      <c r="A11845" s="48">
        <v>49161509</v>
      </c>
      <c r="B11845" s="49" t="s">
        <v>12097</v>
      </c>
    </row>
    <row r="11846" spans="1:2" x14ac:dyDescent="0.25">
      <c r="A11846" s="48">
        <v>49161510</v>
      </c>
      <c r="B11846" s="49" t="s">
        <v>12098</v>
      </c>
    </row>
    <row r="11847" spans="1:2" x14ac:dyDescent="0.25">
      <c r="A11847" s="48">
        <v>49161511</v>
      </c>
      <c r="B11847" s="49" t="s">
        <v>12099</v>
      </c>
    </row>
    <row r="11848" spans="1:2" x14ac:dyDescent="0.25">
      <c r="A11848" s="48">
        <v>49161512</v>
      </c>
      <c r="B11848" s="49" t="s">
        <v>12100</v>
      </c>
    </row>
    <row r="11849" spans="1:2" x14ac:dyDescent="0.25">
      <c r="A11849" s="48">
        <v>49161513</v>
      </c>
      <c r="B11849" s="49" t="s">
        <v>12101</v>
      </c>
    </row>
    <row r="11850" spans="1:2" x14ac:dyDescent="0.25">
      <c r="A11850" s="48">
        <v>49161514</v>
      </c>
      <c r="B11850" s="49" t="s">
        <v>12102</v>
      </c>
    </row>
    <row r="11851" spans="1:2" x14ac:dyDescent="0.25">
      <c r="A11851" s="48">
        <v>49161515</v>
      </c>
      <c r="B11851" s="49" t="s">
        <v>12103</v>
      </c>
    </row>
    <row r="11852" spans="1:2" x14ac:dyDescent="0.25">
      <c r="A11852" s="48">
        <v>49161516</v>
      </c>
      <c r="B11852" s="49" t="s">
        <v>12104</v>
      </c>
    </row>
    <row r="11853" spans="1:2" x14ac:dyDescent="0.25">
      <c r="A11853" s="48">
        <v>49161517</v>
      </c>
      <c r="B11853" s="49" t="s">
        <v>12105</v>
      </c>
    </row>
    <row r="11854" spans="1:2" x14ac:dyDescent="0.25">
      <c r="A11854" s="48">
        <v>49161518</v>
      </c>
      <c r="B11854" s="49" t="s">
        <v>12106</v>
      </c>
    </row>
    <row r="11855" spans="1:2" x14ac:dyDescent="0.25">
      <c r="A11855" s="48">
        <v>49161519</v>
      </c>
      <c r="B11855" s="49" t="s">
        <v>12107</v>
      </c>
    </row>
    <row r="11856" spans="1:2" x14ac:dyDescent="0.25">
      <c r="A11856" s="48">
        <v>49161520</v>
      </c>
      <c r="B11856" s="49" t="s">
        <v>12108</v>
      </c>
    </row>
    <row r="11857" spans="1:2" x14ac:dyDescent="0.25">
      <c r="A11857" s="48">
        <v>49161521</v>
      </c>
      <c r="B11857" s="49" t="s">
        <v>12109</v>
      </c>
    </row>
    <row r="11858" spans="1:2" x14ac:dyDescent="0.25">
      <c r="A11858" s="48">
        <v>49161522</v>
      </c>
      <c r="B11858" s="49" t="s">
        <v>12110</v>
      </c>
    </row>
    <row r="11859" spans="1:2" x14ac:dyDescent="0.25">
      <c r="A11859" s="48">
        <v>49161523</v>
      </c>
      <c r="B11859" s="49" t="s">
        <v>12111</v>
      </c>
    </row>
    <row r="11860" spans="1:2" x14ac:dyDescent="0.25">
      <c r="A11860" s="48">
        <v>49161524</v>
      </c>
      <c r="B11860" s="49" t="s">
        <v>12112</v>
      </c>
    </row>
    <row r="11861" spans="1:2" x14ac:dyDescent="0.25">
      <c r="A11861" s="48">
        <v>49161525</v>
      </c>
      <c r="B11861" s="49" t="s">
        <v>12113</v>
      </c>
    </row>
    <row r="11862" spans="1:2" x14ac:dyDescent="0.25">
      <c r="A11862" s="48">
        <v>49161526</v>
      </c>
      <c r="B11862" s="49" t="s">
        <v>12114</v>
      </c>
    </row>
    <row r="11863" spans="1:2" x14ac:dyDescent="0.25">
      <c r="A11863" s="48">
        <v>49161601</v>
      </c>
      <c r="B11863" s="49" t="s">
        <v>12115</v>
      </c>
    </row>
    <row r="11864" spans="1:2" x14ac:dyDescent="0.25">
      <c r="A11864" s="48">
        <v>49161602</v>
      </c>
      <c r="B11864" s="49" t="s">
        <v>12116</v>
      </c>
    </row>
    <row r="11865" spans="1:2" x14ac:dyDescent="0.25">
      <c r="A11865" s="48">
        <v>49161603</v>
      </c>
      <c r="B11865" s="49" t="s">
        <v>12117</v>
      </c>
    </row>
    <row r="11866" spans="1:2" x14ac:dyDescent="0.25">
      <c r="A11866" s="48">
        <v>49161604</v>
      </c>
      <c r="B11866" s="49" t="s">
        <v>12118</v>
      </c>
    </row>
    <row r="11867" spans="1:2" x14ac:dyDescent="0.25">
      <c r="A11867" s="48">
        <v>49161605</v>
      </c>
      <c r="B11867" s="49" t="s">
        <v>12119</v>
      </c>
    </row>
    <row r="11868" spans="1:2" x14ac:dyDescent="0.25">
      <c r="A11868" s="48">
        <v>49161606</v>
      </c>
      <c r="B11868" s="49" t="s">
        <v>12120</v>
      </c>
    </row>
    <row r="11869" spans="1:2" x14ac:dyDescent="0.25">
      <c r="A11869" s="48">
        <v>49161607</v>
      </c>
      <c r="B11869" s="49" t="s">
        <v>12121</v>
      </c>
    </row>
    <row r="11870" spans="1:2" x14ac:dyDescent="0.25">
      <c r="A11870" s="48">
        <v>49161608</v>
      </c>
      <c r="B11870" s="49" t="s">
        <v>12122</v>
      </c>
    </row>
    <row r="11871" spans="1:2" x14ac:dyDescent="0.25">
      <c r="A11871" s="48">
        <v>49161609</v>
      </c>
      <c r="B11871" s="49" t="s">
        <v>12123</v>
      </c>
    </row>
    <row r="11872" spans="1:2" x14ac:dyDescent="0.25">
      <c r="A11872" s="48">
        <v>49161610</v>
      </c>
      <c r="B11872" s="49" t="s">
        <v>12124</v>
      </c>
    </row>
    <row r="11873" spans="1:2" x14ac:dyDescent="0.25">
      <c r="A11873" s="48">
        <v>49161611</v>
      </c>
      <c r="B11873" s="49" t="s">
        <v>12125</v>
      </c>
    </row>
    <row r="11874" spans="1:2" x14ac:dyDescent="0.25">
      <c r="A11874" s="48">
        <v>49161612</v>
      </c>
      <c r="B11874" s="49" t="s">
        <v>12126</v>
      </c>
    </row>
    <row r="11875" spans="1:2" x14ac:dyDescent="0.25">
      <c r="A11875" s="48">
        <v>49161613</v>
      </c>
      <c r="B11875" s="49" t="s">
        <v>12127</v>
      </c>
    </row>
    <row r="11876" spans="1:2" x14ac:dyDescent="0.25">
      <c r="A11876" s="48">
        <v>49161614</v>
      </c>
      <c r="B11876" s="49" t="s">
        <v>12128</v>
      </c>
    </row>
    <row r="11877" spans="1:2" x14ac:dyDescent="0.25">
      <c r="A11877" s="48">
        <v>49161615</v>
      </c>
      <c r="B11877" s="49" t="s">
        <v>12129</v>
      </c>
    </row>
    <row r="11878" spans="1:2" x14ac:dyDescent="0.25">
      <c r="A11878" s="48">
        <v>49161616</v>
      </c>
      <c r="B11878" s="49" t="s">
        <v>12130</v>
      </c>
    </row>
    <row r="11879" spans="1:2" x14ac:dyDescent="0.25">
      <c r="A11879" s="48">
        <v>49161617</v>
      </c>
      <c r="B11879" s="49" t="s">
        <v>12131</v>
      </c>
    </row>
    <row r="11880" spans="1:2" x14ac:dyDescent="0.25">
      <c r="A11880" s="48">
        <v>49161618</v>
      </c>
      <c r="B11880" s="49" t="s">
        <v>12132</v>
      </c>
    </row>
    <row r="11881" spans="1:2" x14ac:dyDescent="0.25">
      <c r="A11881" s="48">
        <v>49161619</v>
      </c>
      <c r="B11881" s="49" t="s">
        <v>12133</v>
      </c>
    </row>
    <row r="11882" spans="1:2" x14ac:dyDescent="0.25">
      <c r="A11882" s="48">
        <v>49161620</v>
      </c>
      <c r="B11882" s="49" t="s">
        <v>12134</v>
      </c>
    </row>
    <row r="11883" spans="1:2" x14ac:dyDescent="0.25">
      <c r="A11883" s="48">
        <v>49161701</v>
      </c>
      <c r="B11883" s="49" t="s">
        <v>12135</v>
      </c>
    </row>
    <row r="11884" spans="1:2" x14ac:dyDescent="0.25">
      <c r="A11884" s="48">
        <v>49161702</v>
      </c>
      <c r="B11884" s="49" t="s">
        <v>12136</v>
      </c>
    </row>
    <row r="11885" spans="1:2" x14ac:dyDescent="0.25">
      <c r="A11885" s="48">
        <v>49161703</v>
      </c>
      <c r="B11885" s="49" t="s">
        <v>1999</v>
      </c>
    </row>
    <row r="11886" spans="1:2" x14ac:dyDescent="0.25">
      <c r="A11886" s="48">
        <v>49161704</v>
      </c>
      <c r="B11886" s="49" t="s">
        <v>12137</v>
      </c>
    </row>
    <row r="11887" spans="1:2" x14ac:dyDescent="0.25">
      <c r="A11887" s="48">
        <v>49161705</v>
      </c>
      <c r="B11887" s="49" t="s">
        <v>12138</v>
      </c>
    </row>
    <row r="11888" spans="1:2" x14ac:dyDescent="0.25">
      <c r="A11888" s="48">
        <v>49161706</v>
      </c>
      <c r="B11888" s="49" t="s">
        <v>12139</v>
      </c>
    </row>
    <row r="11889" spans="1:2" x14ac:dyDescent="0.25">
      <c r="A11889" s="48">
        <v>49161707</v>
      </c>
      <c r="B11889" s="49" t="s">
        <v>12140</v>
      </c>
    </row>
    <row r="11890" spans="1:2" x14ac:dyDescent="0.25">
      <c r="A11890" s="48">
        <v>49171501</v>
      </c>
      <c r="B11890" s="49" t="s">
        <v>12141</v>
      </c>
    </row>
    <row r="11891" spans="1:2" x14ac:dyDescent="0.25">
      <c r="A11891" s="48">
        <v>49171502</v>
      </c>
      <c r="B11891" s="49" t="s">
        <v>12142</v>
      </c>
    </row>
    <row r="11892" spans="1:2" x14ac:dyDescent="0.25">
      <c r="A11892" s="48">
        <v>49171503</v>
      </c>
      <c r="B11892" s="49" t="s">
        <v>12143</v>
      </c>
    </row>
    <row r="11893" spans="1:2" x14ac:dyDescent="0.25">
      <c r="A11893" s="48">
        <v>49171504</v>
      </c>
      <c r="B11893" s="49" t="s">
        <v>12144</v>
      </c>
    </row>
    <row r="11894" spans="1:2" x14ac:dyDescent="0.25">
      <c r="A11894" s="48">
        <v>49171505</v>
      </c>
      <c r="B11894" s="49" t="s">
        <v>12145</v>
      </c>
    </row>
    <row r="11895" spans="1:2" x14ac:dyDescent="0.25">
      <c r="A11895" s="48">
        <v>49171601</v>
      </c>
      <c r="B11895" s="49" t="s">
        <v>12146</v>
      </c>
    </row>
    <row r="11896" spans="1:2" x14ac:dyDescent="0.25">
      <c r="A11896" s="48">
        <v>49171602</v>
      </c>
      <c r="B11896" s="49" t="s">
        <v>12147</v>
      </c>
    </row>
    <row r="11897" spans="1:2" x14ac:dyDescent="0.25">
      <c r="A11897" s="48">
        <v>49171603</v>
      </c>
      <c r="B11897" s="49" t="s">
        <v>12148</v>
      </c>
    </row>
    <row r="11898" spans="1:2" x14ac:dyDescent="0.25">
      <c r="A11898" s="48">
        <v>49181501</v>
      </c>
      <c r="B11898" s="49" t="s">
        <v>12149</v>
      </c>
    </row>
    <row r="11899" spans="1:2" x14ac:dyDescent="0.25">
      <c r="A11899" s="48">
        <v>49181502</v>
      </c>
      <c r="B11899" s="49" t="s">
        <v>12150</v>
      </c>
    </row>
    <row r="11900" spans="1:2" x14ac:dyDescent="0.25">
      <c r="A11900" s="48">
        <v>49181503</v>
      </c>
      <c r="B11900" s="49" t="s">
        <v>12151</v>
      </c>
    </row>
    <row r="11901" spans="1:2" x14ac:dyDescent="0.25">
      <c r="A11901" s="48">
        <v>49181504</v>
      </c>
      <c r="B11901" s="49" t="s">
        <v>12152</v>
      </c>
    </row>
    <row r="11902" spans="1:2" x14ac:dyDescent="0.25">
      <c r="A11902" s="48">
        <v>49181505</v>
      </c>
      <c r="B11902" s="49" t="s">
        <v>12153</v>
      </c>
    </row>
    <row r="11903" spans="1:2" x14ac:dyDescent="0.25">
      <c r="A11903" s="48">
        <v>49181506</v>
      </c>
      <c r="B11903" s="49" t="s">
        <v>12154</v>
      </c>
    </row>
    <row r="11904" spans="1:2" x14ac:dyDescent="0.25">
      <c r="A11904" s="48">
        <v>49181507</v>
      </c>
      <c r="B11904" s="49" t="s">
        <v>12155</v>
      </c>
    </row>
    <row r="11905" spans="1:2" x14ac:dyDescent="0.25">
      <c r="A11905" s="48">
        <v>49181508</v>
      </c>
      <c r="B11905" s="49" t="s">
        <v>12156</v>
      </c>
    </row>
    <row r="11906" spans="1:2" x14ac:dyDescent="0.25">
      <c r="A11906" s="48">
        <v>49181509</v>
      </c>
      <c r="B11906" s="49" t="s">
        <v>12157</v>
      </c>
    </row>
    <row r="11907" spans="1:2" x14ac:dyDescent="0.25">
      <c r="A11907" s="48">
        <v>49181510</v>
      </c>
      <c r="B11907" s="49" t="s">
        <v>12158</v>
      </c>
    </row>
    <row r="11908" spans="1:2" x14ac:dyDescent="0.25">
      <c r="A11908" s="48">
        <v>49181511</v>
      </c>
      <c r="B11908" s="49" t="s">
        <v>12159</v>
      </c>
    </row>
    <row r="11909" spans="1:2" x14ac:dyDescent="0.25">
      <c r="A11909" s="48">
        <v>49181512</v>
      </c>
      <c r="B11909" s="49" t="s">
        <v>12160</v>
      </c>
    </row>
    <row r="11910" spans="1:2" x14ac:dyDescent="0.25">
      <c r="A11910" s="48">
        <v>49181513</v>
      </c>
      <c r="B11910" s="49" t="s">
        <v>12161</v>
      </c>
    </row>
    <row r="11911" spans="1:2" x14ac:dyDescent="0.25">
      <c r="A11911" s="48">
        <v>49181514</v>
      </c>
      <c r="B11911" s="49" t="s">
        <v>12162</v>
      </c>
    </row>
    <row r="11912" spans="1:2" x14ac:dyDescent="0.25">
      <c r="A11912" s="48">
        <v>49181515</v>
      </c>
      <c r="B11912" s="49" t="s">
        <v>12163</v>
      </c>
    </row>
    <row r="11913" spans="1:2" x14ac:dyDescent="0.25">
      <c r="A11913" s="48">
        <v>49181601</v>
      </c>
      <c r="B11913" s="49" t="s">
        <v>12164</v>
      </c>
    </row>
    <row r="11914" spans="1:2" x14ac:dyDescent="0.25">
      <c r="A11914" s="48">
        <v>49181602</v>
      </c>
      <c r="B11914" s="49" t="s">
        <v>12165</v>
      </c>
    </row>
    <row r="11915" spans="1:2" x14ac:dyDescent="0.25">
      <c r="A11915" s="48">
        <v>49181603</v>
      </c>
      <c r="B11915" s="49" t="s">
        <v>12166</v>
      </c>
    </row>
    <row r="11916" spans="1:2" x14ac:dyDescent="0.25">
      <c r="A11916" s="48">
        <v>49181604</v>
      </c>
      <c r="B11916" s="49" t="s">
        <v>12167</v>
      </c>
    </row>
    <row r="11917" spans="1:2" x14ac:dyDescent="0.25">
      <c r="A11917" s="48">
        <v>49181605</v>
      </c>
      <c r="B11917" s="49" t="s">
        <v>12168</v>
      </c>
    </row>
    <row r="11918" spans="1:2" x14ac:dyDescent="0.25">
      <c r="A11918" s="48">
        <v>49181606</v>
      </c>
      <c r="B11918" s="49" t="s">
        <v>12169</v>
      </c>
    </row>
    <row r="11919" spans="1:2" x14ac:dyDescent="0.25">
      <c r="A11919" s="48">
        <v>49181607</v>
      </c>
      <c r="B11919" s="49" t="s">
        <v>12170</v>
      </c>
    </row>
    <row r="11920" spans="1:2" x14ac:dyDescent="0.25">
      <c r="A11920" s="48">
        <v>49181608</v>
      </c>
      <c r="B11920" s="49" t="s">
        <v>12171</v>
      </c>
    </row>
    <row r="11921" spans="1:2" x14ac:dyDescent="0.25">
      <c r="A11921" s="48">
        <v>49181609</v>
      </c>
      <c r="B11921" s="49" t="s">
        <v>12172</v>
      </c>
    </row>
    <row r="11922" spans="1:2" x14ac:dyDescent="0.25">
      <c r="A11922" s="48">
        <v>49181610</v>
      </c>
      <c r="B11922" s="49" t="s">
        <v>12173</v>
      </c>
    </row>
    <row r="11923" spans="1:2" x14ac:dyDescent="0.25">
      <c r="A11923" s="48">
        <v>49181611</v>
      </c>
      <c r="B11923" s="49" t="s">
        <v>12174</v>
      </c>
    </row>
    <row r="11924" spans="1:2" x14ac:dyDescent="0.25">
      <c r="A11924" s="48">
        <v>49181612</v>
      </c>
      <c r="B11924" s="49" t="s">
        <v>12175</v>
      </c>
    </row>
    <row r="11925" spans="1:2" x14ac:dyDescent="0.25">
      <c r="A11925" s="48">
        <v>49201501</v>
      </c>
      <c r="B11925" s="49" t="s">
        <v>12176</v>
      </c>
    </row>
    <row r="11926" spans="1:2" x14ac:dyDescent="0.25">
      <c r="A11926" s="48">
        <v>49201502</v>
      </c>
      <c r="B11926" s="49" t="s">
        <v>12177</v>
      </c>
    </row>
    <row r="11927" spans="1:2" x14ac:dyDescent="0.25">
      <c r="A11927" s="48">
        <v>49201503</v>
      </c>
      <c r="B11927" s="49" t="s">
        <v>12178</v>
      </c>
    </row>
    <row r="11928" spans="1:2" x14ac:dyDescent="0.25">
      <c r="A11928" s="48">
        <v>49201504</v>
      </c>
      <c r="B11928" s="49" t="s">
        <v>12179</v>
      </c>
    </row>
    <row r="11929" spans="1:2" x14ac:dyDescent="0.25">
      <c r="A11929" s="48">
        <v>49201512</v>
      </c>
      <c r="B11929" s="49" t="s">
        <v>12180</v>
      </c>
    </row>
    <row r="11930" spans="1:2" x14ac:dyDescent="0.25">
      <c r="A11930" s="48">
        <v>49201513</v>
      </c>
      <c r="B11930" s="49" t="s">
        <v>12181</v>
      </c>
    </row>
    <row r="11931" spans="1:2" x14ac:dyDescent="0.25">
      <c r="A11931" s="48">
        <v>49201514</v>
      </c>
      <c r="B11931" s="49" t="s">
        <v>12182</v>
      </c>
    </row>
    <row r="11932" spans="1:2" x14ac:dyDescent="0.25">
      <c r="A11932" s="48">
        <v>49201515</v>
      </c>
      <c r="B11932" s="49" t="s">
        <v>12183</v>
      </c>
    </row>
    <row r="11933" spans="1:2" x14ac:dyDescent="0.25">
      <c r="A11933" s="48">
        <v>49201516</v>
      </c>
      <c r="B11933" s="49" t="s">
        <v>12184</v>
      </c>
    </row>
    <row r="11934" spans="1:2" x14ac:dyDescent="0.25">
      <c r="A11934" s="48">
        <v>49201601</v>
      </c>
      <c r="B11934" s="49" t="s">
        <v>12185</v>
      </c>
    </row>
    <row r="11935" spans="1:2" x14ac:dyDescent="0.25">
      <c r="A11935" s="48">
        <v>49201602</v>
      </c>
      <c r="B11935" s="49" t="s">
        <v>12186</v>
      </c>
    </row>
    <row r="11936" spans="1:2" x14ac:dyDescent="0.25">
      <c r="A11936" s="48">
        <v>49201603</v>
      </c>
      <c r="B11936" s="49" t="s">
        <v>12187</v>
      </c>
    </row>
    <row r="11937" spans="1:2" x14ac:dyDescent="0.25">
      <c r="A11937" s="48">
        <v>49201604</v>
      </c>
      <c r="B11937" s="49" t="s">
        <v>12188</v>
      </c>
    </row>
    <row r="11938" spans="1:2" x14ac:dyDescent="0.25">
      <c r="A11938" s="48">
        <v>49201605</v>
      </c>
      <c r="B11938" s="49" t="s">
        <v>12189</v>
      </c>
    </row>
    <row r="11939" spans="1:2" x14ac:dyDescent="0.25">
      <c r="A11939" s="48">
        <v>49201606</v>
      </c>
      <c r="B11939" s="49" t="s">
        <v>12190</v>
      </c>
    </row>
    <row r="11940" spans="1:2" x14ac:dyDescent="0.25">
      <c r="A11940" s="48">
        <v>49201607</v>
      </c>
      <c r="B11940" s="49" t="s">
        <v>12191</v>
      </c>
    </row>
    <row r="11941" spans="1:2" x14ac:dyDescent="0.25">
      <c r="A11941" s="48">
        <v>49201608</v>
      </c>
      <c r="B11941" s="49" t="s">
        <v>12192</v>
      </c>
    </row>
    <row r="11942" spans="1:2" x14ac:dyDescent="0.25">
      <c r="A11942" s="48">
        <v>49201609</v>
      </c>
      <c r="B11942" s="49" t="s">
        <v>12193</v>
      </c>
    </row>
    <row r="11943" spans="1:2" x14ac:dyDescent="0.25">
      <c r="A11943" s="48">
        <v>49201610</v>
      </c>
      <c r="B11943" s="49" t="s">
        <v>12194</v>
      </c>
    </row>
    <row r="11944" spans="1:2" x14ac:dyDescent="0.25">
      <c r="A11944" s="48">
        <v>49201611</v>
      </c>
      <c r="B11944" s="49" t="s">
        <v>12195</v>
      </c>
    </row>
    <row r="11945" spans="1:2" x14ac:dyDescent="0.25">
      <c r="A11945" s="48">
        <v>49211601</v>
      </c>
      <c r="B11945" s="49" t="s">
        <v>12196</v>
      </c>
    </row>
    <row r="11946" spans="1:2" x14ac:dyDescent="0.25">
      <c r="A11946" s="48">
        <v>49211602</v>
      </c>
      <c r="B11946" s="49" t="s">
        <v>12197</v>
      </c>
    </row>
    <row r="11947" spans="1:2" x14ac:dyDescent="0.25">
      <c r="A11947" s="48">
        <v>49211603</v>
      </c>
      <c r="B11947" s="49" t="s">
        <v>12198</v>
      </c>
    </row>
    <row r="11948" spans="1:2" x14ac:dyDescent="0.25">
      <c r="A11948" s="48">
        <v>49211604</v>
      </c>
      <c r="B11948" s="49" t="s">
        <v>12199</v>
      </c>
    </row>
    <row r="11949" spans="1:2" x14ac:dyDescent="0.25">
      <c r="A11949" s="48">
        <v>49211605</v>
      </c>
      <c r="B11949" s="49" t="s">
        <v>12200</v>
      </c>
    </row>
    <row r="11950" spans="1:2" x14ac:dyDescent="0.25">
      <c r="A11950" s="48">
        <v>49211606</v>
      </c>
      <c r="B11950" s="49" t="s">
        <v>12201</v>
      </c>
    </row>
    <row r="11951" spans="1:2" x14ac:dyDescent="0.25">
      <c r="A11951" s="48">
        <v>49211607</v>
      </c>
      <c r="B11951" s="49" t="s">
        <v>12202</v>
      </c>
    </row>
    <row r="11952" spans="1:2" x14ac:dyDescent="0.25">
      <c r="A11952" s="48">
        <v>49211608</v>
      </c>
      <c r="B11952" s="49" t="s">
        <v>12203</v>
      </c>
    </row>
    <row r="11953" spans="1:2" x14ac:dyDescent="0.25">
      <c r="A11953" s="48">
        <v>49211609</v>
      </c>
      <c r="B11953" s="49" t="s">
        <v>12204</v>
      </c>
    </row>
    <row r="11954" spans="1:2" x14ac:dyDescent="0.25">
      <c r="A11954" s="48">
        <v>49211701</v>
      </c>
      <c r="B11954" s="49" t="s">
        <v>12205</v>
      </c>
    </row>
    <row r="11955" spans="1:2" x14ac:dyDescent="0.25">
      <c r="A11955" s="48">
        <v>49211702</v>
      </c>
      <c r="B11955" s="49" t="s">
        <v>12206</v>
      </c>
    </row>
    <row r="11956" spans="1:2" x14ac:dyDescent="0.25">
      <c r="A11956" s="48">
        <v>49211703</v>
      </c>
      <c r="B11956" s="49" t="s">
        <v>12207</v>
      </c>
    </row>
    <row r="11957" spans="1:2" x14ac:dyDescent="0.25">
      <c r="A11957" s="48">
        <v>49211801</v>
      </c>
      <c r="B11957" s="49" t="s">
        <v>12208</v>
      </c>
    </row>
    <row r="11958" spans="1:2" x14ac:dyDescent="0.25">
      <c r="A11958" s="48">
        <v>49211802</v>
      </c>
      <c r="B11958" s="49" t="s">
        <v>12209</v>
      </c>
    </row>
    <row r="11959" spans="1:2" x14ac:dyDescent="0.25">
      <c r="A11959" s="48">
        <v>49211803</v>
      </c>
      <c r="B11959" s="49" t="s">
        <v>12210</v>
      </c>
    </row>
    <row r="11960" spans="1:2" x14ac:dyDescent="0.25">
      <c r="A11960" s="48">
        <v>49211804</v>
      </c>
      <c r="B11960" s="49" t="s">
        <v>12211</v>
      </c>
    </row>
    <row r="11961" spans="1:2" x14ac:dyDescent="0.25">
      <c r="A11961" s="48">
        <v>49211805</v>
      </c>
      <c r="B11961" s="49" t="s">
        <v>12212</v>
      </c>
    </row>
    <row r="11962" spans="1:2" x14ac:dyDescent="0.25">
      <c r="A11962" s="48">
        <v>49211806</v>
      </c>
      <c r="B11962" s="49" t="s">
        <v>12213</v>
      </c>
    </row>
    <row r="11963" spans="1:2" x14ac:dyDescent="0.25">
      <c r="A11963" s="48">
        <v>49211807</v>
      </c>
      <c r="B11963" s="49" t="s">
        <v>12214</v>
      </c>
    </row>
    <row r="11964" spans="1:2" x14ac:dyDescent="0.25">
      <c r="A11964" s="48">
        <v>49221501</v>
      </c>
      <c r="B11964" s="49" t="s">
        <v>12215</v>
      </c>
    </row>
    <row r="11965" spans="1:2" x14ac:dyDescent="0.25">
      <c r="A11965" s="48">
        <v>49221502</v>
      </c>
      <c r="B11965" s="49" t="s">
        <v>12216</v>
      </c>
    </row>
    <row r="11966" spans="1:2" x14ac:dyDescent="0.25">
      <c r="A11966" s="48">
        <v>49221503</v>
      </c>
      <c r="B11966" s="49" t="s">
        <v>12217</v>
      </c>
    </row>
    <row r="11967" spans="1:2" x14ac:dyDescent="0.25">
      <c r="A11967" s="48">
        <v>49221504</v>
      </c>
      <c r="B11967" s="49" t="s">
        <v>12218</v>
      </c>
    </row>
    <row r="11968" spans="1:2" x14ac:dyDescent="0.25">
      <c r="A11968" s="48">
        <v>49221505</v>
      </c>
      <c r="B11968" s="49" t="s">
        <v>12219</v>
      </c>
    </row>
    <row r="11969" spans="1:2" x14ac:dyDescent="0.25">
      <c r="A11969" s="48">
        <v>49221506</v>
      </c>
      <c r="B11969" s="49" t="s">
        <v>12220</v>
      </c>
    </row>
    <row r="11970" spans="1:2" x14ac:dyDescent="0.25">
      <c r="A11970" s="48">
        <v>49221507</v>
      </c>
      <c r="B11970" s="49" t="s">
        <v>12221</v>
      </c>
    </row>
    <row r="11971" spans="1:2" x14ac:dyDescent="0.25">
      <c r="A11971" s="48">
        <v>49221508</v>
      </c>
      <c r="B11971" s="49" t="s">
        <v>12222</v>
      </c>
    </row>
    <row r="11972" spans="1:2" x14ac:dyDescent="0.25">
      <c r="A11972" s="48">
        <v>49221509</v>
      </c>
      <c r="B11972" s="49" t="s">
        <v>12223</v>
      </c>
    </row>
    <row r="11973" spans="1:2" x14ac:dyDescent="0.25">
      <c r="A11973" s="48">
        <v>49221510</v>
      </c>
      <c r="B11973" s="49" t="s">
        <v>12224</v>
      </c>
    </row>
    <row r="11974" spans="1:2" x14ac:dyDescent="0.25">
      <c r="A11974" s="48">
        <v>49221511</v>
      </c>
      <c r="B11974" s="49" t="s">
        <v>12225</v>
      </c>
    </row>
    <row r="11975" spans="1:2" x14ac:dyDescent="0.25">
      <c r="A11975" s="48">
        <v>49241501</v>
      </c>
      <c r="B11975" s="49" t="s">
        <v>12226</v>
      </c>
    </row>
    <row r="11976" spans="1:2" x14ac:dyDescent="0.25">
      <c r="A11976" s="48">
        <v>49241502</v>
      </c>
      <c r="B11976" s="49" t="s">
        <v>12227</v>
      </c>
    </row>
    <row r="11977" spans="1:2" x14ac:dyDescent="0.25">
      <c r="A11977" s="48">
        <v>49241503</v>
      </c>
      <c r="B11977" s="49" t="s">
        <v>12228</v>
      </c>
    </row>
    <row r="11978" spans="1:2" x14ac:dyDescent="0.25">
      <c r="A11978" s="48">
        <v>49241504</v>
      </c>
      <c r="B11978" s="49" t="s">
        <v>12229</v>
      </c>
    </row>
    <row r="11979" spans="1:2" x14ac:dyDescent="0.25">
      <c r="A11979" s="48">
        <v>49241505</v>
      </c>
      <c r="B11979" s="49" t="s">
        <v>12230</v>
      </c>
    </row>
    <row r="11980" spans="1:2" x14ac:dyDescent="0.25">
      <c r="A11980" s="48">
        <v>49241506</v>
      </c>
      <c r="B11980" s="49" t="s">
        <v>12231</v>
      </c>
    </row>
    <row r="11981" spans="1:2" x14ac:dyDescent="0.25">
      <c r="A11981" s="48">
        <v>49241507</v>
      </c>
      <c r="B11981" s="49" t="s">
        <v>12232</v>
      </c>
    </row>
    <row r="11982" spans="1:2" x14ac:dyDescent="0.25">
      <c r="A11982" s="48">
        <v>49241508</v>
      </c>
      <c r="B11982" s="49" t="s">
        <v>12233</v>
      </c>
    </row>
    <row r="11983" spans="1:2" x14ac:dyDescent="0.25">
      <c r="A11983" s="48">
        <v>49241509</v>
      </c>
      <c r="B11983" s="49" t="s">
        <v>12234</v>
      </c>
    </row>
    <row r="11984" spans="1:2" x14ac:dyDescent="0.25">
      <c r="A11984" s="48">
        <v>49241510</v>
      </c>
      <c r="B11984" s="49" t="s">
        <v>12235</v>
      </c>
    </row>
    <row r="11985" spans="1:2" x14ac:dyDescent="0.25">
      <c r="A11985" s="48">
        <v>49241601</v>
      </c>
      <c r="B11985" s="49" t="s">
        <v>12236</v>
      </c>
    </row>
    <row r="11986" spans="1:2" x14ac:dyDescent="0.25">
      <c r="A11986" s="48">
        <v>49241602</v>
      </c>
      <c r="B11986" s="49" t="s">
        <v>12237</v>
      </c>
    </row>
    <row r="11987" spans="1:2" x14ac:dyDescent="0.25">
      <c r="A11987" s="48">
        <v>49241603</v>
      </c>
      <c r="B11987" s="49" t="s">
        <v>12238</v>
      </c>
    </row>
    <row r="11988" spans="1:2" x14ac:dyDescent="0.25">
      <c r="A11988" s="48">
        <v>49241604</v>
      </c>
      <c r="B11988" s="49" t="s">
        <v>12239</v>
      </c>
    </row>
    <row r="11989" spans="1:2" x14ac:dyDescent="0.25">
      <c r="A11989" s="48">
        <v>49241701</v>
      </c>
      <c r="B11989" s="49" t="s">
        <v>12240</v>
      </c>
    </row>
    <row r="11990" spans="1:2" x14ac:dyDescent="0.25">
      <c r="A11990" s="48">
        <v>49241702</v>
      </c>
      <c r="B11990" s="49" t="s">
        <v>12241</v>
      </c>
    </row>
    <row r="11991" spans="1:2" x14ac:dyDescent="0.25">
      <c r="A11991" s="48">
        <v>49241703</v>
      </c>
      <c r="B11991" s="49" t="s">
        <v>12242</v>
      </c>
    </row>
    <row r="11992" spans="1:2" x14ac:dyDescent="0.25">
      <c r="A11992" s="48">
        <v>49241704</v>
      </c>
      <c r="B11992" s="49" t="s">
        <v>12243</v>
      </c>
    </row>
    <row r="11993" spans="1:2" x14ac:dyDescent="0.25">
      <c r="A11993" s="48">
        <v>49241705</v>
      </c>
      <c r="B11993" s="49" t="s">
        <v>12244</v>
      </c>
    </row>
    <row r="11994" spans="1:2" x14ac:dyDescent="0.25">
      <c r="A11994" s="48">
        <v>49241706</v>
      </c>
      <c r="B11994" s="49" t="s">
        <v>12245</v>
      </c>
    </row>
    <row r="11995" spans="1:2" x14ac:dyDescent="0.25">
      <c r="A11995" s="48">
        <v>49241707</v>
      </c>
      <c r="B11995" s="49" t="s">
        <v>12246</v>
      </c>
    </row>
    <row r="11996" spans="1:2" x14ac:dyDescent="0.25">
      <c r="A11996" s="48">
        <v>49241708</v>
      </c>
      <c r="B11996" s="49" t="s">
        <v>12247</v>
      </c>
    </row>
    <row r="11997" spans="1:2" x14ac:dyDescent="0.25">
      <c r="A11997" s="48">
        <v>49241709</v>
      </c>
      <c r="B11997" s="49" t="s">
        <v>12248</v>
      </c>
    </row>
    <row r="11998" spans="1:2" x14ac:dyDescent="0.25">
      <c r="A11998" s="48">
        <v>50101538</v>
      </c>
      <c r="B11998" s="49" t="s">
        <v>12249</v>
      </c>
    </row>
    <row r="11999" spans="1:2" x14ac:dyDescent="0.25">
      <c r="A11999" s="48">
        <v>50101539</v>
      </c>
      <c r="B11999" s="49" t="s">
        <v>12250</v>
      </c>
    </row>
    <row r="12000" spans="1:2" x14ac:dyDescent="0.25">
      <c r="A12000" s="48">
        <v>50101540</v>
      </c>
      <c r="B12000" s="49" t="s">
        <v>12251</v>
      </c>
    </row>
    <row r="12001" spans="1:2" x14ac:dyDescent="0.25">
      <c r="A12001" s="48">
        <v>50101541</v>
      </c>
      <c r="B12001" s="49" t="s">
        <v>12252</v>
      </c>
    </row>
    <row r="12002" spans="1:2" x14ac:dyDescent="0.25">
      <c r="A12002" s="48">
        <v>50101542</v>
      </c>
      <c r="B12002" s="49" t="s">
        <v>12253</v>
      </c>
    </row>
    <row r="12003" spans="1:2" x14ac:dyDescent="0.25">
      <c r="A12003" s="48">
        <v>50101543</v>
      </c>
      <c r="B12003" s="49" t="s">
        <v>12254</v>
      </c>
    </row>
    <row r="12004" spans="1:2" x14ac:dyDescent="0.25">
      <c r="A12004" s="48">
        <v>50101544</v>
      </c>
      <c r="B12004" s="49" t="s">
        <v>12255</v>
      </c>
    </row>
    <row r="12005" spans="1:2" x14ac:dyDescent="0.25">
      <c r="A12005" s="48">
        <v>50101545</v>
      </c>
      <c r="B12005" s="49" t="s">
        <v>12256</v>
      </c>
    </row>
    <row r="12006" spans="1:2" x14ac:dyDescent="0.25">
      <c r="A12006" s="48">
        <v>50101634</v>
      </c>
      <c r="B12006" s="49" t="s">
        <v>12257</v>
      </c>
    </row>
    <row r="12007" spans="1:2" x14ac:dyDescent="0.25">
      <c r="A12007" s="48">
        <v>50101635</v>
      </c>
      <c r="B12007" s="49" t="s">
        <v>12258</v>
      </c>
    </row>
    <row r="12008" spans="1:2" x14ac:dyDescent="0.25">
      <c r="A12008" s="48">
        <v>50101636</v>
      </c>
      <c r="B12008" s="49" t="s">
        <v>12259</v>
      </c>
    </row>
    <row r="12009" spans="1:2" x14ac:dyDescent="0.25">
      <c r="A12009" s="48">
        <v>50101716</v>
      </c>
      <c r="B12009" s="49" t="s">
        <v>12260</v>
      </c>
    </row>
    <row r="12010" spans="1:2" x14ac:dyDescent="0.25">
      <c r="A12010" s="48">
        <v>50101717</v>
      </c>
      <c r="B12010" s="49" t="s">
        <v>12261</v>
      </c>
    </row>
    <row r="12011" spans="1:2" x14ac:dyDescent="0.25">
      <c r="A12011" s="48">
        <v>50111510</v>
      </c>
      <c r="B12011" s="49" t="s">
        <v>12262</v>
      </c>
    </row>
    <row r="12012" spans="1:2" x14ac:dyDescent="0.25">
      <c r="A12012" s="48">
        <v>50111511</v>
      </c>
      <c r="B12012" s="49" t="s">
        <v>12263</v>
      </c>
    </row>
    <row r="12013" spans="1:2" x14ac:dyDescent="0.25">
      <c r="A12013" s="48">
        <v>50111512</v>
      </c>
      <c r="B12013" s="49" t="s">
        <v>12264</v>
      </c>
    </row>
    <row r="12014" spans="1:2" x14ac:dyDescent="0.25">
      <c r="A12014" s="48">
        <v>50112001</v>
      </c>
      <c r="B12014" s="49" t="s">
        <v>12265</v>
      </c>
    </row>
    <row r="12015" spans="1:2" x14ac:dyDescent="0.25">
      <c r="A12015" s="48">
        <v>50112002</v>
      </c>
      <c r="B12015" s="49" t="s">
        <v>12266</v>
      </c>
    </row>
    <row r="12016" spans="1:2" x14ac:dyDescent="0.25">
      <c r="A12016" s="48">
        <v>50112003</v>
      </c>
      <c r="B12016" s="49" t="s">
        <v>12267</v>
      </c>
    </row>
    <row r="12017" spans="1:2" x14ac:dyDescent="0.25">
      <c r="A12017" s="48">
        <v>50121537</v>
      </c>
      <c r="B12017" s="49" t="s">
        <v>12268</v>
      </c>
    </row>
    <row r="12018" spans="1:2" x14ac:dyDescent="0.25">
      <c r="A12018" s="48">
        <v>50121538</v>
      </c>
      <c r="B12018" s="49" t="s">
        <v>12269</v>
      </c>
    </row>
    <row r="12019" spans="1:2" x14ac:dyDescent="0.25">
      <c r="A12019" s="48">
        <v>50121539</v>
      </c>
      <c r="B12019" s="49" t="s">
        <v>12270</v>
      </c>
    </row>
    <row r="12020" spans="1:2" x14ac:dyDescent="0.25">
      <c r="A12020" s="48">
        <v>50121611</v>
      </c>
      <c r="B12020" s="49" t="s">
        <v>12271</v>
      </c>
    </row>
    <row r="12021" spans="1:2" x14ac:dyDescent="0.25">
      <c r="A12021" s="48">
        <v>50121612</v>
      </c>
      <c r="B12021" s="49" t="s">
        <v>12272</v>
      </c>
    </row>
    <row r="12022" spans="1:2" x14ac:dyDescent="0.25">
      <c r="A12022" s="48">
        <v>50121613</v>
      </c>
      <c r="B12022" s="49" t="s">
        <v>12273</v>
      </c>
    </row>
    <row r="12023" spans="1:2" x14ac:dyDescent="0.25">
      <c r="A12023" s="48">
        <v>50121705</v>
      </c>
      <c r="B12023" s="49" t="s">
        <v>12274</v>
      </c>
    </row>
    <row r="12024" spans="1:2" x14ac:dyDescent="0.25">
      <c r="A12024" s="48">
        <v>50121706</v>
      </c>
      <c r="B12024" s="49" t="s">
        <v>12275</v>
      </c>
    </row>
    <row r="12025" spans="1:2" x14ac:dyDescent="0.25">
      <c r="A12025" s="48">
        <v>50121707</v>
      </c>
      <c r="B12025" s="49" t="s">
        <v>12276</v>
      </c>
    </row>
    <row r="12026" spans="1:2" x14ac:dyDescent="0.25">
      <c r="A12026" s="48">
        <v>50121802</v>
      </c>
      <c r="B12026" s="49" t="s">
        <v>12277</v>
      </c>
    </row>
    <row r="12027" spans="1:2" x14ac:dyDescent="0.25">
      <c r="A12027" s="48">
        <v>50121803</v>
      </c>
      <c r="B12027" s="49" t="s">
        <v>12278</v>
      </c>
    </row>
    <row r="12028" spans="1:2" x14ac:dyDescent="0.25">
      <c r="A12028" s="48">
        <v>50121804</v>
      </c>
      <c r="B12028" s="49" t="s">
        <v>12279</v>
      </c>
    </row>
    <row r="12029" spans="1:2" x14ac:dyDescent="0.25">
      <c r="A12029" s="48">
        <v>50131606</v>
      </c>
      <c r="B12029" s="49" t="s">
        <v>12280</v>
      </c>
    </row>
    <row r="12030" spans="1:2" x14ac:dyDescent="0.25">
      <c r="A12030" s="48">
        <v>50131607</v>
      </c>
      <c r="B12030" s="49" t="s">
        <v>12281</v>
      </c>
    </row>
    <row r="12031" spans="1:2" x14ac:dyDescent="0.25">
      <c r="A12031" s="48">
        <v>50131608</v>
      </c>
      <c r="B12031" s="49" t="s">
        <v>12282</v>
      </c>
    </row>
    <row r="12032" spans="1:2" x14ac:dyDescent="0.25">
      <c r="A12032" s="48">
        <v>50131609</v>
      </c>
      <c r="B12032" s="49" t="s">
        <v>12283</v>
      </c>
    </row>
    <row r="12033" spans="1:2" x14ac:dyDescent="0.25">
      <c r="A12033" s="48">
        <v>50131610</v>
      </c>
      <c r="B12033" s="49" t="s">
        <v>12284</v>
      </c>
    </row>
    <row r="12034" spans="1:2" x14ac:dyDescent="0.25">
      <c r="A12034" s="48">
        <v>50131611</v>
      </c>
      <c r="B12034" s="49" t="s">
        <v>12285</v>
      </c>
    </row>
    <row r="12035" spans="1:2" x14ac:dyDescent="0.25">
      <c r="A12035" s="48">
        <v>50131701</v>
      </c>
      <c r="B12035" s="49" t="s">
        <v>12286</v>
      </c>
    </row>
    <row r="12036" spans="1:2" x14ac:dyDescent="0.25">
      <c r="A12036" s="48">
        <v>50131702</v>
      </c>
      <c r="B12036" s="49" t="s">
        <v>12287</v>
      </c>
    </row>
    <row r="12037" spans="1:2" x14ac:dyDescent="0.25">
      <c r="A12037" s="48">
        <v>50131703</v>
      </c>
      <c r="B12037" s="49" t="s">
        <v>12288</v>
      </c>
    </row>
    <row r="12038" spans="1:2" x14ac:dyDescent="0.25">
      <c r="A12038" s="48">
        <v>50131801</v>
      </c>
      <c r="B12038" s="49" t="s">
        <v>12289</v>
      </c>
    </row>
    <row r="12039" spans="1:2" x14ac:dyDescent="0.25">
      <c r="A12039" s="48">
        <v>50131802</v>
      </c>
      <c r="B12039" s="49" t="s">
        <v>12290</v>
      </c>
    </row>
    <row r="12040" spans="1:2" x14ac:dyDescent="0.25">
      <c r="A12040" s="48">
        <v>50131803</v>
      </c>
      <c r="B12040" s="49" t="s">
        <v>12291</v>
      </c>
    </row>
    <row r="12041" spans="1:2" x14ac:dyDescent="0.25">
      <c r="A12041" s="48">
        <v>50151513</v>
      </c>
      <c r="B12041" s="49" t="s">
        <v>12292</v>
      </c>
    </row>
    <row r="12042" spans="1:2" x14ac:dyDescent="0.25">
      <c r="A12042" s="48">
        <v>50151514</v>
      </c>
      <c r="B12042" s="49" t="s">
        <v>12293</v>
      </c>
    </row>
    <row r="12043" spans="1:2" x14ac:dyDescent="0.25">
      <c r="A12043" s="48">
        <v>50151604</v>
      </c>
      <c r="B12043" s="49" t="s">
        <v>12294</v>
      </c>
    </row>
    <row r="12044" spans="1:2" x14ac:dyDescent="0.25">
      <c r="A12044" s="48">
        <v>50151605</v>
      </c>
      <c r="B12044" s="49" t="s">
        <v>12295</v>
      </c>
    </row>
    <row r="12045" spans="1:2" x14ac:dyDescent="0.25">
      <c r="A12045" s="48">
        <v>50161509</v>
      </c>
      <c r="B12045" s="49" t="s">
        <v>12296</v>
      </c>
    </row>
    <row r="12046" spans="1:2" x14ac:dyDescent="0.25">
      <c r="A12046" s="48">
        <v>50161510</v>
      </c>
      <c r="B12046" s="49" t="s">
        <v>12297</v>
      </c>
    </row>
    <row r="12047" spans="1:2" x14ac:dyDescent="0.25">
      <c r="A12047" s="48">
        <v>50161511</v>
      </c>
      <c r="B12047" s="49" t="s">
        <v>12298</v>
      </c>
    </row>
    <row r="12048" spans="1:2" x14ac:dyDescent="0.25">
      <c r="A12048" s="48">
        <v>50161512</v>
      </c>
      <c r="B12048" s="49" t="s">
        <v>12299</v>
      </c>
    </row>
    <row r="12049" spans="1:2" x14ac:dyDescent="0.25">
      <c r="A12049" s="48">
        <v>50161813</v>
      </c>
      <c r="B12049" s="49" t="s">
        <v>12300</v>
      </c>
    </row>
    <row r="12050" spans="1:2" x14ac:dyDescent="0.25">
      <c r="A12050" s="48">
        <v>50161814</v>
      </c>
      <c r="B12050" s="49" t="s">
        <v>12301</v>
      </c>
    </row>
    <row r="12051" spans="1:2" x14ac:dyDescent="0.25">
      <c r="A12051" s="48">
        <v>50161815</v>
      </c>
      <c r="B12051" s="49" t="s">
        <v>12302</v>
      </c>
    </row>
    <row r="12052" spans="1:2" x14ac:dyDescent="0.25">
      <c r="A12052" s="48">
        <v>50171548</v>
      </c>
      <c r="B12052" s="49" t="s">
        <v>12303</v>
      </c>
    </row>
    <row r="12053" spans="1:2" x14ac:dyDescent="0.25">
      <c r="A12053" s="48">
        <v>50171549</v>
      </c>
      <c r="B12053" s="49" t="s">
        <v>12304</v>
      </c>
    </row>
    <row r="12054" spans="1:2" x14ac:dyDescent="0.25">
      <c r="A12054" s="48">
        <v>50171550</v>
      </c>
      <c r="B12054" s="49" t="s">
        <v>12305</v>
      </c>
    </row>
    <row r="12055" spans="1:2" x14ac:dyDescent="0.25">
      <c r="A12055" s="48">
        <v>50171551</v>
      </c>
      <c r="B12055" s="49" t="s">
        <v>12306</v>
      </c>
    </row>
    <row r="12056" spans="1:2" x14ac:dyDescent="0.25">
      <c r="A12056" s="48">
        <v>50171552</v>
      </c>
      <c r="B12056" s="49" t="s">
        <v>12307</v>
      </c>
    </row>
    <row r="12057" spans="1:2" x14ac:dyDescent="0.25">
      <c r="A12057" s="48">
        <v>50171707</v>
      </c>
      <c r="B12057" s="49" t="s">
        <v>12308</v>
      </c>
    </row>
    <row r="12058" spans="1:2" x14ac:dyDescent="0.25">
      <c r="A12058" s="48">
        <v>50171708</v>
      </c>
      <c r="B12058" s="49" t="s">
        <v>12309</v>
      </c>
    </row>
    <row r="12059" spans="1:2" x14ac:dyDescent="0.25">
      <c r="A12059" s="48">
        <v>50171830</v>
      </c>
      <c r="B12059" s="49" t="s">
        <v>12310</v>
      </c>
    </row>
    <row r="12060" spans="1:2" x14ac:dyDescent="0.25">
      <c r="A12060" s="48">
        <v>50171831</v>
      </c>
      <c r="B12060" s="49" t="s">
        <v>12311</v>
      </c>
    </row>
    <row r="12061" spans="1:2" x14ac:dyDescent="0.25">
      <c r="A12061" s="48">
        <v>50171832</v>
      </c>
      <c r="B12061" s="49" t="s">
        <v>12312</v>
      </c>
    </row>
    <row r="12062" spans="1:2" x14ac:dyDescent="0.25">
      <c r="A12062" s="48">
        <v>50171833</v>
      </c>
      <c r="B12062" s="49" t="s">
        <v>12313</v>
      </c>
    </row>
    <row r="12063" spans="1:2" x14ac:dyDescent="0.25">
      <c r="A12063" s="48">
        <v>50171901</v>
      </c>
      <c r="B12063" s="49" t="s">
        <v>12314</v>
      </c>
    </row>
    <row r="12064" spans="1:2" x14ac:dyDescent="0.25">
      <c r="A12064" s="48">
        <v>50171902</v>
      </c>
      <c r="B12064" s="49" t="s">
        <v>12315</v>
      </c>
    </row>
    <row r="12065" spans="1:2" x14ac:dyDescent="0.25">
      <c r="A12065" s="48">
        <v>50171903</v>
      </c>
      <c r="B12065" s="49" t="s">
        <v>12316</v>
      </c>
    </row>
    <row r="12066" spans="1:2" x14ac:dyDescent="0.25">
      <c r="A12066" s="48">
        <v>50171904</v>
      </c>
      <c r="B12066" s="49" t="s">
        <v>12317</v>
      </c>
    </row>
    <row r="12067" spans="1:2" x14ac:dyDescent="0.25">
      <c r="A12067" s="48">
        <v>50181708</v>
      </c>
      <c r="B12067" s="49" t="s">
        <v>12318</v>
      </c>
    </row>
    <row r="12068" spans="1:2" x14ac:dyDescent="0.25">
      <c r="A12068" s="48">
        <v>50181709</v>
      </c>
      <c r="B12068" s="49" t="s">
        <v>12319</v>
      </c>
    </row>
    <row r="12069" spans="1:2" x14ac:dyDescent="0.25">
      <c r="A12069" s="48">
        <v>50181901</v>
      </c>
      <c r="B12069" s="49" t="s">
        <v>12320</v>
      </c>
    </row>
    <row r="12070" spans="1:2" x14ac:dyDescent="0.25">
      <c r="A12070" s="48">
        <v>50181902</v>
      </c>
      <c r="B12070" s="49" t="s">
        <v>12321</v>
      </c>
    </row>
    <row r="12071" spans="1:2" x14ac:dyDescent="0.25">
      <c r="A12071" s="48">
        <v>50181903</v>
      </c>
      <c r="B12071" s="49" t="s">
        <v>12322</v>
      </c>
    </row>
    <row r="12072" spans="1:2" x14ac:dyDescent="0.25">
      <c r="A12072" s="48">
        <v>50181904</v>
      </c>
      <c r="B12072" s="49" t="s">
        <v>12323</v>
      </c>
    </row>
    <row r="12073" spans="1:2" x14ac:dyDescent="0.25">
      <c r="A12073" s="48">
        <v>50181905</v>
      </c>
      <c r="B12073" s="49" t="s">
        <v>12324</v>
      </c>
    </row>
    <row r="12074" spans="1:2" x14ac:dyDescent="0.25">
      <c r="A12074" s="48">
        <v>50181906</v>
      </c>
      <c r="B12074" s="49" t="s">
        <v>12325</v>
      </c>
    </row>
    <row r="12075" spans="1:2" x14ac:dyDescent="0.25">
      <c r="A12075" s="48">
        <v>50181907</v>
      </c>
      <c r="B12075" s="49" t="s">
        <v>12326</v>
      </c>
    </row>
    <row r="12076" spans="1:2" x14ac:dyDescent="0.25">
      <c r="A12076" s="48">
        <v>50181908</v>
      </c>
      <c r="B12076" s="49" t="s">
        <v>12327</v>
      </c>
    </row>
    <row r="12077" spans="1:2" x14ac:dyDescent="0.25">
      <c r="A12077" s="48">
        <v>50181909</v>
      </c>
      <c r="B12077" s="49" t="s">
        <v>12328</v>
      </c>
    </row>
    <row r="12078" spans="1:2" x14ac:dyDescent="0.25">
      <c r="A12078" s="48">
        <v>50182001</v>
      </c>
      <c r="B12078" s="49" t="s">
        <v>12329</v>
      </c>
    </row>
    <row r="12079" spans="1:2" x14ac:dyDescent="0.25">
      <c r="A12079" s="48">
        <v>50182002</v>
      </c>
      <c r="B12079" s="49" t="s">
        <v>12330</v>
      </c>
    </row>
    <row r="12080" spans="1:2" x14ac:dyDescent="0.25">
      <c r="A12080" s="48">
        <v>50182003</v>
      </c>
      <c r="B12080" s="49" t="s">
        <v>12331</v>
      </c>
    </row>
    <row r="12081" spans="1:2" x14ac:dyDescent="0.25">
      <c r="A12081" s="48">
        <v>50182004</v>
      </c>
      <c r="B12081" s="49" t="s">
        <v>12332</v>
      </c>
    </row>
    <row r="12082" spans="1:2" x14ac:dyDescent="0.25">
      <c r="A12082" s="48">
        <v>50191505</v>
      </c>
      <c r="B12082" s="49" t="s">
        <v>12333</v>
      </c>
    </row>
    <row r="12083" spans="1:2" x14ac:dyDescent="0.25">
      <c r="A12083" s="48">
        <v>50191506</v>
      </c>
      <c r="B12083" s="49" t="s">
        <v>12334</v>
      </c>
    </row>
    <row r="12084" spans="1:2" x14ac:dyDescent="0.25">
      <c r="A12084" s="48">
        <v>50191507</v>
      </c>
      <c r="B12084" s="49" t="s">
        <v>12335</v>
      </c>
    </row>
    <row r="12085" spans="1:2" x14ac:dyDescent="0.25">
      <c r="A12085" s="48">
        <v>50192109</v>
      </c>
      <c r="B12085" s="49" t="s">
        <v>12336</v>
      </c>
    </row>
    <row r="12086" spans="1:2" x14ac:dyDescent="0.25">
      <c r="A12086" s="48">
        <v>50192110</v>
      </c>
      <c r="B12086" s="49" t="s">
        <v>12337</v>
      </c>
    </row>
    <row r="12087" spans="1:2" x14ac:dyDescent="0.25">
      <c r="A12087" s="48">
        <v>50192111</v>
      </c>
      <c r="B12087" s="49" t="s">
        <v>12338</v>
      </c>
    </row>
    <row r="12088" spans="1:2" x14ac:dyDescent="0.25">
      <c r="A12088" s="48">
        <v>50192112</v>
      </c>
      <c r="B12088" s="49" t="s">
        <v>12339</v>
      </c>
    </row>
    <row r="12089" spans="1:2" x14ac:dyDescent="0.25">
      <c r="A12089" s="48">
        <v>50192301</v>
      </c>
      <c r="B12089" s="49" t="s">
        <v>12340</v>
      </c>
    </row>
    <row r="12090" spans="1:2" x14ac:dyDescent="0.25">
      <c r="A12090" s="48">
        <v>50192302</v>
      </c>
      <c r="B12090" s="49" t="s">
        <v>12341</v>
      </c>
    </row>
    <row r="12091" spans="1:2" x14ac:dyDescent="0.25">
      <c r="A12091" s="48">
        <v>50192303</v>
      </c>
      <c r="B12091" s="49" t="s">
        <v>12342</v>
      </c>
    </row>
    <row r="12092" spans="1:2" x14ac:dyDescent="0.25">
      <c r="A12092" s="48">
        <v>50192304</v>
      </c>
      <c r="B12092" s="49" t="s">
        <v>12343</v>
      </c>
    </row>
    <row r="12093" spans="1:2" x14ac:dyDescent="0.25">
      <c r="A12093" s="48">
        <v>50192401</v>
      </c>
      <c r="B12093" s="49" t="s">
        <v>12344</v>
      </c>
    </row>
    <row r="12094" spans="1:2" x14ac:dyDescent="0.25">
      <c r="A12094" s="48">
        <v>50192402</v>
      </c>
      <c r="B12094" s="49" t="s">
        <v>12345</v>
      </c>
    </row>
    <row r="12095" spans="1:2" x14ac:dyDescent="0.25">
      <c r="A12095" s="48">
        <v>50192403</v>
      </c>
      <c r="B12095" s="49" t="s">
        <v>12346</v>
      </c>
    </row>
    <row r="12096" spans="1:2" x14ac:dyDescent="0.25">
      <c r="A12096" s="48">
        <v>50192404</v>
      </c>
      <c r="B12096" s="49" t="s">
        <v>12347</v>
      </c>
    </row>
    <row r="12097" spans="1:2" x14ac:dyDescent="0.25">
      <c r="A12097" s="48">
        <v>50192501</v>
      </c>
      <c r="B12097" s="49" t="s">
        <v>12348</v>
      </c>
    </row>
    <row r="12098" spans="1:2" x14ac:dyDescent="0.25">
      <c r="A12098" s="48">
        <v>50192502</v>
      </c>
      <c r="B12098" s="49" t="s">
        <v>12349</v>
      </c>
    </row>
    <row r="12099" spans="1:2" x14ac:dyDescent="0.25">
      <c r="A12099" s="48">
        <v>50192503</v>
      </c>
      <c r="B12099" s="49" t="s">
        <v>12350</v>
      </c>
    </row>
    <row r="12100" spans="1:2" x14ac:dyDescent="0.25">
      <c r="A12100" s="48">
        <v>50192504</v>
      </c>
      <c r="B12100" s="49" t="s">
        <v>12351</v>
      </c>
    </row>
    <row r="12101" spans="1:2" x14ac:dyDescent="0.25">
      <c r="A12101" s="48">
        <v>50192601</v>
      </c>
      <c r="B12101" s="49" t="s">
        <v>12352</v>
      </c>
    </row>
    <row r="12102" spans="1:2" x14ac:dyDescent="0.25">
      <c r="A12102" s="48">
        <v>50192602</v>
      </c>
      <c r="B12102" s="49" t="s">
        <v>12353</v>
      </c>
    </row>
    <row r="12103" spans="1:2" x14ac:dyDescent="0.25">
      <c r="A12103" s="48">
        <v>50192603</v>
      </c>
      <c r="B12103" s="49" t="s">
        <v>12354</v>
      </c>
    </row>
    <row r="12104" spans="1:2" x14ac:dyDescent="0.25">
      <c r="A12104" s="48">
        <v>50192701</v>
      </c>
      <c r="B12104" s="49" t="s">
        <v>12355</v>
      </c>
    </row>
    <row r="12105" spans="1:2" x14ac:dyDescent="0.25">
      <c r="A12105" s="48">
        <v>50192702</v>
      </c>
      <c r="B12105" s="49" t="s">
        <v>12356</v>
      </c>
    </row>
    <row r="12106" spans="1:2" x14ac:dyDescent="0.25">
      <c r="A12106" s="48">
        <v>50192703</v>
      </c>
      <c r="B12106" s="49" t="s">
        <v>12357</v>
      </c>
    </row>
    <row r="12107" spans="1:2" x14ac:dyDescent="0.25">
      <c r="A12107" s="48">
        <v>50192801</v>
      </c>
      <c r="B12107" s="49" t="s">
        <v>12358</v>
      </c>
    </row>
    <row r="12108" spans="1:2" x14ac:dyDescent="0.25">
      <c r="A12108" s="48">
        <v>50192802</v>
      </c>
      <c r="B12108" s="49" t="s">
        <v>12359</v>
      </c>
    </row>
    <row r="12109" spans="1:2" x14ac:dyDescent="0.25">
      <c r="A12109" s="48">
        <v>50192803</v>
      </c>
      <c r="B12109" s="49" t="s">
        <v>12360</v>
      </c>
    </row>
    <row r="12110" spans="1:2" x14ac:dyDescent="0.25">
      <c r="A12110" s="48">
        <v>50192901</v>
      </c>
      <c r="B12110" s="49" t="s">
        <v>12361</v>
      </c>
    </row>
    <row r="12111" spans="1:2" x14ac:dyDescent="0.25">
      <c r="A12111" s="48">
        <v>50192902</v>
      </c>
      <c r="B12111" s="49" t="s">
        <v>12362</v>
      </c>
    </row>
    <row r="12112" spans="1:2" x14ac:dyDescent="0.25">
      <c r="A12112" s="48">
        <v>50193001</v>
      </c>
      <c r="B12112" s="49" t="s">
        <v>12363</v>
      </c>
    </row>
    <row r="12113" spans="1:2" x14ac:dyDescent="0.25">
      <c r="A12113" s="48">
        <v>50193002</v>
      </c>
      <c r="B12113" s="49" t="s">
        <v>12364</v>
      </c>
    </row>
    <row r="12114" spans="1:2" x14ac:dyDescent="0.25">
      <c r="A12114" s="48">
        <v>50193101</v>
      </c>
      <c r="B12114" s="49" t="s">
        <v>12365</v>
      </c>
    </row>
    <row r="12115" spans="1:2" x14ac:dyDescent="0.25">
      <c r="A12115" s="48">
        <v>50193102</v>
      </c>
      <c r="B12115" s="49" t="s">
        <v>12366</v>
      </c>
    </row>
    <row r="12116" spans="1:2" x14ac:dyDescent="0.25">
      <c r="A12116" s="48">
        <v>50193103</v>
      </c>
      <c r="B12116" s="49" t="s">
        <v>12367</v>
      </c>
    </row>
    <row r="12117" spans="1:2" x14ac:dyDescent="0.25">
      <c r="A12117" s="48">
        <v>50193104</v>
      </c>
      <c r="B12117" s="49" t="s">
        <v>12368</v>
      </c>
    </row>
    <row r="12118" spans="1:2" x14ac:dyDescent="0.25">
      <c r="A12118" s="48">
        <v>50193105</v>
      </c>
      <c r="B12118" s="49" t="s">
        <v>12369</v>
      </c>
    </row>
    <row r="12119" spans="1:2" x14ac:dyDescent="0.25">
      <c r="A12119" s="48">
        <v>50193201</v>
      </c>
      <c r="B12119" s="49" t="s">
        <v>12370</v>
      </c>
    </row>
    <row r="12120" spans="1:2" x14ac:dyDescent="0.25">
      <c r="A12120" s="48">
        <v>50193202</v>
      </c>
      <c r="B12120" s="49" t="s">
        <v>12371</v>
      </c>
    </row>
    <row r="12121" spans="1:2" x14ac:dyDescent="0.25">
      <c r="A12121" s="48">
        <v>50193203</v>
      </c>
      <c r="B12121" s="49" t="s">
        <v>12372</v>
      </c>
    </row>
    <row r="12122" spans="1:2" x14ac:dyDescent="0.25">
      <c r="A12122" s="48">
        <v>50201706</v>
      </c>
      <c r="B12122" s="49" t="s">
        <v>12373</v>
      </c>
    </row>
    <row r="12123" spans="1:2" x14ac:dyDescent="0.25">
      <c r="A12123" s="48">
        <v>50201707</v>
      </c>
      <c r="B12123" s="49" t="s">
        <v>12374</v>
      </c>
    </row>
    <row r="12124" spans="1:2" x14ac:dyDescent="0.25">
      <c r="A12124" s="48">
        <v>50201708</v>
      </c>
      <c r="B12124" s="49" t="s">
        <v>12375</v>
      </c>
    </row>
    <row r="12125" spans="1:2" x14ac:dyDescent="0.25">
      <c r="A12125" s="48">
        <v>50201709</v>
      </c>
      <c r="B12125" s="49" t="s">
        <v>12376</v>
      </c>
    </row>
    <row r="12126" spans="1:2" x14ac:dyDescent="0.25">
      <c r="A12126" s="48">
        <v>50201710</v>
      </c>
      <c r="B12126" s="49" t="s">
        <v>12377</v>
      </c>
    </row>
    <row r="12127" spans="1:2" x14ac:dyDescent="0.25">
      <c r="A12127" s="48">
        <v>50201711</v>
      </c>
      <c r="B12127" s="49" t="s">
        <v>12378</v>
      </c>
    </row>
    <row r="12128" spans="1:2" x14ac:dyDescent="0.25">
      <c r="A12128" s="48">
        <v>50201712</v>
      </c>
      <c r="B12128" s="49" t="s">
        <v>12379</v>
      </c>
    </row>
    <row r="12129" spans="1:2" x14ac:dyDescent="0.25">
      <c r="A12129" s="48">
        <v>50201713</v>
      </c>
      <c r="B12129" s="49" t="s">
        <v>12380</v>
      </c>
    </row>
    <row r="12130" spans="1:2" x14ac:dyDescent="0.25">
      <c r="A12130" s="48">
        <v>50201714</v>
      </c>
      <c r="B12130" s="49" t="s">
        <v>12381</v>
      </c>
    </row>
    <row r="12131" spans="1:2" x14ac:dyDescent="0.25">
      <c r="A12131" s="48">
        <v>50202201</v>
      </c>
      <c r="B12131" s="49" t="s">
        <v>12382</v>
      </c>
    </row>
    <row r="12132" spans="1:2" x14ac:dyDescent="0.25">
      <c r="A12132" s="48">
        <v>50202202</v>
      </c>
      <c r="B12132" s="49" t="s">
        <v>12383</v>
      </c>
    </row>
    <row r="12133" spans="1:2" x14ac:dyDescent="0.25">
      <c r="A12133" s="48">
        <v>50202203</v>
      </c>
      <c r="B12133" s="49" t="s">
        <v>12384</v>
      </c>
    </row>
    <row r="12134" spans="1:2" x14ac:dyDescent="0.25">
      <c r="A12134" s="48">
        <v>50202204</v>
      </c>
      <c r="B12134" s="49" t="s">
        <v>12385</v>
      </c>
    </row>
    <row r="12135" spans="1:2" x14ac:dyDescent="0.25">
      <c r="A12135" s="48">
        <v>50202205</v>
      </c>
      <c r="B12135" s="49" t="s">
        <v>12386</v>
      </c>
    </row>
    <row r="12136" spans="1:2" x14ac:dyDescent="0.25">
      <c r="A12136" s="48">
        <v>50202206</v>
      </c>
      <c r="B12136" s="49" t="s">
        <v>12387</v>
      </c>
    </row>
    <row r="12137" spans="1:2" x14ac:dyDescent="0.25">
      <c r="A12137" s="48">
        <v>50202207</v>
      </c>
      <c r="B12137" s="49" t="s">
        <v>12388</v>
      </c>
    </row>
    <row r="12138" spans="1:2" x14ac:dyDescent="0.25">
      <c r="A12138" s="48">
        <v>50202301</v>
      </c>
      <c r="B12138" s="49" t="s">
        <v>12389</v>
      </c>
    </row>
    <row r="12139" spans="1:2" x14ac:dyDescent="0.25">
      <c r="A12139" s="48">
        <v>50202302</v>
      </c>
      <c r="B12139" s="49" t="s">
        <v>12390</v>
      </c>
    </row>
    <row r="12140" spans="1:2" x14ac:dyDescent="0.25">
      <c r="A12140" s="48">
        <v>50202303</v>
      </c>
      <c r="B12140" s="49" t="s">
        <v>12391</v>
      </c>
    </row>
    <row r="12141" spans="1:2" x14ac:dyDescent="0.25">
      <c r="A12141" s="48">
        <v>50202304</v>
      </c>
      <c r="B12141" s="49" t="s">
        <v>12392</v>
      </c>
    </row>
    <row r="12142" spans="1:2" x14ac:dyDescent="0.25">
      <c r="A12142" s="48">
        <v>50202305</v>
      </c>
      <c r="B12142" s="49" t="s">
        <v>12393</v>
      </c>
    </row>
    <row r="12143" spans="1:2" x14ac:dyDescent="0.25">
      <c r="A12143" s="48">
        <v>50202306</v>
      </c>
      <c r="B12143" s="49" t="s">
        <v>12394</v>
      </c>
    </row>
    <row r="12144" spans="1:2" x14ac:dyDescent="0.25">
      <c r="A12144" s="48">
        <v>50202307</v>
      </c>
      <c r="B12144" s="49" t="s">
        <v>12395</v>
      </c>
    </row>
    <row r="12145" spans="1:2" x14ac:dyDescent="0.25">
      <c r="A12145" s="48">
        <v>50202308</v>
      </c>
      <c r="B12145" s="49" t="s">
        <v>12396</v>
      </c>
    </row>
    <row r="12146" spans="1:2" x14ac:dyDescent="0.25">
      <c r="A12146" s="48">
        <v>50202309</v>
      </c>
      <c r="B12146" s="49" t="s">
        <v>12397</v>
      </c>
    </row>
    <row r="12147" spans="1:2" x14ac:dyDescent="0.25">
      <c r="A12147" s="48">
        <v>50202310</v>
      </c>
      <c r="B12147" s="49" t="s">
        <v>12398</v>
      </c>
    </row>
    <row r="12148" spans="1:2" x14ac:dyDescent="0.25">
      <c r="A12148" s="48">
        <v>50202311</v>
      </c>
      <c r="B12148" s="49" t="s">
        <v>12399</v>
      </c>
    </row>
    <row r="12149" spans="1:2" x14ac:dyDescent="0.25">
      <c r="A12149" s="48">
        <v>50211502</v>
      </c>
      <c r="B12149" s="49" t="s">
        <v>12400</v>
      </c>
    </row>
    <row r="12150" spans="1:2" x14ac:dyDescent="0.25">
      <c r="A12150" s="48">
        <v>50211503</v>
      </c>
      <c r="B12150" s="49" t="s">
        <v>12401</v>
      </c>
    </row>
    <row r="12151" spans="1:2" x14ac:dyDescent="0.25">
      <c r="A12151" s="48">
        <v>50211504</v>
      </c>
      <c r="B12151" s="49" t="s">
        <v>12402</v>
      </c>
    </row>
    <row r="12152" spans="1:2" x14ac:dyDescent="0.25">
      <c r="A12152" s="48">
        <v>50211505</v>
      </c>
      <c r="B12152" s="49" t="s">
        <v>12403</v>
      </c>
    </row>
    <row r="12153" spans="1:2" x14ac:dyDescent="0.25">
      <c r="A12153" s="48">
        <v>50211506</v>
      </c>
      <c r="B12153" s="49" t="s">
        <v>12404</v>
      </c>
    </row>
    <row r="12154" spans="1:2" x14ac:dyDescent="0.25">
      <c r="A12154" s="48">
        <v>50211607</v>
      </c>
      <c r="B12154" s="49" t="s">
        <v>12405</v>
      </c>
    </row>
    <row r="12155" spans="1:2" x14ac:dyDescent="0.25">
      <c r="A12155" s="48">
        <v>50211608</v>
      </c>
      <c r="B12155" s="49" t="s">
        <v>12406</v>
      </c>
    </row>
    <row r="12156" spans="1:2" x14ac:dyDescent="0.25">
      <c r="A12156" s="48">
        <v>50211609</v>
      </c>
      <c r="B12156" s="49" t="s">
        <v>12407</v>
      </c>
    </row>
    <row r="12157" spans="1:2" x14ac:dyDescent="0.25">
      <c r="A12157" s="48">
        <v>50211610</v>
      </c>
      <c r="B12157" s="49" t="s">
        <v>12408</v>
      </c>
    </row>
    <row r="12158" spans="1:2" x14ac:dyDescent="0.25">
      <c r="A12158" s="48">
        <v>50211611</v>
      </c>
      <c r="B12158" s="49" t="s">
        <v>12409</v>
      </c>
    </row>
    <row r="12159" spans="1:2" x14ac:dyDescent="0.25">
      <c r="A12159" s="48">
        <v>50211612</v>
      </c>
      <c r="B12159" s="49" t="s">
        <v>12410</v>
      </c>
    </row>
    <row r="12160" spans="1:2" x14ac:dyDescent="0.25">
      <c r="A12160" s="48">
        <v>50221001</v>
      </c>
      <c r="B12160" s="49" t="s">
        <v>12411</v>
      </c>
    </row>
    <row r="12161" spans="1:2" x14ac:dyDescent="0.25">
      <c r="A12161" s="48">
        <v>50221002</v>
      </c>
      <c r="B12161" s="49" t="s">
        <v>12412</v>
      </c>
    </row>
    <row r="12162" spans="1:2" x14ac:dyDescent="0.25">
      <c r="A12162" s="48">
        <v>50221101</v>
      </c>
      <c r="B12162" s="49" t="s">
        <v>12413</v>
      </c>
    </row>
    <row r="12163" spans="1:2" x14ac:dyDescent="0.25">
      <c r="A12163" s="48">
        <v>50221102</v>
      </c>
      <c r="B12163" s="49" t="s">
        <v>12414</v>
      </c>
    </row>
    <row r="12164" spans="1:2" x14ac:dyDescent="0.25">
      <c r="A12164" s="48">
        <v>50221201</v>
      </c>
      <c r="B12164" s="49" t="s">
        <v>12415</v>
      </c>
    </row>
    <row r="12165" spans="1:2" x14ac:dyDescent="0.25">
      <c r="A12165" s="48">
        <v>50221202</v>
      </c>
      <c r="B12165" s="49" t="s">
        <v>12416</v>
      </c>
    </row>
    <row r="12166" spans="1:2" x14ac:dyDescent="0.25">
      <c r="A12166" s="48">
        <v>51101503</v>
      </c>
      <c r="B12166" s="49" t="s">
        <v>12417</v>
      </c>
    </row>
    <row r="12167" spans="1:2" x14ac:dyDescent="0.25">
      <c r="A12167" s="48">
        <v>51101504</v>
      </c>
      <c r="B12167" s="49" t="s">
        <v>12418</v>
      </c>
    </row>
    <row r="12168" spans="1:2" x14ac:dyDescent="0.25">
      <c r="A12168" s="48">
        <v>51101507</v>
      </c>
      <c r="B12168" s="49" t="s">
        <v>12419</v>
      </c>
    </row>
    <row r="12169" spans="1:2" x14ac:dyDescent="0.25">
      <c r="A12169" s="48">
        <v>51101508</v>
      </c>
      <c r="B12169" s="49" t="s">
        <v>12420</v>
      </c>
    </row>
    <row r="12170" spans="1:2" x14ac:dyDescent="0.25">
      <c r="A12170" s="48">
        <v>51101509</v>
      </c>
      <c r="B12170" s="49" t="s">
        <v>12421</v>
      </c>
    </row>
    <row r="12171" spans="1:2" x14ac:dyDescent="0.25">
      <c r="A12171" s="48">
        <v>51101510</v>
      </c>
      <c r="B12171" s="49" t="s">
        <v>12422</v>
      </c>
    </row>
    <row r="12172" spans="1:2" x14ac:dyDescent="0.25">
      <c r="A12172" s="48">
        <v>51101511</v>
      </c>
      <c r="B12172" s="49" t="s">
        <v>12423</v>
      </c>
    </row>
    <row r="12173" spans="1:2" x14ac:dyDescent="0.25">
      <c r="A12173" s="48">
        <v>51101512</v>
      </c>
      <c r="B12173" s="49" t="s">
        <v>12424</v>
      </c>
    </row>
    <row r="12174" spans="1:2" x14ac:dyDescent="0.25">
      <c r="A12174" s="48">
        <v>51101513</v>
      </c>
      <c r="B12174" s="49" t="s">
        <v>12425</v>
      </c>
    </row>
    <row r="12175" spans="1:2" x14ac:dyDescent="0.25">
      <c r="A12175" s="48">
        <v>51101514</v>
      </c>
      <c r="B12175" s="49" t="s">
        <v>12426</v>
      </c>
    </row>
    <row r="12176" spans="1:2" x14ac:dyDescent="0.25">
      <c r="A12176" s="48">
        <v>51101515</v>
      </c>
      <c r="B12176" s="49" t="s">
        <v>12427</v>
      </c>
    </row>
    <row r="12177" spans="1:2" x14ac:dyDescent="0.25">
      <c r="A12177" s="48">
        <v>51101516</v>
      </c>
      <c r="B12177" s="49" t="s">
        <v>12428</v>
      </c>
    </row>
    <row r="12178" spans="1:2" x14ac:dyDescent="0.25">
      <c r="A12178" s="48">
        <v>51101518</v>
      </c>
      <c r="B12178" s="49" t="s">
        <v>12429</v>
      </c>
    </row>
    <row r="12179" spans="1:2" x14ac:dyDescent="0.25">
      <c r="A12179" s="48">
        <v>51101519</v>
      </c>
      <c r="B12179" s="49" t="s">
        <v>12430</v>
      </c>
    </row>
    <row r="12180" spans="1:2" x14ac:dyDescent="0.25">
      <c r="A12180" s="48">
        <v>51101521</v>
      </c>
      <c r="B12180" s="49" t="s">
        <v>12431</v>
      </c>
    </row>
    <row r="12181" spans="1:2" x14ac:dyDescent="0.25">
      <c r="A12181" s="48">
        <v>51101522</v>
      </c>
      <c r="B12181" s="49" t="s">
        <v>12432</v>
      </c>
    </row>
    <row r="12182" spans="1:2" x14ac:dyDescent="0.25">
      <c r="A12182" s="48">
        <v>51101523</v>
      </c>
      <c r="B12182" s="49" t="s">
        <v>12433</v>
      </c>
    </row>
    <row r="12183" spans="1:2" x14ac:dyDescent="0.25">
      <c r="A12183" s="48">
        <v>51101524</v>
      </c>
      <c r="B12183" s="49" t="s">
        <v>12434</v>
      </c>
    </row>
    <row r="12184" spans="1:2" x14ac:dyDescent="0.25">
      <c r="A12184" s="48">
        <v>51101525</v>
      </c>
      <c r="B12184" s="49" t="s">
        <v>12435</v>
      </c>
    </row>
    <row r="12185" spans="1:2" x14ac:dyDescent="0.25">
      <c r="A12185" s="48">
        <v>51101526</v>
      </c>
      <c r="B12185" s="49" t="s">
        <v>12436</v>
      </c>
    </row>
    <row r="12186" spans="1:2" x14ac:dyDescent="0.25">
      <c r="A12186" s="48">
        <v>51101527</v>
      </c>
      <c r="B12186" s="49" t="s">
        <v>12437</v>
      </c>
    </row>
    <row r="12187" spans="1:2" x14ac:dyDescent="0.25">
      <c r="A12187" s="48">
        <v>51101528</v>
      </c>
      <c r="B12187" s="49" t="s">
        <v>12438</v>
      </c>
    </row>
    <row r="12188" spans="1:2" x14ac:dyDescent="0.25">
      <c r="A12188" s="48">
        <v>51101530</v>
      </c>
      <c r="B12188" s="49" t="s">
        <v>12439</v>
      </c>
    </row>
    <row r="12189" spans="1:2" x14ac:dyDescent="0.25">
      <c r="A12189" s="48">
        <v>51101531</v>
      </c>
      <c r="B12189" s="49" t="s">
        <v>12440</v>
      </c>
    </row>
    <row r="12190" spans="1:2" x14ac:dyDescent="0.25">
      <c r="A12190" s="48">
        <v>51101532</v>
      </c>
      <c r="B12190" s="49" t="s">
        <v>12441</v>
      </c>
    </row>
    <row r="12191" spans="1:2" x14ac:dyDescent="0.25">
      <c r="A12191" s="48">
        <v>51101533</v>
      </c>
      <c r="B12191" s="49" t="s">
        <v>12442</v>
      </c>
    </row>
    <row r="12192" spans="1:2" x14ac:dyDescent="0.25">
      <c r="A12192" s="48">
        <v>51101534</v>
      </c>
      <c r="B12192" s="49" t="s">
        <v>12443</v>
      </c>
    </row>
    <row r="12193" spans="1:2" x14ac:dyDescent="0.25">
      <c r="A12193" s="48">
        <v>51101535</v>
      </c>
      <c r="B12193" s="49" t="s">
        <v>12444</v>
      </c>
    </row>
    <row r="12194" spans="1:2" x14ac:dyDescent="0.25">
      <c r="A12194" s="48">
        <v>51101536</v>
      </c>
      <c r="B12194" s="49" t="s">
        <v>12445</v>
      </c>
    </row>
    <row r="12195" spans="1:2" x14ac:dyDescent="0.25">
      <c r="A12195" s="48">
        <v>51101537</v>
      </c>
      <c r="B12195" s="49" t="s">
        <v>12446</v>
      </c>
    </row>
    <row r="12196" spans="1:2" x14ac:dyDescent="0.25">
      <c r="A12196" s="48">
        <v>51101538</v>
      </c>
      <c r="B12196" s="49" t="s">
        <v>12447</v>
      </c>
    </row>
    <row r="12197" spans="1:2" x14ac:dyDescent="0.25">
      <c r="A12197" s="48">
        <v>51101539</v>
      </c>
      <c r="B12197" s="49" t="s">
        <v>12448</v>
      </c>
    </row>
    <row r="12198" spans="1:2" x14ac:dyDescent="0.25">
      <c r="A12198" s="48">
        <v>51101540</v>
      </c>
      <c r="B12198" s="49" t="s">
        <v>12449</v>
      </c>
    </row>
    <row r="12199" spans="1:2" x14ac:dyDescent="0.25">
      <c r="A12199" s="48">
        <v>51101541</v>
      </c>
      <c r="B12199" s="49" t="s">
        <v>12450</v>
      </c>
    </row>
    <row r="12200" spans="1:2" x14ac:dyDescent="0.25">
      <c r="A12200" s="48">
        <v>51101542</v>
      </c>
      <c r="B12200" s="49" t="s">
        <v>12451</v>
      </c>
    </row>
    <row r="12201" spans="1:2" x14ac:dyDescent="0.25">
      <c r="A12201" s="48">
        <v>51101543</v>
      </c>
      <c r="B12201" s="49" t="s">
        <v>12452</v>
      </c>
    </row>
    <row r="12202" spans="1:2" x14ac:dyDescent="0.25">
      <c r="A12202" s="48">
        <v>51101544</v>
      </c>
      <c r="B12202" s="49" t="s">
        <v>12453</v>
      </c>
    </row>
    <row r="12203" spans="1:2" x14ac:dyDescent="0.25">
      <c r="A12203" s="48">
        <v>51101545</v>
      </c>
      <c r="B12203" s="49" t="s">
        <v>12454</v>
      </c>
    </row>
    <row r="12204" spans="1:2" x14ac:dyDescent="0.25">
      <c r="A12204" s="48">
        <v>51101546</v>
      </c>
      <c r="B12204" s="49" t="s">
        <v>12455</v>
      </c>
    </row>
    <row r="12205" spans="1:2" x14ac:dyDescent="0.25">
      <c r="A12205" s="48">
        <v>51101547</v>
      </c>
      <c r="B12205" s="49" t="s">
        <v>12456</v>
      </c>
    </row>
    <row r="12206" spans="1:2" x14ac:dyDescent="0.25">
      <c r="A12206" s="48">
        <v>51101548</v>
      </c>
      <c r="B12206" s="49" t="s">
        <v>12457</v>
      </c>
    </row>
    <row r="12207" spans="1:2" x14ac:dyDescent="0.25">
      <c r="A12207" s="48">
        <v>51101549</v>
      </c>
      <c r="B12207" s="49" t="s">
        <v>12458</v>
      </c>
    </row>
    <row r="12208" spans="1:2" x14ac:dyDescent="0.25">
      <c r="A12208" s="48">
        <v>51101550</v>
      </c>
      <c r="B12208" s="49" t="s">
        <v>12459</v>
      </c>
    </row>
    <row r="12209" spans="1:2" x14ac:dyDescent="0.25">
      <c r="A12209" s="48">
        <v>51101551</v>
      </c>
      <c r="B12209" s="49" t="s">
        <v>12460</v>
      </c>
    </row>
    <row r="12210" spans="1:2" x14ac:dyDescent="0.25">
      <c r="A12210" s="48">
        <v>51101552</v>
      </c>
      <c r="B12210" s="49" t="s">
        <v>12461</v>
      </c>
    </row>
    <row r="12211" spans="1:2" x14ac:dyDescent="0.25">
      <c r="A12211" s="48">
        <v>51101553</v>
      </c>
      <c r="B12211" s="49" t="s">
        <v>12462</v>
      </c>
    </row>
    <row r="12212" spans="1:2" x14ac:dyDescent="0.25">
      <c r="A12212" s="48">
        <v>51101554</v>
      </c>
      <c r="B12212" s="49" t="s">
        <v>12463</v>
      </c>
    </row>
    <row r="12213" spans="1:2" x14ac:dyDescent="0.25">
      <c r="A12213" s="48">
        <v>51101555</v>
      </c>
      <c r="B12213" s="49" t="s">
        <v>12464</v>
      </c>
    </row>
    <row r="12214" spans="1:2" x14ac:dyDescent="0.25">
      <c r="A12214" s="48">
        <v>51101556</v>
      </c>
      <c r="B12214" s="49" t="s">
        <v>12465</v>
      </c>
    </row>
    <row r="12215" spans="1:2" x14ac:dyDescent="0.25">
      <c r="A12215" s="48">
        <v>51101557</v>
      </c>
      <c r="B12215" s="49" t="s">
        <v>12466</v>
      </c>
    </row>
    <row r="12216" spans="1:2" x14ac:dyDescent="0.25">
      <c r="A12216" s="48">
        <v>51101558</v>
      </c>
      <c r="B12216" s="49" t="s">
        <v>12467</v>
      </c>
    </row>
    <row r="12217" spans="1:2" x14ac:dyDescent="0.25">
      <c r="A12217" s="48">
        <v>51101559</v>
      </c>
      <c r="B12217" s="49" t="s">
        <v>12468</v>
      </c>
    </row>
    <row r="12218" spans="1:2" x14ac:dyDescent="0.25">
      <c r="A12218" s="48">
        <v>51101560</v>
      </c>
      <c r="B12218" s="49" t="s">
        <v>12469</v>
      </c>
    </row>
    <row r="12219" spans="1:2" x14ac:dyDescent="0.25">
      <c r="A12219" s="48">
        <v>51101561</v>
      </c>
      <c r="B12219" s="49" t="s">
        <v>12470</v>
      </c>
    </row>
    <row r="12220" spans="1:2" x14ac:dyDescent="0.25">
      <c r="A12220" s="48">
        <v>51101562</v>
      </c>
      <c r="B12220" s="49" t="s">
        <v>12471</v>
      </c>
    </row>
    <row r="12221" spans="1:2" x14ac:dyDescent="0.25">
      <c r="A12221" s="48">
        <v>51101563</v>
      </c>
      <c r="B12221" s="49" t="s">
        <v>12472</v>
      </c>
    </row>
    <row r="12222" spans="1:2" x14ac:dyDescent="0.25">
      <c r="A12222" s="48">
        <v>51101564</v>
      </c>
      <c r="B12222" s="49" t="s">
        <v>12473</v>
      </c>
    </row>
    <row r="12223" spans="1:2" x14ac:dyDescent="0.25">
      <c r="A12223" s="48">
        <v>51101565</v>
      </c>
      <c r="B12223" s="49" t="s">
        <v>12474</v>
      </c>
    </row>
    <row r="12224" spans="1:2" x14ac:dyDescent="0.25">
      <c r="A12224" s="48">
        <v>51101566</v>
      </c>
      <c r="B12224" s="49" t="s">
        <v>12475</v>
      </c>
    </row>
    <row r="12225" spans="1:2" x14ac:dyDescent="0.25">
      <c r="A12225" s="48">
        <v>51101567</v>
      </c>
      <c r="B12225" s="49" t="s">
        <v>12476</v>
      </c>
    </row>
    <row r="12226" spans="1:2" x14ac:dyDescent="0.25">
      <c r="A12226" s="48">
        <v>51101568</v>
      </c>
      <c r="B12226" s="49" t="s">
        <v>12477</v>
      </c>
    </row>
    <row r="12227" spans="1:2" x14ac:dyDescent="0.25">
      <c r="A12227" s="48">
        <v>51101569</v>
      </c>
      <c r="B12227" s="49" t="s">
        <v>12478</v>
      </c>
    </row>
    <row r="12228" spans="1:2" x14ac:dyDescent="0.25">
      <c r="A12228" s="48">
        <v>51101570</v>
      </c>
      <c r="B12228" s="49" t="s">
        <v>12479</v>
      </c>
    </row>
    <row r="12229" spans="1:2" x14ac:dyDescent="0.25">
      <c r="A12229" s="48">
        <v>51101571</v>
      </c>
      <c r="B12229" s="49" t="s">
        <v>12480</v>
      </c>
    </row>
    <row r="12230" spans="1:2" x14ac:dyDescent="0.25">
      <c r="A12230" s="48">
        <v>51101572</v>
      </c>
      <c r="B12230" s="49" t="s">
        <v>12481</v>
      </c>
    </row>
    <row r="12231" spans="1:2" x14ac:dyDescent="0.25">
      <c r="A12231" s="48">
        <v>51101573</v>
      </c>
      <c r="B12231" s="49" t="s">
        <v>12482</v>
      </c>
    </row>
    <row r="12232" spans="1:2" x14ac:dyDescent="0.25">
      <c r="A12232" s="48">
        <v>51101574</v>
      </c>
      <c r="B12232" s="49" t="s">
        <v>12483</v>
      </c>
    </row>
    <row r="12233" spans="1:2" x14ac:dyDescent="0.25">
      <c r="A12233" s="48">
        <v>51101575</v>
      </c>
      <c r="B12233" s="49" t="s">
        <v>12484</v>
      </c>
    </row>
    <row r="12234" spans="1:2" x14ac:dyDescent="0.25">
      <c r="A12234" s="48">
        <v>51101576</v>
      </c>
      <c r="B12234" s="49" t="s">
        <v>12485</v>
      </c>
    </row>
    <row r="12235" spans="1:2" x14ac:dyDescent="0.25">
      <c r="A12235" s="48">
        <v>51101577</v>
      </c>
      <c r="B12235" s="49" t="s">
        <v>12486</v>
      </c>
    </row>
    <row r="12236" spans="1:2" x14ac:dyDescent="0.25">
      <c r="A12236" s="48">
        <v>51101578</v>
      </c>
      <c r="B12236" s="49" t="s">
        <v>12487</v>
      </c>
    </row>
    <row r="12237" spans="1:2" x14ac:dyDescent="0.25">
      <c r="A12237" s="48">
        <v>51101579</v>
      </c>
      <c r="B12237" s="49" t="s">
        <v>12488</v>
      </c>
    </row>
    <row r="12238" spans="1:2" x14ac:dyDescent="0.25">
      <c r="A12238" s="48">
        <v>51101580</v>
      </c>
      <c r="B12238" s="49" t="s">
        <v>12489</v>
      </c>
    </row>
    <row r="12239" spans="1:2" x14ac:dyDescent="0.25">
      <c r="A12239" s="48">
        <v>51101581</v>
      </c>
      <c r="B12239" s="49" t="s">
        <v>12490</v>
      </c>
    </row>
    <row r="12240" spans="1:2" x14ac:dyDescent="0.25">
      <c r="A12240" s="48">
        <v>51101582</v>
      </c>
      <c r="B12240" s="49" t="s">
        <v>12491</v>
      </c>
    </row>
    <row r="12241" spans="1:2" x14ac:dyDescent="0.25">
      <c r="A12241" s="48">
        <v>51101583</v>
      </c>
      <c r="B12241" s="49" t="s">
        <v>12492</v>
      </c>
    </row>
    <row r="12242" spans="1:2" x14ac:dyDescent="0.25">
      <c r="A12242" s="48">
        <v>51101584</v>
      </c>
      <c r="B12242" s="49" t="s">
        <v>12493</v>
      </c>
    </row>
    <row r="12243" spans="1:2" x14ac:dyDescent="0.25">
      <c r="A12243" s="48">
        <v>51101585</v>
      </c>
      <c r="B12243" s="49" t="s">
        <v>12494</v>
      </c>
    </row>
    <row r="12244" spans="1:2" x14ac:dyDescent="0.25">
      <c r="A12244" s="48">
        <v>51101586</v>
      </c>
      <c r="B12244" s="49" t="s">
        <v>12495</v>
      </c>
    </row>
    <row r="12245" spans="1:2" x14ac:dyDescent="0.25">
      <c r="A12245" s="48">
        <v>51101587</v>
      </c>
      <c r="B12245" s="49" t="s">
        <v>12496</v>
      </c>
    </row>
    <row r="12246" spans="1:2" x14ac:dyDescent="0.25">
      <c r="A12246" s="48">
        <v>51101588</v>
      </c>
      <c r="B12246" s="49" t="s">
        <v>12497</v>
      </c>
    </row>
    <row r="12247" spans="1:2" x14ac:dyDescent="0.25">
      <c r="A12247" s="48">
        <v>51101589</v>
      </c>
      <c r="B12247" s="49" t="s">
        <v>12498</v>
      </c>
    </row>
    <row r="12248" spans="1:2" x14ac:dyDescent="0.25">
      <c r="A12248" s="48">
        <v>51101590</v>
      </c>
      <c r="B12248" s="49" t="s">
        <v>12499</v>
      </c>
    </row>
    <row r="12249" spans="1:2" x14ac:dyDescent="0.25">
      <c r="A12249" s="48">
        <v>51101591</v>
      </c>
      <c r="B12249" s="49" t="s">
        <v>12500</v>
      </c>
    </row>
    <row r="12250" spans="1:2" x14ac:dyDescent="0.25">
      <c r="A12250" s="48">
        <v>51101592</v>
      </c>
      <c r="B12250" s="49" t="s">
        <v>12501</v>
      </c>
    </row>
    <row r="12251" spans="1:2" x14ac:dyDescent="0.25">
      <c r="A12251" s="48">
        <v>51101593</v>
      </c>
      <c r="B12251" s="49" t="s">
        <v>12502</v>
      </c>
    </row>
    <row r="12252" spans="1:2" x14ac:dyDescent="0.25">
      <c r="A12252" s="48">
        <v>51101594</v>
      </c>
      <c r="B12252" s="49" t="s">
        <v>12503</v>
      </c>
    </row>
    <row r="12253" spans="1:2" x14ac:dyDescent="0.25">
      <c r="A12253" s="48">
        <v>51101595</v>
      </c>
      <c r="B12253" s="49" t="s">
        <v>12504</v>
      </c>
    </row>
    <row r="12254" spans="1:2" x14ac:dyDescent="0.25">
      <c r="A12254" s="48">
        <v>51101596</v>
      </c>
      <c r="B12254" s="49" t="s">
        <v>12505</v>
      </c>
    </row>
    <row r="12255" spans="1:2" x14ac:dyDescent="0.25">
      <c r="A12255" s="48">
        <v>51101597</v>
      </c>
      <c r="B12255" s="49" t="s">
        <v>12506</v>
      </c>
    </row>
    <row r="12256" spans="1:2" x14ac:dyDescent="0.25">
      <c r="A12256" s="48">
        <v>51101598</v>
      </c>
      <c r="B12256" s="49" t="s">
        <v>12507</v>
      </c>
    </row>
    <row r="12257" spans="1:2" x14ac:dyDescent="0.25">
      <c r="A12257" s="48">
        <v>51101599</v>
      </c>
      <c r="B12257" s="49" t="s">
        <v>12508</v>
      </c>
    </row>
    <row r="12258" spans="1:2" x14ac:dyDescent="0.25">
      <c r="A12258" s="48">
        <v>51101601</v>
      </c>
      <c r="B12258" s="49" t="s">
        <v>12509</v>
      </c>
    </row>
    <row r="12259" spans="1:2" x14ac:dyDescent="0.25">
      <c r="A12259" s="48">
        <v>51101602</v>
      </c>
      <c r="B12259" s="49" t="s">
        <v>12510</v>
      </c>
    </row>
    <row r="12260" spans="1:2" x14ac:dyDescent="0.25">
      <c r="A12260" s="48">
        <v>51101603</v>
      </c>
      <c r="B12260" s="49" t="s">
        <v>12511</v>
      </c>
    </row>
    <row r="12261" spans="1:2" x14ac:dyDescent="0.25">
      <c r="A12261" s="48">
        <v>51101604</v>
      </c>
      <c r="B12261" s="49" t="s">
        <v>12512</v>
      </c>
    </row>
    <row r="12262" spans="1:2" x14ac:dyDescent="0.25">
      <c r="A12262" s="48">
        <v>51101606</v>
      </c>
      <c r="B12262" s="49" t="s">
        <v>12513</v>
      </c>
    </row>
    <row r="12263" spans="1:2" x14ac:dyDescent="0.25">
      <c r="A12263" s="48">
        <v>51101607</v>
      </c>
      <c r="B12263" s="49" t="s">
        <v>12514</v>
      </c>
    </row>
    <row r="12264" spans="1:2" x14ac:dyDescent="0.25">
      <c r="A12264" s="48">
        <v>51101610</v>
      </c>
      <c r="B12264" s="49" t="s">
        <v>12515</v>
      </c>
    </row>
    <row r="12265" spans="1:2" x14ac:dyDescent="0.25">
      <c r="A12265" s="48">
        <v>51101611</v>
      </c>
      <c r="B12265" s="49" t="s">
        <v>12516</v>
      </c>
    </row>
    <row r="12266" spans="1:2" x14ac:dyDescent="0.25">
      <c r="A12266" s="48">
        <v>51101612</v>
      </c>
      <c r="B12266" s="49" t="s">
        <v>12517</v>
      </c>
    </row>
    <row r="12267" spans="1:2" x14ac:dyDescent="0.25">
      <c r="A12267" s="48">
        <v>51101613</v>
      </c>
      <c r="B12267" s="49" t="s">
        <v>12518</v>
      </c>
    </row>
    <row r="12268" spans="1:2" x14ac:dyDescent="0.25">
      <c r="A12268" s="48">
        <v>51101614</v>
      </c>
      <c r="B12268" s="49" t="s">
        <v>12519</v>
      </c>
    </row>
    <row r="12269" spans="1:2" x14ac:dyDescent="0.25">
      <c r="A12269" s="48">
        <v>51101616</v>
      </c>
      <c r="B12269" s="49" t="s">
        <v>12520</v>
      </c>
    </row>
    <row r="12270" spans="1:2" x14ac:dyDescent="0.25">
      <c r="A12270" s="48">
        <v>51101617</v>
      </c>
      <c r="B12270" s="49" t="s">
        <v>12521</v>
      </c>
    </row>
    <row r="12271" spans="1:2" x14ac:dyDescent="0.25">
      <c r="A12271" s="48">
        <v>51101618</v>
      </c>
      <c r="B12271" s="49" t="s">
        <v>12522</v>
      </c>
    </row>
    <row r="12272" spans="1:2" x14ac:dyDescent="0.25">
      <c r="A12272" s="48">
        <v>51101619</v>
      </c>
      <c r="B12272" s="49" t="s">
        <v>12523</v>
      </c>
    </row>
    <row r="12273" spans="1:2" x14ac:dyDescent="0.25">
      <c r="A12273" s="48">
        <v>51101620</v>
      </c>
      <c r="B12273" s="49" t="s">
        <v>12524</v>
      </c>
    </row>
    <row r="12274" spans="1:2" x14ac:dyDescent="0.25">
      <c r="A12274" s="48">
        <v>51101624</v>
      </c>
      <c r="B12274" s="49" t="s">
        <v>12525</v>
      </c>
    </row>
    <row r="12275" spans="1:2" x14ac:dyDescent="0.25">
      <c r="A12275" s="48">
        <v>51101625</v>
      </c>
      <c r="B12275" s="49" t="s">
        <v>12526</v>
      </c>
    </row>
    <row r="12276" spans="1:2" x14ac:dyDescent="0.25">
      <c r="A12276" s="48">
        <v>51101629</v>
      </c>
      <c r="B12276" s="49" t="s">
        <v>12527</v>
      </c>
    </row>
    <row r="12277" spans="1:2" x14ac:dyDescent="0.25">
      <c r="A12277" s="48">
        <v>51101630</v>
      </c>
      <c r="B12277" s="49" t="s">
        <v>12528</v>
      </c>
    </row>
    <row r="12278" spans="1:2" x14ac:dyDescent="0.25">
      <c r="A12278" s="48">
        <v>51101701</v>
      </c>
      <c r="B12278" s="49" t="s">
        <v>12529</v>
      </c>
    </row>
    <row r="12279" spans="1:2" x14ac:dyDescent="0.25">
      <c r="A12279" s="48">
        <v>51101702</v>
      </c>
      <c r="B12279" s="49" t="s">
        <v>12530</v>
      </c>
    </row>
    <row r="12280" spans="1:2" x14ac:dyDescent="0.25">
      <c r="A12280" s="48">
        <v>51101703</v>
      </c>
      <c r="B12280" s="49" t="s">
        <v>12531</v>
      </c>
    </row>
    <row r="12281" spans="1:2" x14ac:dyDescent="0.25">
      <c r="A12281" s="48">
        <v>51101704</v>
      </c>
      <c r="B12281" s="49" t="s">
        <v>12532</v>
      </c>
    </row>
    <row r="12282" spans="1:2" x14ac:dyDescent="0.25">
      <c r="A12282" s="48">
        <v>51101705</v>
      </c>
      <c r="B12282" s="49" t="s">
        <v>12533</v>
      </c>
    </row>
    <row r="12283" spans="1:2" x14ac:dyDescent="0.25">
      <c r="A12283" s="48">
        <v>51101706</v>
      </c>
      <c r="B12283" s="49" t="s">
        <v>12534</v>
      </c>
    </row>
    <row r="12284" spans="1:2" x14ac:dyDescent="0.25">
      <c r="A12284" s="48">
        <v>51101707</v>
      </c>
      <c r="B12284" s="49" t="s">
        <v>12535</v>
      </c>
    </row>
    <row r="12285" spans="1:2" x14ac:dyDescent="0.25">
      <c r="A12285" s="48">
        <v>51101708</v>
      </c>
      <c r="B12285" s="49" t="s">
        <v>12536</v>
      </c>
    </row>
    <row r="12286" spans="1:2" x14ac:dyDescent="0.25">
      <c r="A12286" s="48">
        <v>51101709</v>
      </c>
      <c r="B12286" s="49" t="s">
        <v>12537</v>
      </c>
    </row>
    <row r="12287" spans="1:2" x14ac:dyDescent="0.25">
      <c r="A12287" s="48">
        <v>51101710</v>
      </c>
      <c r="B12287" s="49" t="s">
        <v>12538</v>
      </c>
    </row>
    <row r="12288" spans="1:2" x14ac:dyDescent="0.25">
      <c r="A12288" s="48">
        <v>51101711</v>
      </c>
      <c r="B12288" s="49" t="s">
        <v>12539</v>
      </c>
    </row>
    <row r="12289" spans="1:2" x14ac:dyDescent="0.25">
      <c r="A12289" s="48">
        <v>51101712</v>
      </c>
      <c r="B12289" s="49" t="s">
        <v>12540</v>
      </c>
    </row>
    <row r="12290" spans="1:2" x14ac:dyDescent="0.25">
      <c r="A12290" s="48">
        <v>51101713</v>
      </c>
      <c r="B12290" s="49" t="s">
        <v>12541</v>
      </c>
    </row>
    <row r="12291" spans="1:2" x14ac:dyDescent="0.25">
      <c r="A12291" s="48">
        <v>51101714</v>
      </c>
      <c r="B12291" s="49" t="s">
        <v>12542</v>
      </c>
    </row>
    <row r="12292" spans="1:2" x14ac:dyDescent="0.25">
      <c r="A12292" s="48">
        <v>51101715</v>
      </c>
      <c r="B12292" s="49" t="s">
        <v>12543</v>
      </c>
    </row>
    <row r="12293" spans="1:2" x14ac:dyDescent="0.25">
      <c r="A12293" s="48">
        <v>51101716</v>
      </c>
      <c r="B12293" s="49" t="s">
        <v>12544</v>
      </c>
    </row>
    <row r="12294" spans="1:2" x14ac:dyDescent="0.25">
      <c r="A12294" s="48">
        <v>51101717</v>
      </c>
      <c r="B12294" s="49" t="s">
        <v>12545</v>
      </c>
    </row>
    <row r="12295" spans="1:2" x14ac:dyDescent="0.25">
      <c r="A12295" s="48">
        <v>51101718</v>
      </c>
      <c r="B12295" s="49" t="s">
        <v>12546</v>
      </c>
    </row>
    <row r="12296" spans="1:2" x14ac:dyDescent="0.25">
      <c r="A12296" s="48">
        <v>51101719</v>
      </c>
      <c r="B12296" s="49" t="s">
        <v>12547</v>
      </c>
    </row>
    <row r="12297" spans="1:2" x14ac:dyDescent="0.25">
      <c r="A12297" s="48">
        <v>51101720</v>
      </c>
      <c r="B12297" s="49" t="s">
        <v>12548</v>
      </c>
    </row>
    <row r="12298" spans="1:2" x14ac:dyDescent="0.25">
      <c r="A12298" s="48">
        <v>51101801</v>
      </c>
      <c r="B12298" s="49" t="s">
        <v>12549</v>
      </c>
    </row>
    <row r="12299" spans="1:2" x14ac:dyDescent="0.25">
      <c r="A12299" s="48">
        <v>51101802</v>
      </c>
      <c r="B12299" s="49" t="s">
        <v>12550</v>
      </c>
    </row>
    <row r="12300" spans="1:2" x14ac:dyDescent="0.25">
      <c r="A12300" s="48">
        <v>51101803</v>
      </c>
      <c r="B12300" s="49" t="s">
        <v>12551</v>
      </c>
    </row>
    <row r="12301" spans="1:2" x14ac:dyDescent="0.25">
      <c r="A12301" s="48">
        <v>51101804</v>
      </c>
      <c r="B12301" s="49" t="s">
        <v>12552</v>
      </c>
    </row>
    <row r="12302" spans="1:2" x14ac:dyDescent="0.25">
      <c r="A12302" s="48">
        <v>51101805</v>
      </c>
      <c r="B12302" s="49" t="s">
        <v>12553</v>
      </c>
    </row>
    <row r="12303" spans="1:2" x14ac:dyDescent="0.25">
      <c r="A12303" s="48">
        <v>51101806</v>
      </c>
      <c r="B12303" s="49" t="s">
        <v>12554</v>
      </c>
    </row>
    <row r="12304" spans="1:2" x14ac:dyDescent="0.25">
      <c r="A12304" s="48">
        <v>51101807</v>
      </c>
      <c r="B12304" s="49" t="s">
        <v>12555</v>
      </c>
    </row>
    <row r="12305" spans="1:2" x14ac:dyDescent="0.25">
      <c r="A12305" s="48">
        <v>51101808</v>
      </c>
      <c r="B12305" s="49" t="s">
        <v>12556</v>
      </c>
    </row>
    <row r="12306" spans="1:2" x14ac:dyDescent="0.25">
      <c r="A12306" s="48">
        <v>51101809</v>
      </c>
      <c r="B12306" s="49" t="s">
        <v>12557</v>
      </c>
    </row>
    <row r="12307" spans="1:2" x14ac:dyDescent="0.25">
      <c r="A12307" s="48">
        <v>51101810</v>
      </c>
      <c r="B12307" s="49" t="s">
        <v>12558</v>
      </c>
    </row>
    <row r="12308" spans="1:2" x14ac:dyDescent="0.25">
      <c r="A12308" s="48">
        <v>51101811</v>
      </c>
      <c r="B12308" s="49" t="s">
        <v>12559</v>
      </c>
    </row>
    <row r="12309" spans="1:2" x14ac:dyDescent="0.25">
      <c r="A12309" s="48">
        <v>51101812</v>
      </c>
      <c r="B12309" s="49" t="s">
        <v>12560</v>
      </c>
    </row>
    <row r="12310" spans="1:2" x14ac:dyDescent="0.25">
      <c r="A12310" s="48">
        <v>51101813</v>
      </c>
      <c r="B12310" s="49" t="s">
        <v>12561</v>
      </c>
    </row>
    <row r="12311" spans="1:2" x14ac:dyDescent="0.25">
      <c r="A12311" s="48">
        <v>51101814</v>
      </c>
      <c r="B12311" s="49" t="s">
        <v>12562</v>
      </c>
    </row>
    <row r="12312" spans="1:2" x14ac:dyDescent="0.25">
      <c r="A12312" s="48">
        <v>51101815</v>
      </c>
      <c r="B12312" s="49" t="s">
        <v>12563</v>
      </c>
    </row>
    <row r="12313" spans="1:2" x14ac:dyDescent="0.25">
      <c r="A12313" s="48">
        <v>51101816</v>
      </c>
      <c r="B12313" s="49" t="s">
        <v>12564</v>
      </c>
    </row>
    <row r="12314" spans="1:2" x14ac:dyDescent="0.25">
      <c r="A12314" s="48">
        <v>51101817</v>
      </c>
      <c r="B12314" s="49" t="s">
        <v>12565</v>
      </c>
    </row>
    <row r="12315" spans="1:2" x14ac:dyDescent="0.25">
      <c r="A12315" s="48">
        <v>51101818</v>
      </c>
      <c r="B12315" s="49" t="s">
        <v>12566</v>
      </c>
    </row>
    <row r="12316" spans="1:2" x14ac:dyDescent="0.25">
      <c r="A12316" s="48">
        <v>51101819</v>
      </c>
      <c r="B12316" s="49" t="s">
        <v>12567</v>
      </c>
    </row>
    <row r="12317" spans="1:2" x14ac:dyDescent="0.25">
      <c r="A12317" s="48">
        <v>51101820</v>
      </c>
      <c r="B12317" s="49" t="s">
        <v>12568</v>
      </c>
    </row>
    <row r="12318" spans="1:2" x14ac:dyDescent="0.25">
      <c r="A12318" s="48">
        <v>51101821</v>
      </c>
      <c r="B12318" s="49" t="s">
        <v>12569</v>
      </c>
    </row>
    <row r="12319" spans="1:2" x14ac:dyDescent="0.25">
      <c r="A12319" s="48">
        <v>51101824</v>
      </c>
      <c r="B12319" s="49" t="s">
        <v>12570</v>
      </c>
    </row>
    <row r="12320" spans="1:2" x14ac:dyDescent="0.25">
      <c r="A12320" s="48">
        <v>51101825</v>
      </c>
      <c r="B12320" s="49" t="s">
        <v>12571</v>
      </c>
    </row>
    <row r="12321" spans="1:2" x14ac:dyDescent="0.25">
      <c r="A12321" s="48">
        <v>51101826</v>
      </c>
      <c r="B12321" s="49" t="s">
        <v>12572</v>
      </c>
    </row>
    <row r="12322" spans="1:2" x14ac:dyDescent="0.25">
      <c r="A12322" s="48">
        <v>51101827</v>
      </c>
      <c r="B12322" s="49" t="s">
        <v>12573</v>
      </c>
    </row>
    <row r="12323" spans="1:2" x14ac:dyDescent="0.25">
      <c r="A12323" s="48">
        <v>51101828</v>
      </c>
      <c r="B12323" s="49" t="s">
        <v>12574</v>
      </c>
    </row>
    <row r="12324" spans="1:2" x14ac:dyDescent="0.25">
      <c r="A12324" s="48">
        <v>51101829</v>
      </c>
      <c r="B12324" s="49" t="s">
        <v>12575</v>
      </c>
    </row>
    <row r="12325" spans="1:2" x14ac:dyDescent="0.25">
      <c r="A12325" s="48">
        <v>51101830</v>
      </c>
      <c r="B12325" s="49" t="s">
        <v>12576</v>
      </c>
    </row>
    <row r="12326" spans="1:2" x14ac:dyDescent="0.25">
      <c r="A12326" s="48">
        <v>51101831</v>
      </c>
      <c r="B12326" s="49" t="s">
        <v>12577</v>
      </c>
    </row>
    <row r="12327" spans="1:2" x14ac:dyDescent="0.25">
      <c r="A12327" s="48">
        <v>51101832</v>
      </c>
      <c r="B12327" s="49" t="s">
        <v>12578</v>
      </c>
    </row>
    <row r="12328" spans="1:2" x14ac:dyDescent="0.25">
      <c r="A12328" s="48">
        <v>51101834</v>
      </c>
      <c r="B12328" s="49" t="s">
        <v>12579</v>
      </c>
    </row>
    <row r="12329" spans="1:2" x14ac:dyDescent="0.25">
      <c r="A12329" s="48">
        <v>51101835</v>
      </c>
      <c r="B12329" s="49" t="s">
        <v>12580</v>
      </c>
    </row>
    <row r="12330" spans="1:2" x14ac:dyDescent="0.25">
      <c r="A12330" s="48">
        <v>51101836</v>
      </c>
      <c r="B12330" s="49" t="s">
        <v>12581</v>
      </c>
    </row>
    <row r="12331" spans="1:2" x14ac:dyDescent="0.25">
      <c r="A12331" s="48">
        <v>51101901</v>
      </c>
      <c r="B12331" s="49" t="s">
        <v>12582</v>
      </c>
    </row>
    <row r="12332" spans="1:2" x14ac:dyDescent="0.25">
      <c r="A12332" s="48">
        <v>51101902</v>
      </c>
      <c r="B12332" s="49" t="s">
        <v>12583</v>
      </c>
    </row>
    <row r="12333" spans="1:2" x14ac:dyDescent="0.25">
      <c r="A12333" s="48">
        <v>51101903</v>
      </c>
      <c r="B12333" s="49" t="s">
        <v>12584</v>
      </c>
    </row>
    <row r="12334" spans="1:2" x14ac:dyDescent="0.25">
      <c r="A12334" s="48">
        <v>51101904</v>
      </c>
      <c r="B12334" s="49" t="s">
        <v>12585</v>
      </c>
    </row>
    <row r="12335" spans="1:2" x14ac:dyDescent="0.25">
      <c r="A12335" s="48">
        <v>51101905</v>
      </c>
      <c r="B12335" s="49" t="s">
        <v>12586</v>
      </c>
    </row>
    <row r="12336" spans="1:2" x14ac:dyDescent="0.25">
      <c r="A12336" s="48">
        <v>51101906</v>
      </c>
      <c r="B12336" s="49" t="s">
        <v>12587</v>
      </c>
    </row>
    <row r="12337" spans="1:2" x14ac:dyDescent="0.25">
      <c r="A12337" s="48">
        <v>51101907</v>
      </c>
      <c r="B12337" s="49" t="s">
        <v>12588</v>
      </c>
    </row>
    <row r="12338" spans="1:2" x14ac:dyDescent="0.25">
      <c r="A12338" s="48">
        <v>51101908</v>
      </c>
      <c r="B12338" s="49" t="s">
        <v>12589</v>
      </c>
    </row>
    <row r="12339" spans="1:2" x14ac:dyDescent="0.25">
      <c r="A12339" s="48">
        <v>51101909</v>
      </c>
      <c r="B12339" s="49" t="s">
        <v>12590</v>
      </c>
    </row>
    <row r="12340" spans="1:2" x14ac:dyDescent="0.25">
      <c r="A12340" s="48">
        <v>51101910</v>
      </c>
      <c r="B12340" s="49" t="s">
        <v>12591</v>
      </c>
    </row>
    <row r="12341" spans="1:2" x14ac:dyDescent="0.25">
      <c r="A12341" s="48">
        <v>51101911</v>
      </c>
      <c r="B12341" s="49" t="s">
        <v>12592</v>
      </c>
    </row>
    <row r="12342" spans="1:2" x14ac:dyDescent="0.25">
      <c r="A12342" s="48">
        <v>51101912</v>
      </c>
      <c r="B12342" s="49" t="s">
        <v>12593</v>
      </c>
    </row>
    <row r="12343" spans="1:2" x14ac:dyDescent="0.25">
      <c r="A12343" s="48">
        <v>51102001</v>
      </c>
      <c r="B12343" s="49" t="s">
        <v>12594</v>
      </c>
    </row>
    <row r="12344" spans="1:2" x14ac:dyDescent="0.25">
      <c r="A12344" s="48">
        <v>51102002</v>
      </c>
      <c r="B12344" s="49" t="s">
        <v>12595</v>
      </c>
    </row>
    <row r="12345" spans="1:2" x14ac:dyDescent="0.25">
      <c r="A12345" s="48">
        <v>51102003</v>
      </c>
      <c r="B12345" s="49" t="s">
        <v>12596</v>
      </c>
    </row>
    <row r="12346" spans="1:2" x14ac:dyDescent="0.25">
      <c r="A12346" s="48">
        <v>51102004</v>
      </c>
      <c r="B12346" s="49" t="s">
        <v>12597</v>
      </c>
    </row>
    <row r="12347" spans="1:2" x14ac:dyDescent="0.25">
      <c r="A12347" s="48">
        <v>51102005</v>
      </c>
      <c r="B12347" s="49" t="s">
        <v>12598</v>
      </c>
    </row>
    <row r="12348" spans="1:2" x14ac:dyDescent="0.25">
      <c r="A12348" s="48">
        <v>51102006</v>
      </c>
      <c r="B12348" s="49" t="s">
        <v>12599</v>
      </c>
    </row>
    <row r="12349" spans="1:2" x14ac:dyDescent="0.25">
      <c r="A12349" s="48">
        <v>51102007</v>
      </c>
      <c r="B12349" s="49" t="s">
        <v>12600</v>
      </c>
    </row>
    <row r="12350" spans="1:2" x14ac:dyDescent="0.25">
      <c r="A12350" s="48">
        <v>51102008</v>
      </c>
      <c r="B12350" s="49" t="s">
        <v>12601</v>
      </c>
    </row>
    <row r="12351" spans="1:2" x14ac:dyDescent="0.25">
      <c r="A12351" s="48">
        <v>51102009</v>
      </c>
      <c r="B12351" s="49" t="s">
        <v>12602</v>
      </c>
    </row>
    <row r="12352" spans="1:2" x14ac:dyDescent="0.25">
      <c r="A12352" s="48">
        <v>51102101</v>
      </c>
      <c r="B12352" s="49" t="s">
        <v>12603</v>
      </c>
    </row>
    <row r="12353" spans="1:2" x14ac:dyDescent="0.25">
      <c r="A12353" s="48">
        <v>51102102</v>
      </c>
      <c r="B12353" s="49" t="s">
        <v>12604</v>
      </c>
    </row>
    <row r="12354" spans="1:2" x14ac:dyDescent="0.25">
      <c r="A12354" s="48">
        <v>51102201</v>
      </c>
      <c r="B12354" s="49" t="s">
        <v>12605</v>
      </c>
    </row>
    <row r="12355" spans="1:2" x14ac:dyDescent="0.25">
      <c r="A12355" s="48">
        <v>51102202</v>
      </c>
      <c r="B12355" s="49" t="s">
        <v>12606</v>
      </c>
    </row>
    <row r="12356" spans="1:2" x14ac:dyDescent="0.25">
      <c r="A12356" s="48">
        <v>51102203</v>
      </c>
      <c r="B12356" s="49" t="s">
        <v>12607</v>
      </c>
    </row>
    <row r="12357" spans="1:2" x14ac:dyDescent="0.25">
      <c r="A12357" s="48">
        <v>51102204</v>
      </c>
      <c r="B12357" s="49" t="s">
        <v>12608</v>
      </c>
    </row>
    <row r="12358" spans="1:2" x14ac:dyDescent="0.25">
      <c r="A12358" s="48">
        <v>51102205</v>
      </c>
      <c r="B12358" s="49" t="s">
        <v>12609</v>
      </c>
    </row>
    <row r="12359" spans="1:2" x14ac:dyDescent="0.25">
      <c r="A12359" s="48">
        <v>51102206</v>
      </c>
      <c r="B12359" s="49" t="s">
        <v>12610</v>
      </c>
    </row>
    <row r="12360" spans="1:2" x14ac:dyDescent="0.25">
      <c r="A12360" s="48">
        <v>51102207</v>
      </c>
      <c r="B12360" s="49" t="s">
        <v>12611</v>
      </c>
    </row>
    <row r="12361" spans="1:2" x14ac:dyDescent="0.25">
      <c r="A12361" s="48">
        <v>51102208</v>
      </c>
      <c r="B12361" s="49" t="s">
        <v>12612</v>
      </c>
    </row>
    <row r="12362" spans="1:2" x14ac:dyDescent="0.25">
      <c r="A12362" s="48">
        <v>51102209</v>
      </c>
      <c r="B12362" s="49" t="s">
        <v>12613</v>
      </c>
    </row>
    <row r="12363" spans="1:2" x14ac:dyDescent="0.25">
      <c r="A12363" s="48">
        <v>51102211</v>
      </c>
      <c r="B12363" s="49" t="s">
        <v>12614</v>
      </c>
    </row>
    <row r="12364" spans="1:2" x14ac:dyDescent="0.25">
      <c r="A12364" s="48">
        <v>51102212</v>
      </c>
      <c r="B12364" s="49" t="s">
        <v>12615</v>
      </c>
    </row>
    <row r="12365" spans="1:2" x14ac:dyDescent="0.25">
      <c r="A12365" s="48">
        <v>51102213</v>
      </c>
      <c r="B12365" s="49" t="s">
        <v>12616</v>
      </c>
    </row>
    <row r="12366" spans="1:2" x14ac:dyDescent="0.25">
      <c r="A12366" s="48">
        <v>51102301</v>
      </c>
      <c r="B12366" s="49" t="s">
        <v>12617</v>
      </c>
    </row>
    <row r="12367" spans="1:2" x14ac:dyDescent="0.25">
      <c r="A12367" s="48">
        <v>51102302</v>
      </c>
      <c r="B12367" s="49" t="s">
        <v>12618</v>
      </c>
    </row>
    <row r="12368" spans="1:2" x14ac:dyDescent="0.25">
      <c r="A12368" s="48">
        <v>51102304</v>
      </c>
      <c r="B12368" s="49" t="s">
        <v>12619</v>
      </c>
    </row>
    <row r="12369" spans="1:2" x14ac:dyDescent="0.25">
      <c r="A12369" s="48">
        <v>51102305</v>
      </c>
      <c r="B12369" s="49" t="s">
        <v>12620</v>
      </c>
    </row>
    <row r="12370" spans="1:2" x14ac:dyDescent="0.25">
      <c r="A12370" s="48">
        <v>51102306</v>
      </c>
      <c r="B12370" s="49" t="s">
        <v>12621</v>
      </c>
    </row>
    <row r="12371" spans="1:2" x14ac:dyDescent="0.25">
      <c r="A12371" s="48">
        <v>51102307</v>
      </c>
      <c r="B12371" s="49" t="s">
        <v>12622</v>
      </c>
    </row>
    <row r="12372" spans="1:2" x14ac:dyDescent="0.25">
      <c r="A12372" s="48">
        <v>51102308</v>
      </c>
      <c r="B12372" s="49" t="s">
        <v>12623</v>
      </c>
    </row>
    <row r="12373" spans="1:2" x14ac:dyDescent="0.25">
      <c r="A12373" s="48">
        <v>51102309</v>
      </c>
      <c r="B12373" s="49" t="s">
        <v>12624</v>
      </c>
    </row>
    <row r="12374" spans="1:2" x14ac:dyDescent="0.25">
      <c r="A12374" s="48">
        <v>51102310</v>
      </c>
      <c r="B12374" s="49" t="s">
        <v>12625</v>
      </c>
    </row>
    <row r="12375" spans="1:2" x14ac:dyDescent="0.25">
      <c r="A12375" s="48">
        <v>51102311</v>
      </c>
      <c r="B12375" s="49" t="s">
        <v>12626</v>
      </c>
    </row>
    <row r="12376" spans="1:2" x14ac:dyDescent="0.25">
      <c r="A12376" s="48">
        <v>51102312</v>
      </c>
      <c r="B12376" s="49" t="s">
        <v>12627</v>
      </c>
    </row>
    <row r="12377" spans="1:2" x14ac:dyDescent="0.25">
      <c r="A12377" s="48">
        <v>51102313</v>
      </c>
      <c r="B12377" s="49" t="s">
        <v>12628</v>
      </c>
    </row>
    <row r="12378" spans="1:2" x14ac:dyDescent="0.25">
      <c r="A12378" s="48">
        <v>51102314</v>
      </c>
      <c r="B12378" s="49" t="s">
        <v>12629</v>
      </c>
    </row>
    <row r="12379" spans="1:2" x14ac:dyDescent="0.25">
      <c r="A12379" s="48">
        <v>51102315</v>
      </c>
      <c r="B12379" s="49" t="s">
        <v>12630</v>
      </c>
    </row>
    <row r="12380" spans="1:2" x14ac:dyDescent="0.25">
      <c r="A12380" s="48">
        <v>51102316</v>
      </c>
      <c r="B12380" s="49" t="s">
        <v>12631</v>
      </c>
    </row>
    <row r="12381" spans="1:2" x14ac:dyDescent="0.25">
      <c r="A12381" s="48">
        <v>51102317</v>
      </c>
      <c r="B12381" s="49" t="s">
        <v>12632</v>
      </c>
    </row>
    <row r="12382" spans="1:2" x14ac:dyDescent="0.25">
      <c r="A12382" s="48">
        <v>51102318</v>
      </c>
      <c r="B12382" s="49" t="s">
        <v>12633</v>
      </c>
    </row>
    <row r="12383" spans="1:2" x14ac:dyDescent="0.25">
      <c r="A12383" s="48">
        <v>51102319</v>
      </c>
      <c r="B12383" s="49" t="s">
        <v>12634</v>
      </c>
    </row>
    <row r="12384" spans="1:2" x14ac:dyDescent="0.25">
      <c r="A12384" s="48">
        <v>51102320</v>
      </c>
      <c r="B12384" s="49" t="s">
        <v>12635</v>
      </c>
    </row>
    <row r="12385" spans="1:2" x14ac:dyDescent="0.25">
      <c r="A12385" s="48">
        <v>51102321</v>
      </c>
      <c r="B12385" s="49" t="s">
        <v>12636</v>
      </c>
    </row>
    <row r="12386" spans="1:2" x14ac:dyDescent="0.25">
      <c r="A12386" s="48">
        <v>51102322</v>
      </c>
      <c r="B12386" s="49" t="s">
        <v>12637</v>
      </c>
    </row>
    <row r="12387" spans="1:2" x14ac:dyDescent="0.25">
      <c r="A12387" s="48">
        <v>51102323</v>
      </c>
      <c r="B12387" s="49" t="s">
        <v>12638</v>
      </c>
    </row>
    <row r="12388" spans="1:2" x14ac:dyDescent="0.25">
      <c r="A12388" s="48">
        <v>51102324</v>
      </c>
      <c r="B12388" s="49" t="s">
        <v>12639</v>
      </c>
    </row>
    <row r="12389" spans="1:2" x14ac:dyDescent="0.25">
      <c r="A12389" s="48">
        <v>51102325</v>
      </c>
      <c r="B12389" s="49" t="s">
        <v>12640</v>
      </c>
    </row>
    <row r="12390" spans="1:2" x14ac:dyDescent="0.25">
      <c r="A12390" s="48">
        <v>51102326</v>
      </c>
      <c r="B12390" s="49" t="s">
        <v>12641</v>
      </c>
    </row>
    <row r="12391" spans="1:2" x14ac:dyDescent="0.25">
      <c r="A12391" s="48">
        <v>51102327</v>
      </c>
      <c r="B12391" s="49" t="s">
        <v>12642</v>
      </c>
    </row>
    <row r="12392" spans="1:2" x14ac:dyDescent="0.25">
      <c r="A12392" s="48">
        <v>51102328</v>
      </c>
      <c r="B12392" s="49" t="s">
        <v>12643</v>
      </c>
    </row>
    <row r="12393" spans="1:2" x14ac:dyDescent="0.25">
      <c r="A12393" s="48">
        <v>51102329</v>
      </c>
      <c r="B12393" s="49" t="s">
        <v>12644</v>
      </c>
    </row>
    <row r="12394" spans="1:2" x14ac:dyDescent="0.25">
      <c r="A12394" s="48">
        <v>51102330</v>
      </c>
      <c r="B12394" s="49" t="s">
        <v>12645</v>
      </c>
    </row>
    <row r="12395" spans="1:2" x14ac:dyDescent="0.25">
      <c r="A12395" s="48">
        <v>51102331</v>
      </c>
      <c r="B12395" s="49" t="s">
        <v>12646</v>
      </c>
    </row>
    <row r="12396" spans="1:2" x14ac:dyDescent="0.25">
      <c r="A12396" s="48">
        <v>51102332</v>
      </c>
      <c r="B12396" s="49" t="s">
        <v>12647</v>
      </c>
    </row>
    <row r="12397" spans="1:2" x14ac:dyDescent="0.25">
      <c r="A12397" s="48">
        <v>51102333</v>
      </c>
      <c r="B12397" s="49" t="s">
        <v>12648</v>
      </c>
    </row>
    <row r="12398" spans="1:2" x14ac:dyDescent="0.25">
      <c r="A12398" s="48">
        <v>51102334</v>
      </c>
      <c r="B12398" s="49" t="s">
        <v>12649</v>
      </c>
    </row>
    <row r="12399" spans="1:2" x14ac:dyDescent="0.25">
      <c r="A12399" s="48">
        <v>51102335</v>
      </c>
      <c r="B12399" s="49" t="s">
        <v>12650</v>
      </c>
    </row>
    <row r="12400" spans="1:2" x14ac:dyDescent="0.25">
      <c r="A12400" s="48">
        <v>51102336</v>
      </c>
      <c r="B12400" s="49" t="s">
        <v>12651</v>
      </c>
    </row>
    <row r="12401" spans="1:2" x14ac:dyDescent="0.25">
      <c r="A12401" s="48">
        <v>51102402</v>
      </c>
      <c r="B12401" s="49" t="s">
        <v>12652</v>
      </c>
    </row>
    <row r="12402" spans="1:2" x14ac:dyDescent="0.25">
      <c r="A12402" s="48">
        <v>51102501</v>
      </c>
      <c r="B12402" s="49" t="s">
        <v>12653</v>
      </c>
    </row>
    <row r="12403" spans="1:2" x14ac:dyDescent="0.25">
      <c r="A12403" s="48">
        <v>51102502</v>
      </c>
      <c r="B12403" s="49" t="s">
        <v>12654</v>
      </c>
    </row>
    <row r="12404" spans="1:2" x14ac:dyDescent="0.25">
      <c r="A12404" s="48">
        <v>51102503</v>
      </c>
      <c r="B12404" s="49" t="s">
        <v>12655</v>
      </c>
    </row>
    <row r="12405" spans="1:2" x14ac:dyDescent="0.25">
      <c r="A12405" s="48">
        <v>51102505</v>
      </c>
      <c r="B12405" s="49" t="s">
        <v>12656</v>
      </c>
    </row>
    <row r="12406" spans="1:2" x14ac:dyDescent="0.25">
      <c r="A12406" s="48">
        <v>51102506</v>
      </c>
      <c r="B12406" s="49" t="s">
        <v>12657</v>
      </c>
    </row>
    <row r="12407" spans="1:2" x14ac:dyDescent="0.25">
      <c r="A12407" s="48">
        <v>51102507</v>
      </c>
      <c r="B12407" s="49" t="s">
        <v>12658</v>
      </c>
    </row>
    <row r="12408" spans="1:2" x14ac:dyDescent="0.25">
      <c r="A12408" s="48">
        <v>51102601</v>
      </c>
      <c r="B12408" s="49" t="s">
        <v>12659</v>
      </c>
    </row>
    <row r="12409" spans="1:2" x14ac:dyDescent="0.25">
      <c r="A12409" s="48">
        <v>51102701</v>
      </c>
      <c r="B12409" s="49" t="s">
        <v>12660</v>
      </c>
    </row>
    <row r="12410" spans="1:2" x14ac:dyDescent="0.25">
      <c r="A12410" s="48">
        <v>51102702</v>
      </c>
      <c r="B12410" s="49" t="s">
        <v>12661</v>
      </c>
    </row>
    <row r="12411" spans="1:2" x14ac:dyDescent="0.25">
      <c r="A12411" s="48">
        <v>51102705</v>
      </c>
      <c r="B12411" s="49" t="s">
        <v>12662</v>
      </c>
    </row>
    <row r="12412" spans="1:2" x14ac:dyDescent="0.25">
      <c r="A12412" s="48">
        <v>51102706</v>
      </c>
      <c r="B12412" s="49" t="s">
        <v>12663</v>
      </c>
    </row>
    <row r="12413" spans="1:2" x14ac:dyDescent="0.25">
      <c r="A12413" s="48">
        <v>51102707</v>
      </c>
      <c r="B12413" s="49" t="s">
        <v>12664</v>
      </c>
    </row>
    <row r="12414" spans="1:2" x14ac:dyDescent="0.25">
      <c r="A12414" s="48">
        <v>51102708</v>
      </c>
      <c r="B12414" s="49" t="s">
        <v>12665</v>
      </c>
    </row>
    <row r="12415" spans="1:2" x14ac:dyDescent="0.25">
      <c r="A12415" s="48">
        <v>51102709</v>
      </c>
      <c r="B12415" s="49" t="s">
        <v>12666</v>
      </c>
    </row>
    <row r="12416" spans="1:2" x14ac:dyDescent="0.25">
      <c r="A12416" s="48">
        <v>51102710</v>
      </c>
      <c r="B12416" s="49" t="s">
        <v>12667</v>
      </c>
    </row>
    <row r="12417" spans="1:2" x14ac:dyDescent="0.25">
      <c r="A12417" s="48">
        <v>51102711</v>
      </c>
      <c r="B12417" s="49" t="s">
        <v>12668</v>
      </c>
    </row>
    <row r="12418" spans="1:2" x14ac:dyDescent="0.25">
      <c r="A12418" s="48">
        <v>51102712</v>
      </c>
      <c r="B12418" s="49" t="s">
        <v>12669</v>
      </c>
    </row>
    <row r="12419" spans="1:2" x14ac:dyDescent="0.25">
      <c r="A12419" s="48">
        <v>51102713</v>
      </c>
      <c r="B12419" s="49" t="s">
        <v>12670</v>
      </c>
    </row>
    <row r="12420" spans="1:2" x14ac:dyDescent="0.25">
      <c r="A12420" s="48">
        <v>51102714</v>
      </c>
      <c r="B12420" s="49" t="s">
        <v>12671</v>
      </c>
    </row>
    <row r="12421" spans="1:2" x14ac:dyDescent="0.25">
      <c r="A12421" s="48">
        <v>51102715</v>
      </c>
      <c r="B12421" s="49" t="s">
        <v>12672</v>
      </c>
    </row>
    <row r="12422" spans="1:2" x14ac:dyDescent="0.25">
      <c r="A12422" s="48">
        <v>51102717</v>
      </c>
      <c r="B12422" s="49" t="s">
        <v>12673</v>
      </c>
    </row>
    <row r="12423" spans="1:2" x14ac:dyDescent="0.25">
      <c r="A12423" s="48">
        <v>51102718</v>
      </c>
      <c r="B12423" s="49" t="s">
        <v>12674</v>
      </c>
    </row>
    <row r="12424" spans="1:2" x14ac:dyDescent="0.25">
      <c r="A12424" s="48">
        <v>51102719</v>
      </c>
      <c r="B12424" s="49" t="s">
        <v>12675</v>
      </c>
    </row>
    <row r="12425" spans="1:2" x14ac:dyDescent="0.25">
      <c r="A12425" s="48">
        <v>51102720</v>
      </c>
      <c r="B12425" s="49" t="s">
        <v>12676</v>
      </c>
    </row>
    <row r="12426" spans="1:2" x14ac:dyDescent="0.25">
      <c r="A12426" s="48">
        <v>51102721</v>
      </c>
      <c r="B12426" s="49" t="s">
        <v>12677</v>
      </c>
    </row>
    <row r="12427" spans="1:2" x14ac:dyDescent="0.25">
      <c r="A12427" s="48">
        <v>51102722</v>
      </c>
      <c r="B12427" s="49" t="s">
        <v>12678</v>
      </c>
    </row>
    <row r="12428" spans="1:2" x14ac:dyDescent="0.25">
      <c r="A12428" s="48">
        <v>51102723</v>
      </c>
      <c r="B12428" s="49" t="s">
        <v>12679</v>
      </c>
    </row>
    <row r="12429" spans="1:2" x14ac:dyDescent="0.25">
      <c r="A12429" s="48">
        <v>51102724</v>
      </c>
      <c r="B12429" s="49" t="s">
        <v>12680</v>
      </c>
    </row>
    <row r="12430" spans="1:2" x14ac:dyDescent="0.25">
      <c r="A12430" s="48">
        <v>51102725</v>
      </c>
      <c r="B12430" s="49" t="s">
        <v>12681</v>
      </c>
    </row>
    <row r="12431" spans="1:2" x14ac:dyDescent="0.25">
      <c r="A12431" s="48">
        <v>51102726</v>
      </c>
      <c r="B12431" s="49" t="s">
        <v>12682</v>
      </c>
    </row>
    <row r="12432" spans="1:2" x14ac:dyDescent="0.25">
      <c r="A12432" s="48">
        <v>51102727</v>
      </c>
      <c r="B12432" s="49" t="s">
        <v>12683</v>
      </c>
    </row>
    <row r="12433" spans="1:2" x14ac:dyDescent="0.25">
      <c r="A12433" s="48">
        <v>51102728</v>
      </c>
      <c r="B12433" s="49" t="s">
        <v>12684</v>
      </c>
    </row>
    <row r="12434" spans="1:2" x14ac:dyDescent="0.25">
      <c r="A12434" s="48">
        <v>51102729</v>
      </c>
      <c r="B12434" s="49" t="s">
        <v>12685</v>
      </c>
    </row>
    <row r="12435" spans="1:2" x14ac:dyDescent="0.25">
      <c r="A12435" s="48">
        <v>51102730</v>
      </c>
      <c r="B12435" s="49" t="s">
        <v>12686</v>
      </c>
    </row>
    <row r="12436" spans="1:2" x14ac:dyDescent="0.25">
      <c r="A12436" s="48">
        <v>51111501</v>
      </c>
      <c r="B12436" s="49" t="s">
        <v>12687</v>
      </c>
    </row>
    <row r="12437" spans="1:2" x14ac:dyDescent="0.25">
      <c r="A12437" s="48">
        <v>51111502</v>
      </c>
      <c r="B12437" s="49" t="s">
        <v>12688</v>
      </c>
    </row>
    <row r="12438" spans="1:2" x14ac:dyDescent="0.25">
      <c r="A12438" s="48">
        <v>51111503</v>
      </c>
      <c r="B12438" s="49" t="s">
        <v>12689</v>
      </c>
    </row>
    <row r="12439" spans="1:2" x14ac:dyDescent="0.25">
      <c r="A12439" s="48">
        <v>51111504</v>
      </c>
      <c r="B12439" s="49" t="s">
        <v>12690</v>
      </c>
    </row>
    <row r="12440" spans="1:2" x14ac:dyDescent="0.25">
      <c r="A12440" s="48">
        <v>51111505</v>
      </c>
      <c r="B12440" s="49" t="s">
        <v>12691</v>
      </c>
    </row>
    <row r="12441" spans="1:2" x14ac:dyDescent="0.25">
      <c r="A12441" s="48">
        <v>51111506</v>
      </c>
      <c r="B12441" s="49" t="s">
        <v>12692</v>
      </c>
    </row>
    <row r="12442" spans="1:2" x14ac:dyDescent="0.25">
      <c r="A12442" s="48">
        <v>51111507</v>
      </c>
      <c r="B12442" s="49" t="s">
        <v>12693</v>
      </c>
    </row>
    <row r="12443" spans="1:2" x14ac:dyDescent="0.25">
      <c r="A12443" s="48">
        <v>51111508</v>
      </c>
      <c r="B12443" s="49" t="s">
        <v>12694</v>
      </c>
    </row>
    <row r="12444" spans="1:2" x14ac:dyDescent="0.25">
      <c r="A12444" s="48">
        <v>51111509</v>
      </c>
      <c r="B12444" s="49" t="s">
        <v>12695</v>
      </c>
    </row>
    <row r="12445" spans="1:2" x14ac:dyDescent="0.25">
      <c r="A12445" s="48">
        <v>51111510</v>
      </c>
      <c r="B12445" s="49" t="s">
        <v>12696</v>
      </c>
    </row>
    <row r="12446" spans="1:2" x14ac:dyDescent="0.25">
      <c r="A12446" s="48">
        <v>51111511</v>
      </c>
      <c r="B12446" s="49" t="s">
        <v>12697</v>
      </c>
    </row>
    <row r="12447" spans="1:2" x14ac:dyDescent="0.25">
      <c r="A12447" s="48">
        <v>51111512</v>
      </c>
      <c r="B12447" s="49" t="s">
        <v>12698</v>
      </c>
    </row>
    <row r="12448" spans="1:2" x14ac:dyDescent="0.25">
      <c r="A12448" s="48">
        <v>51111513</v>
      </c>
      <c r="B12448" s="49" t="s">
        <v>12699</v>
      </c>
    </row>
    <row r="12449" spans="1:2" x14ac:dyDescent="0.25">
      <c r="A12449" s="48">
        <v>51111514</v>
      </c>
      <c r="B12449" s="49" t="s">
        <v>12700</v>
      </c>
    </row>
    <row r="12450" spans="1:2" x14ac:dyDescent="0.25">
      <c r="A12450" s="48">
        <v>51111515</v>
      </c>
      <c r="B12450" s="49" t="s">
        <v>12701</v>
      </c>
    </row>
    <row r="12451" spans="1:2" x14ac:dyDescent="0.25">
      <c r="A12451" s="48">
        <v>51111516</v>
      </c>
      <c r="B12451" s="49" t="s">
        <v>12702</v>
      </c>
    </row>
    <row r="12452" spans="1:2" x14ac:dyDescent="0.25">
      <c r="A12452" s="48">
        <v>51111517</v>
      </c>
      <c r="B12452" s="49" t="s">
        <v>12703</v>
      </c>
    </row>
    <row r="12453" spans="1:2" x14ac:dyDescent="0.25">
      <c r="A12453" s="48">
        <v>51111518</v>
      </c>
      <c r="B12453" s="49" t="s">
        <v>12704</v>
      </c>
    </row>
    <row r="12454" spans="1:2" x14ac:dyDescent="0.25">
      <c r="A12454" s="48">
        <v>51111519</v>
      </c>
      <c r="B12454" s="49" t="s">
        <v>12705</v>
      </c>
    </row>
    <row r="12455" spans="1:2" x14ac:dyDescent="0.25">
      <c r="A12455" s="48">
        <v>51111520</v>
      </c>
      <c r="B12455" s="49" t="s">
        <v>12706</v>
      </c>
    </row>
    <row r="12456" spans="1:2" x14ac:dyDescent="0.25">
      <c r="A12456" s="48">
        <v>51111521</v>
      </c>
      <c r="B12456" s="49" t="s">
        <v>12707</v>
      </c>
    </row>
    <row r="12457" spans="1:2" x14ac:dyDescent="0.25">
      <c r="A12457" s="48">
        <v>51111601</v>
      </c>
      <c r="B12457" s="49" t="s">
        <v>12708</v>
      </c>
    </row>
    <row r="12458" spans="1:2" x14ac:dyDescent="0.25">
      <c r="A12458" s="48">
        <v>51111602</v>
      </c>
      <c r="B12458" s="49" t="s">
        <v>12709</v>
      </c>
    </row>
    <row r="12459" spans="1:2" x14ac:dyDescent="0.25">
      <c r="A12459" s="48">
        <v>51111603</v>
      </c>
      <c r="B12459" s="49" t="s">
        <v>12710</v>
      </c>
    </row>
    <row r="12460" spans="1:2" x14ac:dyDescent="0.25">
      <c r="A12460" s="48">
        <v>51111604</v>
      </c>
      <c r="B12460" s="49" t="s">
        <v>12711</v>
      </c>
    </row>
    <row r="12461" spans="1:2" x14ac:dyDescent="0.25">
      <c r="A12461" s="48">
        <v>51111605</v>
      </c>
      <c r="B12461" s="49" t="s">
        <v>12712</v>
      </c>
    </row>
    <row r="12462" spans="1:2" x14ac:dyDescent="0.25">
      <c r="A12462" s="48">
        <v>51111606</v>
      </c>
      <c r="B12462" s="49" t="s">
        <v>12713</v>
      </c>
    </row>
    <row r="12463" spans="1:2" x14ac:dyDescent="0.25">
      <c r="A12463" s="48">
        <v>51111609</v>
      </c>
      <c r="B12463" s="49" t="s">
        <v>12714</v>
      </c>
    </row>
    <row r="12464" spans="1:2" x14ac:dyDescent="0.25">
      <c r="A12464" s="48">
        <v>51111610</v>
      </c>
      <c r="B12464" s="49" t="s">
        <v>12715</v>
      </c>
    </row>
    <row r="12465" spans="1:2" x14ac:dyDescent="0.25">
      <c r="A12465" s="48">
        <v>51111611</v>
      </c>
      <c r="B12465" s="49" t="s">
        <v>12716</v>
      </c>
    </row>
    <row r="12466" spans="1:2" x14ac:dyDescent="0.25">
      <c r="A12466" s="48">
        <v>51111612</v>
      </c>
      <c r="B12466" s="49" t="s">
        <v>12717</v>
      </c>
    </row>
    <row r="12467" spans="1:2" x14ac:dyDescent="0.25">
      <c r="A12467" s="48">
        <v>51111613</v>
      </c>
      <c r="B12467" s="49" t="s">
        <v>12718</v>
      </c>
    </row>
    <row r="12468" spans="1:2" x14ac:dyDescent="0.25">
      <c r="A12468" s="48">
        <v>51111614</v>
      </c>
      <c r="B12468" s="49" t="s">
        <v>12719</v>
      </c>
    </row>
    <row r="12469" spans="1:2" x14ac:dyDescent="0.25">
      <c r="A12469" s="48">
        <v>51111615</v>
      </c>
      <c r="B12469" s="49" t="s">
        <v>12720</v>
      </c>
    </row>
    <row r="12470" spans="1:2" x14ac:dyDescent="0.25">
      <c r="A12470" s="48">
        <v>51111616</v>
      </c>
      <c r="B12470" s="49" t="s">
        <v>12721</v>
      </c>
    </row>
    <row r="12471" spans="1:2" x14ac:dyDescent="0.25">
      <c r="A12471" s="48">
        <v>51111617</v>
      </c>
      <c r="B12471" s="49" t="s">
        <v>12722</v>
      </c>
    </row>
    <row r="12472" spans="1:2" x14ac:dyDescent="0.25">
      <c r="A12472" s="48">
        <v>51111618</v>
      </c>
      <c r="B12472" s="49" t="s">
        <v>12723</v>
      </c>
    </row>
    <row r="12473" spans="1:2" x14ac:dyDescent="0.25">
      <c r="A12473" s="48">
        <v>51111701</v>
      </c>
      <c r="B12473" s="49" t="s">
        <v>12724</v>
      </c>
    </row>
    <row r="12474" spans="1:2" x14ac:dyDescent="0.25">
      <c r="A12474" s="48">
        <v>51111702</v>
      </c>
      <c r="B12474" s="49" t="s">
        <v>12725</v>
      </c>
    </row>
    <row r="12475" spans="1:2" x14ac:dyDescent="0.25">
      <c r="A12475" s="48">
        <v>51111703</v>
      </c>
      <c r="B12475" s="49" t="s">
        <v>12726</v>
      </c>
    </row>
    <row r="12476" spans="1:2" x14ac:dyDescent="0.25">
      <c r="A12476" s="48">
        <v>51111704</v>
      </c>
      <c r="B12476" s="49" t="s">
        <v>12727</v>
      </c>
    </row>
    <row r="12477" spans="1:2" x14ac:dyDescent="0.25">
      <c r="A12477" s="48">
        <v>51111705</v>
      </c>
      <c r="B12477" s="49" t="s">
        <v>12728</v>
      </c>
    </row>
    <row r="12478" spans="1:2" x14ac:dyDescent="0.25">
      <c r="A12478" s="48">
        <v>51111706</v>
      </c>
      <c r="B12478" s="49" t="s">
        <v>12729</v>
      </c>
    </row>
    <row r="12479" spans="1:2" x14ac:dyDescent="0.25">
      <c r="A12479" s="48">
        <v>51111707</v>
      </c>
      <c r="B12479" s="49" t="s">
        <v>12730</v>
      </c>
    </row>
    <row r="12480" spans="1:2" x14ac:dyDescent="0.25">
      <c r="A12480" s="48">
        <v>51111708</v>
      </c>
      <c r="B12480" s="49" t="s">
        <v>12731</v>
      </c>
    </row>
    <row r="12481" spans="1:2" x14ac:dyDescent="0.25">
      <c r="A12481" s="48">
        <v>51111709</v>
      </c>
      <c r="B12481" s="49" t="s">
        <v>12732</v>
      </c>
    </row>
    <row r="12482" spans="1:2" x14ac:dyDescent="0.25">
      <c r="A12482" s="48">
        <v>51111710</v>
      </c>
      <c r="B12482" s="49" t="s">
        <v>12733</v>
      </c>
    </row>
    <row r="12483" spans="1:2" x14ac:dyDescent="0.25">
      <c r="A12483" s="48">
        <v>51111711</v>
      </c>
      <c r="B12483" s="49" t="s">
        <v>12734</v>
      </c>
    </row>
    <row r="12484" spans="1:2" x14ac:dyDescent="0.25">
      <c r="A12484" s="48">
        <v>51111712</v>
      </c>
      <c r="B12484" s="49" t="s">
        <v>12735</v>
      </c>
    </row>
    <row r="12485" spans="1:2" x14ac:dyDescent="0.25">
      <c r="A12485" s="48">
        <v>51111713</v>
      </c>
      <c r="B12485" s="49" t="s">
        <v>12736</v>
      </c>
    </row>
    <row r="12486" spans="1:2" x14ac:dyDescent="0.25">
      <c r="A12486" s="48">
        <v>51111714</v>
      </c>
      <c r="B12486" s="49" t="s">
        <v>12737</v>
      </c>
    </row>
    <row r="12487" spans="1:2" x14ac:dyDescent="0.25">
      <c r="A12487" s="48">
        <v>51111715</v>
      </c>
      <c r="B12487" s="49" t="s">
        <v>12738</v>
      </c>
    </row>
    <row r="12488" spans="1:2" x14ac:dyDescent="0.25">
      <c r="A12488" s="48">
        <v>51111716</v>
      </c>
      <c r="B12488" s="49" t="s">
        <v>12739</v>
      </c>
    </row>
    <row r="12489" spans="1:2" x14ac:dyDescent="0.25">
      <c r="A12489" s="48">
        <v>51111717</v>
      </c>
      <c r="B12489" s="49" t="s">
        <v>12740</v>
      </c>
    </row>
    <row r="12490" spans="1:2" x14ac:dyDescent="0.25">
      <c r="A12490" s="48">
        <v>51111718</v>
      </c>
      <c r="B12490" s="49" t="s">
        <v>12741</v>
      </c>
    </row>
    <row r="12491" spans="1:2" x14ac:dyDescent="0.25">
      <c r="A12491" s="48">
        <v>51111719</v>
      </c>
      <c r="B12491" s="49" t="s">
        <v>12742</v>
      </c>
    </row>
    <row r="12492" spans="1:2" x14ac:dyDescent="0.25">
      <c r="A12492" s="48">
        <v>51111801</v>
      </c>
      <c r="B12492" s="49" t="s">
        <v>12743</v>
      </c>
    </row>
    <row r="12493" spans="1:2" x14ac:dyDescent="0.25">
      <c r="A12493" s="48">
        <v>51111802</v>
      </c>
      <c r="B12493" s="49" t="s">
        <v>12744</v>
      </c>
    </row>
    <row r="12494" spans="1:2" x14ac:dyDescent="0.25">
      <c r="A12494" s="48">
        <v>51111803</v>
      </c>
      <c r="B12494" s="49" t="s">
        <v>12745</v>
      </c>
    </row>
    <row r="12495" spans="1:2" x14ac:dyDescent="0.25">
      <c r="A12495" s="48">
        <v>51111804</v>
      </c>
      <c r="B12495" s="49" t="s">
        <v>12746</v>
      </c>
    </row>
    <row r="12496" spans="1:2" x14ac:dyDescent="0.25">
      <c r="A12496" s="48">
        <v>51111805</v>
      </c>
      <c r="B12496" s="49" t="s">
        <v>12747</v>
      </c>
    </row>
    <row r="12497" spans="1:2" x14ac:dyDescent="0.25">
      <c r="A12497" s="48">
        <v>51111806</v>
      </c>
      <c r="B12497" s="49" t="s">
        <v>12748</v>
      </c>
    </row>
    <row r="12498" spans="1:2" x14ac:dyDescent="0.25">
      <c r="A12498" s="48">
        <v>51111807</v>
      </c>
      <c r="B12498" s="49" t="s">
        <v>12749</v>
      </c>
    </row>
    <row r="12499" spans="1:2" x14ac:dyDescent="0.25">
      <c r="A12499" s="48">
        <v>51111808</v>
      </c>
      <c r="B12499" s="49" t="s">
        <v>12750</v>
      </c>
    </row>
    <row r="12500" spans="1:2" x14ac:dyDescent="0.25">
      <c r="A12500" s="48">
        <v>51111809</v>
      </c>
      <c r="B12500" s="49" t="s">
        <v>12751</v>
      </c>
    </row>
    <row r="12501" spans="1:2" x14ac:dyDescent="0.25">
      <c r="A12501" s="48">
        <v>51111810</v>
      </c>
      <c r="B12501" s="49" t="s">
        <v>12752</v>
      </c>
    </row>
    <row r="12502" spans="1:2" x14ac:dyDescent="0.25">
      <c r="A12502" s="48">
        <v>51111811</v>
      </c>
      <c r="B12502" s="49" t="s">
        <v>12753</v>
      </c>
    </row>
    <row r="12503" spans="1:2" x14ac:dyDescent="0.25">
      <c r="A12503" s="48">
        <v>51111812</v>
      </c>
      <c r="B12503" s="49" t="s">
        <v>12754</v>
      </c>
    </row>
    <row r="12504" spans="1:2" x14ac:dyDescent="0.25">
      <c r="A12504" s="48">
        <v>51111813</v>
      </c>
      <c r="B12504" s="49" t="s">
        <v>12732</v>
      </c>
    </row>
    <row r="12505" spans="1:2" x14ac:dyDescent="0.25">
      <c r="A12505" s="48">
        <v>51111814</v>
      </c>
      <c r="B12505" s="49" t="s">
        <v>12755</v>
      </c>
    </row>
    <row r="12506" spans="1:2" x14ac:dyDescent="0.25">
      <c r="A12506" s="48">
        <v>51111815</v>
      </c>
      <c r="B12506" s="49" t="s">
        <v>12756</v>
      </c>
    </row>
    <row r="12507" spans="1:2" x14ac:dyDescent="0.25">
      <c r="A12507" s="48">
        <v>51111816</v>
      </c>
      <c r="B12507" s="49" t="s">
        <v>12757</v>
      </c>
    </row>
    <row r="12508" spans="1:2" x14ac:dyDescent="0.25">
      <c r="A12508" s="48">
        <v>51111817</v>
      </c>
      <c r="B12508" s="49" t="s">
        <v>12758</v>
      </c>
    </row>
    <row r="12509" spans="1:2" x14ac:dyDescent="0.25">
      <c r="A12509" s="48">
        <v>51111818</v>
      </c>
      <c r="B12509" s="49" t="s">
        <v>12759</v>
      </c>
    </row>
    <row r="12510" spans="1:2" x14ac:dyDescent="0.25">
      <c r="A12510" s="48">
        <v>51111819</v>
      </c>
      <c r="B12510" s="49" t="s">
        <v>12760</v>
      </c>
    </row>
    <row r="12511" spans="1:2" x14ac:dyDescent="0.25">
      <c r="A12511" s="48">
        <v>51111820</v>
      </c>
      <c r="B12511" s="49" t="s">
        <v>12761</v>
      </c>
    </row>
    <row r="12512" spans="1:2" x14ac:dyDescent="0.25">
      <c r="A12512" s="48">
        <v>51111821</v>
      </c>
      <c r="B12512" s="49" t="s">
        <v>12762</v>
      </c>
    </row>
    <row r="12513" spans="1:2" x14ac:dyDescent="0.25">
      <c r="A12513" s="48">
        <v>51111901</v>
      </c>
      <c r="B12513" s="49" t="s">
        <v>12763</v>
      </c>
    </row>
    <row r="12514" spans="1:2" x14ac:dyDescent="0.25">
      <c r="A12514" s="48">
        <v>51111902</v>
      </c>
      <c r="B12514" s="49" t="s">
        <v>12764</v>
      </c>
    </row>
    <row r="12515" spans="1:2" x14ac:dyDescent="0.25">
      <c r="A12515" s="48">
        <v>51111904</v>
      </c>
      <c r="B12515" s="49" t="s">
        <v>12765</v>
      </c>
    </row>
    <row r="12516" spans="1:2" x14ac:dyDescent="0.25">
      <c r="A12516" s="48">
        <v>51111905</v>
      </c>
      <c r="B12516" s="49" t="s">
        <v>12766</v>
      </c>
    </row>
    <row r="12517" spans="1:2" x14ac:dyDescent="0.25">
      <c r="A12517" s="48">
        <v>51111906</v>
      </c>
      <c r="B12517" s="49" t="s">
        <v>12767</v>
      </c>
    </row>
    <row r="12518" spans="1:2" x14ac:dyDescent="0.25">
      <c r="A12518" s="48">
        <v>51111907</v>
      </c>
      <c r="B12518" s="49" t="s">
        <v>12768</v>
      </c>
    </row>
    <row r="12519" spans="1:2" x14ac:dyDescent="0.25">
      <c r="A12519" s="48">
        <v>51121501</v>
      </c>
      <c r="B12519" s="49" t="s">
        <v>12769</v>
      </c>
    </row>
    <row r="12520" spans="1:2" x14ac:dyDescent="0.25">
      <c r="A12520" s="48">
        <v>51121502</v>
      </c>
      <c r="B12520" s="49" t="s">
        <v>12770</v>
      </c>
    </row>
    <row r="12521" spans="1:2" x14ac:dyDescent="0.25">
      <c r="A12521" s="48">
        <v>51121503</v>
      </c>
      <c r="B12521" s="49" t="s">
        <v>12771</v>
      </c>
    </row>
    <row r="12522" spans="1:2" x14ac:dyDescent="0.25">
      <c r="A12522" s="48">
        <v>51121504</v>
      </c>
      <c r="B12522" s="49" t="s">
        <v>12772</v>
      </c>
    </row>
    <row r="12523" spans="1:2" x14ac:dyDescent="0.25">
      <c r="A12523" s="48">
        <v>51121506</v>
      </c>
      <c r="B12523" s="49" t="s">
        <v>12773</v>
      </c>
    </row>
    <row r="12524" spans="1:2" x14ac:dyDescent="0.25">
      <c r="A12524" s="48">
        <v>51121507</v>
      </c>
      <c r="B12524" s="49" t="s">
        <v>12774</v>
      </c>
    </row>
    <row r="12525" spans="1:2" x14ac:dyDescent="0.25">
      <c r="A12525" s="48">
        <v>51121509</v>
      </c>
      <c r="B12525" s="49" t="s">
        <v>12775</v>
      </c>
    </row>
    <row r="12526" spans="1:2" x14ac:dyDescent="0.25">
      <c r="A12526" s="48">
        <v>51121510</v>
      </c>
      <c r="B12526" s="49" t="s">
        <v>12776</v>
      </c>
    </row>
    <row r="12527" spans="1:2" x14ac:dyDescent="0.25">
      <c r="A12527" s="48">
        <v>51121511</v>
      </c>
      <c r="B12527" s="49" t="s">
        <v>12777</v>
      </c>
    </row>
    <row r="12528" spans="1:2" x14ac:dyDescent="0.25">
      <c r="A12528" s="48">
        <v>51121512</v>
      </c>
      <c r="B12528" s="49" t="s">
        <v>12778</v>
      </c>
    </row>
    <row r="12529" spans="1:2" x14ac:dyDescent="0.25">
      <c r="A12529" s="48">
        <v>51121513</v>
      </c>
      <c r="B12529" s="49" t="s">
        <v>12779</v>
      </c>
    </row>
    <row r="12530" spans="1:2" x14ac:dyDescent="0.25">
      <c r="A12530" s="48">
        <v>51121514</v>
      </c>
      <c r="B12530" s="49" t="s">
        <v>12780</v>
      </c>
    </row>
    <row r="12531" spans="1:2" x14ac:dyDescent="0.25">
      <c r="A12531" s="48">
        <v>51121515</v>
      </c>
      <c r="B12531" s="49" t="s">
        <v>12781</v>
      </c>
    </row>
    <row r="12532" spans="1:2" x14ac:dyDescent="0.25">
      <c r="A12532" s="48">
        <v>51121516</v>
      </c>
      <c r="B12532" s="49" t="s">
        <v>12782</v>
      </c>
    </row>
    <row r="12533" spans="1:2" x14ac:dyDescent="0.25">
      <c r="A12533" s="48">
        <v>51121517</v>
      </c>
      <c r="B12533" s="49" t="s">
        <v>12783</v>
      </c>
    </row>
    <row r="12534" spans="1:2" x14ac:dyDescent="0.25">
      <c r="A12534" s="48">
        <v>51121518</v>
      </c>
      <c r="B12534" s="49" t="s">
        <v>12784</v>
      </c>
    </row>
    <row r="12535" spans="1:2" x14ac:dyDescent="0.25">
      <c r="A12535" s="48">
        <v>51121519</v>
      </c>
      <c r="B12535" s="49" t="s">
        <v>12785</v>
      </c>
    </row>
    <row r="12536" spans="1:2" x14ac:dyDescent="0.25">
      <c r="A12536" s="48">
        <v>51121520</v>
      </c>
      <c r="B12536" s="49" t="s">
        <v>12786</v>
      </c>
    </row>
    <row r="12537" spans="1:2" x14ac:dyDescent="0.25">
      <c r="A12537" s="48">
        <v>51121521</v>
      </c>
      <c r="B12537" s="49" t="s">
        <v>12787</v>
      </c>
    </row>
    <row r="12538" spans="1:2" x14ac:dyDescent="0.25">
      <c r="A12538" s="48">
        <v>51121522</v>
      </c>
      <c r="B12538" s="49" t="s">
        <v>12788</v>
      </c>
    </row>
    <row r="12539" spans="1:2" x14ac:dyDescent="0.25">
      <c r="A12539" s="48">
        <v>51121523</v>
      </c>
      <c r="B12539" s="49" t="s">
        <v>12789</v>
      </c>
    </row>
    <row r="12540" spans="1:2" x14ac:dyDescent="0.25">
      <c r="A12540" s="48">
        <v>51121601</v>
      </c>
      <c r="B12540" s="49" t="s">
        <v>12790</v>
      </c>
    </row>
    <row r="12541" spans="1:2" x14ac:dyDescent="0.25">
      <c r="A12541" s="48">
        <v>51121602</v>
      </c>
      <c r="B12541" s="49" t="s">
        <v>12791</v>
      </c>
    </row>
    <row r="12542" spans="1:2" x14ac:dyDescent="0.25">
      <c r="A12542" s="48">
        <v>51121603</v>
      </c>
      <c r="B12542" s="49" t="s">
        <v>12792</v>
      </c>
    </row>
    <row r="12543" spans="1:2" x14ac:dyDescent="0.25">
      <c r="A12543" s="48">
        <v>51121604</v>
      </c>
      <c r="B12543" s="49" t="s">
        <v>12793</v>
      </c>
    </row>
    <row r="12544" spans="1:2" x14ac:dyDescent="0.25">
      <c r="A12544" s="48">
        <v>51121607</v>
      </c>
      <c r="B12544" s="49" t="s">
        <v>12794</v>
      </c>
    </row>
    <row r="12545" spans="1:2" x14ac:dyDescent="0.25">
      <c r="A12545" s="48">
        <v>51121608</v>
      </c>
      <c r="B12545" s="49" t="s">
        <v>12795</v>
      </c>
    </row>
    <row r="12546" spans="1:2" x14ac:dyDescent="0.25">
      <c r="A12546" s="48">
        <v>51121609</v>
      </c>
      <c r="B12546" s="49" t="s">
        <v>12796</v>
      </c>
    </row>
    <row r="12547" spans="1:2" x14ac:dyDescent="0.25">
      <c r="A12547" s="48">
        <v>51121610</v>
      </c>
      <c r="B12547" s="49" t="s">
        <v>12797</v>
      </c>
    </row>
    <row r="12548" spans="1:2" x14ac:dyDescent="0.25">
      <c r="A12548" s="48">
        <v>51121611</v>
      </c>
      <c r="B12548" s="49" t="s">
        <v>12798</v>
      </c>
    </row>
    <row r="12549" spans="1:2" x14ac:dyDescent="0.25">
      <c r="A12549" s="48">
        <v>51121614</v>
      </c>
      <c r="B12549" s="49" t="s">
        <v>12799</v>
      </c>
    </row>
    <row r="12550" spans="1:2" x14ac:dyDescent="0.25">
      <c r="A12550" s="48">
        <v>51121615</v>
      </c>
      <c r="B12550" s="49" t="s">
        <v>12800</v>
      </c>
    </row>
    <row r="12551" spans="1:2" x14ac:dyDescent="0.25">
      <c r="A12551" s="48">
        <v>51121616</v>
      </c>
      <c r="B12551" s="49" t="s">
        <v>12801</v>
      </c>
    </row>
    <row r="12552" spans="1:2" x14ac:dyDescent="0.25">
      <c r="A12552" s="48">
        <v>51121701</v>
      </c>
      <c r="B12552" s="49" t="s">
        <v>12802</v>
      </c>
    </row>
    <row r="12553" spans="1:2" x14ac:dyDescent="0.25">
      <c r="A12553" s="48">
        <v>51121702</v>
      </c>
      <c r="B12553" s="49" t="s">
        <v>12803</v>
      </c>
    </row>
    <row r="12554" spans="1:2" x14ac:dyDescent="0.25">
      <c r="A12554" s="48">
        <v>51121703</v>
      </c>
      <c r="B12554" s="49" t="s">
        <v>12804</v>
      </c>
    </row>
    <row r="12555" spans="1:2" x14ac:dyDescent="0.25">
      <c r="A12555" s="48">
        <v>51121704</v>
      </c>
      <c r="B12555" s="49" t="s">
        <v>12805</v>
      </c>
    </row>
    <row r="12556" spans="1:2" x14ac:dyDescent="0.25">
      <c r="A12556" s="48">
        <v>51121705</v>
      </c>
      <c r="B12556" s="49" t="s">
        <v>12806</v>
      </c>
    </row>
    <row r="12557" spans="1:2" x14ac:dyDescent="0.25">
      <c r="A12557" s="48">
        <v>51121706</v>
      </c>
      <c r="B12557" s="49" t="s">
        <v>12807</v>
      </c>
    </row>
    <row r="12558" spans="1:2" x14ac:dyDescent="0.25">
      <c r="A12558" s="48">
        <v>51121707</v>
      </c>
      <c r="B12558" s="49" t="s">
        <v>12808</v>
      </c>
    </row>
    <row r="12559" spans="1:2" x14ac:dyDescent="0.25">
      <c r="A12559" s="48">
        <v>51121708</v>
      </c>
      <c r="B12559" s="49" t="s">
        <v>12809</v>
      </c>
    </row>
    <row r="12560" spans="1:2" x14ac:dyDescent="0.25">
      <c r="A12560" s="48">
        <v>51121709</v>
      </c>
      <c r="B12560" s="49" t="s">
        <v>12810</v>
      </c>
    </row>
    <row r="12561" spans="1:2" x14ac:dyDescent="0.25">
      <c r="A12561" s="48">
        <v>51121710</v>
      </c>
      <c r="B12561" s="49" t="s">
        <v>12811</v>
      </c>
    </row>
    <row r="12562" spans="1:2" x14ac:dyDescent="0.25">
      <c r="A12562" s="48">
        <v>51121711</v>
      </c>
      <c r="B12562" s="49" t="s">
        <v>12812</v>
      </c>
    </row>
    <row r="12563" spans="1:2" x14ac:dyDescent="0.25">
      <c r="A12563" s="48">
        <v>51121713</v>
      </c>
      <c r="B12563" s="49" t="s">
        <v>12813</v>
      </c>
    </row>
    <row r="12564" spans="1:2" x14ac:dyDescent="0.25">
      <c r="A12564" s="48">
        <v>51121714</v>
      </c>
      <c r="B12564" s="49" t="s">
        <v>12814</v>
      </c>
    </row>
    <row r="12565" spans="1:2" x14ac:dyDescent="0.25">
      <c r="A12565" s="48">
        <v>51121715</v>
      </c>
      <c r="B12565" s="49" t="s">
        <v>12815</v>
      </c>
    </row>
    <row r="12566" spans="1:2" x14ac:dyDescent="0.25">
      <c r="A12566" s="48">
        <v>51121716</v>
      </c>
      <c r="B12566" s="49" t="s">
        <v>12816</v>
      </c>
    </row>
    <row r="12567" spans="1:2" x14ac:dyDescent="0.25">
      <c r="A12567" s="48">
        <v>51121717</v>
      </c>
      <c r="B12567" s="49" t="s">
        <v>12817</v>
      </c>
    </row>
    <row r="12568" spans="1:2" x14ac:dyDescent="0.25">
      <c r="A12568" s="48">
        <v>51121718</v>
      </c>
      <c r="B12568" s="49" t="s">
        <v>12818</v>
      </c>
    </row>
    <row r="12569" spans="1:2" x14ac:dyDescent="0.25">
      <c r="A12569" s="48">
        <v>51121721</v>
      </c>
      <c r="B12569" s="49" t="s">
        <v>12819</v>
      </c>
    </row>
    <row r="12570" spans="1:2" x14ac:dyDescent="0.25">
      <c r="A12570" s="48">
        <v>51121722</v>
      </c>
      <c r="B12570" s="49" t="s">
        <v>12820</v>
      </c>
    </row>
    <row r="12571" spans="1:2" x14ac:dyDescent="0.25">
      <c r="A12571" s="48">
        <v>51121724</v>
      </c>
      <c r="B12571" s="49" t="s">
        <v>12821</v>
      </c>
    </row>
    <row r="12572" spans="1:2" x14ac:dyDescent="0.25">
      <c r="A12572" s="48">
        <v>51121725</v>
      </c>
      <c r="B12572" s="49" t="s">
        <v>12822</v>
      </c>
    </row>
    <row r="12573" spans="1:2" x14ac:dyDescent="0.25">
      <c r="A12573" s="48">
        <v>51121726</v>
      </c>
      <c r="B12573" s="49" t="s">
        <v>12823</v>
      </c>
    </row>
    <row r="12574" spans="1:2" x14ac:dyDescent="0.25">
      <c r="A12574" s="48">
        <v>51121727</v>
      </c>
      <c r="B12574" s="49" t="s">
        <v>12824</v>
      </c>
    </row>
    <row r="12575" spans="1:2" x14ac:dyDescent="0.25">
      <c r="A12575" s="48">
        <v>51121728</v>
      </c>
      <c r="B12575" s="49" t="s">
        <v>12825</v>
      </c>
    </row>
    <row r="12576" spans="1:2" x14ac:dyDescent="0.25">
      <c r="A12576" s="48">
        <v>51121729</v>
      </c>
      <c r="B12576" s="49" t="s">
        <v>12826</v>
      </c>
    </row>
    <row r="12577" spans="1:2" x14ac:dyDescent="0.25">
      <c r="A12577" s="48">
        <v>51121730</v>
      </c>
      <c r="B12577" s="49" t="s">
        <v>12827</v>
      </c>
    </row>
    <row r="12578" spans="1:2" x14ac:dyDescent="0.25">
      <c r="A12578" s="48">
        <v>51121731</v>
      </c>
      <c r="B12578" s="49" t="s">
        <v>12828</v>
      </c>
    </row>
    <row r="12579" spans="1:2" x14ac:dyDescent="0.25">
      <c r="A12579" s="48">
        <v>51121732</v>
      </c>
      <c r="B12579" s="49" t="s">
        <v>12829</v>
      </c>
    </row>
    <row r="12580" spans="1:2" x14ac:dyDescent="0.25">
      <c r="A12580" s="48">
        <v>51121733</v>
      </c>
      <c r="B12580" s="49" t="s">
        <v>12830</v>
      </c>
    </row>
    <row r="12581" spans="1:2" x14ac:dyDescent="0.25">
      <c r="A12581" s="48">
        <v>51121734</v>
      </c>
      <c r="B12581" s="49" t="s">
        <v>12831</v>
      </c>
    </row>
    <row r="12582" spans="1:2" x14ac:dyDescent="0.25">
      <c r="A12582" s="48">
        <v>51121735</v>
      </c>
      <c r="B12582" s="49" t="s">
        <v>12832</v>
      </c>
    </row>
    <row r="12583" spans="1:2" x14ac:dyDescent="0.25">
      <c r="A12583" s="48">
        <v>51121737</v>
      </c>
      <c r="B12583" s="49" t="s">
        <v>12833</v>
      </c>
    </row>
    <row r="12584" spans="1:2" x14ac:dyDescent="0.25">
      <c r="A12584" s="48">
        <v>51121738</v>
      </c>
      <c r="B12584" s="49" t="s">
        <v>12834</v>
      </c>
    </row>
    <row r="12585" spans="1:2" x14ac:dyDescent="0.25">
      <c r="A12585" s="48">
        <v>51121739</v>
      </c>
      <c r="B12585" s="49" t="s">
        <v>12835</v>
      </c>
    </row>
    <row r="12586" spans="1:2" x14ac:dyDescent="0.25">
      <c r="A12586" s="48">
        <v>51121740</v>
      </c>
      <c r="B12586" s="49" t="s">
        <v>12836</v>
      </c>
    </row>
    <row r="12587" spans="1:2" x14ac:dyDescent="0.25">
      <c r="A12587" s="48">
        <v>51121741</v>
      </c>
      <c r="B12587" s="49" t="s">
        <v>12837</v>
      </c>
    </row>
    <row r="12588" spans="1:2" x14ac:dyDescent="0.25">
      <c r="A12588" s="48">
        <v>51121742</v>
      </c>
      <c r="B12588" s="49" t="s">
        <v>12838</v>
      </c>
    </row>
    <row r="12589" spans="1:2" x14ac:dyDescent="0.25">
      <c r="A12589" s="48">
        <v>51121743</v>
      </c>
      <c r="B12589" s="49" t="s">
        <v>12839</v>
      </c>
    </row>
    <row r="12590" spans="1:2" x14ac:dyDescent="0.25">
      <c r="A12590" s="48">
        <v>51121744</v>
      </c>
      <c r="B12590" s="49" t="s">
        <v>12840</v>
      </c>
    </row>
    <row r="12591" spans="1:2" x14ac:dyDescent="0.25">
      <c r="A12591" s="48">
        <v>51121745</v>
      </c>
      <c r="B12591" s="49" t="s">
        <v>12841</v>
      </c>
    </row>
    <row r="12592" spans="1:2" x14ac:dyDescent="0.25">
      <c r="A12592" s="48">
        <v>51121746</v>
      </c>
      <c r="B12592" s="49" t="s">
        <v>12842</v>
      </c>
    </row>
    <row r="12593" spans="1:2" x14ac:dyDescent="0.25">
      <c r="A12593" s="48">
        <v>51121747</v>
      </c>
      <c r="B12593" s="49" t="s">
        <v>12843</v>
      </c>
    </row>
    <row r="12594" spans="1:2" x14ac:dyDescent="0.25">
      <c r="A12594" s="48">
        <v>51121748</v>
      </c>
      <c r="B12594" s="49" t="s">
        <v>12844</v>
      </c>
    </row>
    <row r="12595" spans="1:2" x14ac:dyDescent="0.25">
      <c r="A12595" s="48">
        <v>51121749</v>
      </c>
      <c r="B12595" s="49" t="s">
        <v>12845</v>
      </c>
    </row>
    <row r="12596" spans="1:2" x14ac:dyDescent="0.25">
      <c r="A12596" s="48">
        <v>51121750</v>
      </c>
      <c r="B12596" s="49" t="s">
        <v>12846</v>
      </c>
    </row>
    <row r="12597" spans="1:2" x14ac:dyDescent="0.25">
      <c r="A12597" s="48">
        <v>51121751</v>
      </c>
      <c r="B12597" s="49" t="s">
        <v>12847</v>
      </c>
    </row>
    <row r="12598" spans="1:2" x14ac:dyDescent="0.25">
      <c r="A12598" s="48">
        <v>51121752</v>
      </c>
      <c r="B12598" s="49" t="s">
        <v>12848</v>
      </c>
    </row>
    <row r="12599" spans="1:2" x14ac:dyDescent="0.25">
      <c r="A12599" s="48">
        <v>51121753</v>
      </c>
      <c r="B12599" s="49" t="s">
        <v>12849</v>
      </c>
    </row>
    <row r="12600" spans="1:2" x14ac:dyDescent="0.25">
      <c r="A12600" s="48">
        <v>51121754</v>
      </c>
      <c r="B12600" s="49" t="s">
        <v>12850</v>
      </c>
    </row>
    <row r="12601" spans="1:2" x14ac:dyDescent="0.25">
      <c r="A12601" s="48">
        <v>51121755</v>
      </c>
      <c r="B12601" s="49" t="s">
        <v>12851</v>
      </c>
    </row>
    <row r="12602" spans="1:2" x14ac:dyDescent="0.25">
      <c r="A12602" s="48">
        <v>51121756</v>
      </c>
      <c r="B12602" s="49" t="s">
        <v>12852</v>
      </c>
    </row>
    <row r="12603" spans="1:2" x14ac:dyDescent="0.25">
      <c r="A12603" s="48">
        <v>51121757</v>
      </c>
      <c r="B12603" s="49" t="s">
        <v>12853</v>
      </c>
    </row>
    <row r="12604" spans="1:2" x14ac:dyDescent="0.25">
      <c r="A12604" s="48">
        <v>51121758</v>
      </c>
      <c r="B12604" s="49" t="s">
        <v>12854</v>
      </c>
    </row>
    <row r="12605" spans="1:2" x14ac:dyDescent="0.25">
      <c r="A12605" s="48">
        <v>51121759</v>
      </c>
      <c r="B12605" s="49" t="s">
        <v>12855</v>
      </c>
    </row>
    <row r="12606" spans="1:2" x14ac:dyDescent="0.25">
      <c r="A12606" s="48">
        <v>51121760</v>
      </c>
      <c r="B12606" s="49" t="s">
        <v>12856</v>
      </c>
    </row>
    <row r="12607" spans="1:2" x14ac:dyDescent="0.25">
      <c r="A12607" s="48">
        <v>51121761</v>
      </c>
      <c r="B12607" s="49" t="s">
        <v>12857</v>
      </c>
    </row>
    <row r="12608" spans="1:2" x14ac:dyDescent="0.25">
      <c r="A12608" s="48">
        <v>51121762</v>
      </c>
      <c r="B12608" s="49" t="s">
        <v>12858</v>
      </c>
    </row>
    <row r="12609" spans="1:2" x14ac:dyDescent="0.25">
      <c r="A12609" s="48">
        <v>51121763</v>
      </c>
      <c r="B12609" s="49" t="s">
        <v>12859</v>
      </c>
    </row>
    <row r="12610" spans="1:2" x14ac:dyDescent="0.25">
      <c r="A12610" s="48">
        <v>51121764</v>
      </c>
      <c r="B12610" s="49" t="s">
        <v>12860</v>
      </c>
    </row>
    <row r="12611" spans="1:2" x14ac:dyDescent="0.25">
      <c r="A12611" s="48">
        <v>51121765</v>
      </c>
      <c r="B12611" s="49" t="s">
        <v>12861</v>
      </c>
    </row>
    <row r="12612" spans="1:2" x14ac:dyDescent="0.25">
      <c r="A12612" s="48">
        <v>51121801</v>
      </c>
      <c r="B12612" s="49" t="s">
        <v>12862</v>
      </c>
    </row>
    <row r="12613" spans="1:2" x14ac:dyDescent="0.25">
      <c r="A12613" s="48">
        <v>51121802</v>
      </c>
      <c r="B12613" s="49" t="s">
        <v>12863</v>
      </c>
    </row>
    <row r="12614" spans="1:2" x14ac:dyDescent="0.25">
      <c r="A12614" s="48">
        <v>51121803</v>
      </c>
      <c r="B12614" s="49" t="s">
        <v>12864</v>
      </c>
    </row>
    <row r="12615" spans="1:2" x14ac:dyDescent="0.25">
      <c r="A12615" s="48">
        <v>51121804</v>
      </c>
      <c r="B12615" s="49" t="s">
        <v>12865</v>
      </c>
    </row>
    <row r="12616" spans="1:2" x14ac:dyDescent="0.25">
      <c r="A12616" s="48">
        <v>51121805</v>
      </c>
      <c r="B12616" s="49" t="s">
        <v>12866</v>
      </c>
    </row>
    <row r="12617" spans="1:2" x14ac:dyDescent="0.25">
      <c r="A12617" s="48">
        <v>51121806</v>
      </c>
      <c r="B12617" s="49" t="s">
        <v>12867</v>
      </c>
    </row>
    <row r="12618" spans="1:2" x14ac:dyDescent="0.25">
      <c r="A12618" s="48">
        <v>51121807</v>
      </c>
      <c r="B12618" s="49" t="s">
        <v>12868</v>
      </c>
    </row>
    <row r="12619" spans="1:2" x14ac:dyDescent="0.25">
      <c r="A12619" s="48">
        <v>51121808</v>
      </c>
      <c r="B12619" s="49" t="s">
        <v>12869</v>
      </c>
    </row>
    <row r="12620" spans="1:2" x14ac:dyDescent="0.25">
      <c r="A12620" s="48">
        <v>51121809</v>
      </c>
      <c r="B12620" s="49" t="s">
        <v>12870</v>
      </c>
    </row>
    <row r="12621" spans="1:2" x14ac:dyDescent="0.25">
      <c r="A12621" s="48">
        <v>51121810</v>
      </c>
      <c r="B12621" s="49" t="s">
        <v>12871</v>
      </c>
    </row>
    <row r="12622" spans="1:2" x14ac:dyDescent="0.25">
      <c r="A12622" s="48">
        <v>51121811</v>
      </c>
      <c r="B12622" s="49" t="s">
        <v>12872</v>
      </c>
    </row>
    <row r="12623" spans="1:2" x14ac:dyDescent="0.25">
      <c r="A12623" s="48">
        <v>51121812</v>
      </c>
      <c r="B12623" s="49" t="s">
        <v>12873</v>
      </c>
    </row>
    <row r="12624" spans="1:2" x14ac:dyDescent="0.25">
      <c r="A12624" s="48">
        <v>51121813</v>
      </c>
      <c r="B12624" s="49" t="s">
        <v>12874</v>
      </c>
    </row>
    <row r="12625" spans="1:2" x14ac:dyDescent="0.25">
      <c r="A12625" s="48">
        <v>51121814</v>
      </c>
      <c r="B12625" s="49" t="s">
        <v>12875</v>
      </c>
    </row>
    <row r="12626" spans="1:2" x14ac:dyDescent="0.25">
      <c r="A12626" s="48">
        <v>51121815</v>
      </c>
      <c r="B12626" s="49" t="s">
        <v>12876</v>
      </c>
    </row>
    <row r="12627" spans="1:2" x14ac:dyDescent="0.25">
      <c r="A12627" s="48">
        <v>51121816</v>
      </c>
      <c r="B12627" s="49" t="s">
        <v>12877</v>
      </c>
    </row>
    <row r="12628" spans="1:2" x14ac:dyDescent="0.25">
      <c r="A12628" s="48">
        <v>51121817</v>
      </c>
      <c r="B12628" s="49" t="s">
        <v>12878</v>
      </c>
    </row>
    <row r="12629" spans="1:2" x14ac:dyDescent="0.25">
      <c r="A12629" s="48">
        <v>51121818</v>
      </c>
      <c r="B12629" s="49" t="s">
        <v>12879</v>
      </c>
    </row>
    <row r="12630" spans="1:2" x14ac:dyDescent="0.25">
      <c r="A12630" s="48">
        <v>51121819</v>
      </c>
      <c r="B12630" s="49" t="s">
        <v>12880</v>
      </c>
    </row>
    <row r="12631" spans="1:2" x14ac:dyDescent="0.25">
      <c r="A12631" s="48">
        <v>51121820</v>
      </c>
      <c r="B12631" s="49" t="s">
        <v>12881</v>
      </c>
    </row>
    <row r="12632" spans="1:2" x14ac:dyDescent="0.25">
      <c r="A12632" s="48">
        <v>51121901</v>
      </c>
      <c r="B12632" s="49" t="s">
        <v>12882</v>
      </c>
    </row>
    <row r="12633" spans="1:2" x14ac:dyDescent="0.25">
      <c r="A12633" s="48">
        <v>51121902</v>
      </c>
      <c r="B12633" s="49" t="s">
        <v>12883</v>
      </c>
    </row>
    <row r="12634" spans="1:2" x14ac:dyDescent="0.25">
      <c r="A12634" s="48">
        <v>51121903</v>
      </c>
      <c r="B12634" s="49" t="s">
        <v>12884</v>
      </c>
    </row>
    <row r="12635" spans="1:2" x14ac:dyDescent="0.25">
      <c r="A12635" s="48">
        <v>51121904</v>
      </c>
      <c r="B12635" s="49" t="s">
        <v>12885</v>
      </c>
    </row>
    <row r="12636" spans="1:2" x14ac:dyDescent="0.25">
      <c r="A12636" s="48">
        <v>51121905</v>
      </c>
      <c r="B12636" s="49" t="s">
        <v>12886</v>
      </c>
    </row>
    <row r="12637" spans="1:2" x14ac:dyDescent="0.25">
      <c r="A12637" s="48">
        <v>51121906</v>
      </c>
      <c r="B12637" s="49" t="s">
        <v>12887</v>
      </c>
    </row>
    <row r="12638" spans="1:2" x14ac:dyDescent="0.25">
      <c r="A12638" s="48">
        <v>51121907</v>
      </c>
      <c r="B12638" s="49" t="s">
        <v>12888</v>
      </c>
    </row>
    <row r="12639" spans="1:2" x14ac:dyDescent="0.25">
      <c r="A12639" s="48">
        <v>51121908</v>
      </c>
      <c r="B12639" s="49" t="s">
        <v>12889</v>
      </c>
    </row>
    <row r="12640" spans="1:2" x14ac:dyDescent="0.25">
      <c r="A12640" s="48">
        <v>51122101</v>
      </c>
      <c r="B12640" s="49" t="s">
        <v>12890</v>
      </c>
    </row>
    <row r="12641" spans="1:2" x14ac:dyDescent="0.25">
      <c r="A12641" s="48">
        <v>51122102</v>
      </c>
      <c r="B12641" s="49" t="s">
        <v>12891</v>
      </c>
    </row>
    <row r="12642" spans="1:2" x14ac:dyDescent="0.25">
      <c r="A12642" s="48">
        <v>51122103</v>
      </c>
      <c r="B12642" s="49" t="s">
        <v>12892</v>
      </c>
    </row>
    <row r="12643" spans="1:2" x14ac:dyDescent="0.25">
      <c r="A12643" s="48">
        <v>51122104</v>
      </c>
      <c r="B12643" s="49" t="s">
        <v>12893</v>
      </c>
    </row>
    <row r="12644" spans="1:2" x14ac:dyDescent="0.25">
      <c r="A12644" s="48">
        <v>51122105</v>
      </c>
      <c r="B12644" s="49" t="s">
        <v>12894</v>
      </c>
    </row>
    <row r="12645" spans="1:2" x14ac:dyDescent="0.25">
      <c r="A12645" s="48">
        <v>51122107</v>
      </c>
      <c r="B12645" s="49" t="s">
        <v>12895</v>
      </c>
    </row>
    <row r="12646" spans="1:2" x14ac:dyDescent="0.25">
      <c r="A12646" s="48">
        <v>51122108</v>
      </c>
      <c r="B12646" s="49" t="s">
        <v>12896</v>
      </c>
    </row>
    <row r="12647" spans="1:2" x14ac:dyDescent="0.25">
      <c r="A12647" s="48">
        <v>51122109</v>
      </c>
      <c r="B12647" s="49" t="s">
        <v>12897</v>
      </c>
    </row>
    <row r="12648" spans="1:2" x14ac:dyDescent="0.25">
      <c r="A12648" s="48">
        <v>51122110</v>
      </c>
      <c r="B12648" s="49" t="s">
        <v>12898</v>
      </c>
    </row>
    <row r="12649" spans="1:2" x14ac:dyDescent="0.25">
      <c r="A12649" s="48">
        <v>51122111</v>
      </c>
      <c r="B12649" s="49" t="s">
        <v>12899</v>
      </c>
    </row>
    <row r="12650" spans="1:2" x14ac:dyDescent="0.25">
      <c r="A12650" s="48">
        <v>51122112</v>
      </c>
      <c r="B12650" s="49" t="s">
        <v>12900</v>
      </c>
    </row>
    <row r="12651" spans="1:2" x14ac:dyDescent="0.25">
      <c r="A12651" s="48">
        <v>51122201</v>
      </c>
      <c r="B12651" s="49" t="s">
        <v>12901</v>
      </c>
    </row>
    <row r="12652" spans="1:2" x14ac:dyDescent="0.25">
      <c r="A12652" s="48">
        <v>51122301</v>
      </c>
      <c r="B12652" s="49" t="s">
        <v>12902</v>
      </c>
    </row>
    <row r="12653" spans="1:2" x14ac:dyDescent="0.25">
      <c r="A12653" s="48">
        <v>51131501</v>
      </c>
      <c r="B12653" s="49" t="s">
        <v>12903</v>
      </c>
    </row>
    <row r="12654" spans="1:2" x14ac:dyDescent="0.25">
      <c r="A12654" s="48">
        <v>51131502</v>
      </c>
      <c r="B12654" s="49" t="s">
        <v>12904</v>
      </c>
    </row>
    <row r="12655" spans="1:2" x14ac:dyDescent="0.25">
      <c r="A12655" s="48">
        <v>51131503</v>
      </c>
      <c r="B12655" s="49" t="s">
        <v>12905</v>
      </c>
    </row>
    <row r="12656" spans="1:2" x14ac:dyDescent="0.25">
      <c r="A12656" s="48">
        <v>51131504</v>
      </c>
      <c r="B12656" s="49" t="s">
        <v>12906</v>
      </c>
    </row>
    <row r="12657" spans="1:2" x14ac:dyDescent="0.25">
      <c r="A12657" s="48">
        <v>51131505</v>
      </c>
      <c r="B12657" s="49" t="s">
        <v>12907</v>
      </c>
    </row>
    <row r="12658" spans="1:2" x14ac:dyDescent="0.25">
      <c r="A12658" s="48">
        <v>51131506</v>
      </c>
      <c r="B12658" s="49" t="s">
        <v>12908</v>
      </c>
    </row>
    <row r="12659" spans="1:2" x14ac:dyDescent="0.25">
      <c r="A12659" s="48">
        <v>51131507</v>
      </c>
      <c r="B12659" s="49" t="s">
        <v>12909</v>
      </c>
    </row>
    <row r="12660" spans="1:2" x14ac:dyDescent="0.25">
      <c r="A12660" s="48">
        <v>51131508</v>
      </c>
      <c r="B12660" s="49" t="s">
        <v>12910</v>
      </c>
    </row>
    <row r="12661" spans="1:2" x14ac:dyDescent="0.25">
      <c r="A12661" s="48">
        <v>51131509</v>
      </c>
      <c r="B12661" s="49" t="s">
        <v>12911</v>
      </c>
    </row>
    <row r="12662" spans="1:2" x14ac:dyDescent="0.25">
      <c r="A12662" s="48">
        <v>51131510</v>
      </c>
      <c r="B12662" s="49" t="s">
        <v>12912</v>
      </c>
    </row>
    <row r="12663" spans="1:2" x14ac:dyDescent="0.25">
      <c r="A12663" s="48">
        <v>51131511</v>
      </c>
      <c r="B12663" s="49" t="s">
        <v>12913</v>
      </c>
    </row>
    <row r="12664" spans="1:2" x14ac:dyDescent="0.25">
      <c r="A12664" s="48">
        <v>51131512</v>
      </c>
      <c r="B12664" s="49" t="s">
        <v>12914</v>
      </c>
    </row>
    <row r="12665" spans="1:2" x14ac:dyDescent="0.25">
      <c r="A12665" s="48">
        <v>51131513</v>
      </c>
      <c r="B12665" s="49" t="s">
        <v>12915</v>
      </c>
    </row>
    <row r="12666" spans="1:2" x14ac:dyDescent="0.25">
      <c r="A12666" s="48">
        <v>51131514</v>
      </c>
      <c r="B12666" s="49" t="s">
        <v>12916</v>
      </c>
    </row>
    <row r="12667" spans="1:2" x14ac:dyDescent="0.25">
      <c r="A12667" s="48">
        <v>51131515</v>
      </c>
      <c r="B12667" s="49" t="s">
        <v>12917</v>
      </c>
    </row>
    <row r="12668" spans="1:2" x14ac:dyDescent="0.25">
      <c r="A12668" s="48">
        <v>51131516</v>
      </c>
      <c r="B12668" s="49" t="s">
        <v>12918</v>
      </c>
    </row>
    <row r="12669" spans="1:2" x14ac:dyDescent="0.25">
      <c r="A12669" s="48">
        <v>51131601</v>
      </c>
      <c r="B12669" s="49" t="s">
        <v>12919</v>
      </c>
    </row>
    <row r="12670" spans="1:2" x14ac:dyDescent="0.25">
      <c r="A12670" s="48">
        <v>51131602</v>
      </c>
      <c r="B12670" s="49" t="s">
        <v>12920</v>
      </c>
    </row>
    <row r="12671" spans="1:2" x14ac:dyDescent="0.25">
      <c r="A12671" s="48">
        <v>51131603</v>
      </c>
      <c r="B12671" s="49" t="s">
        <v>12921</v>
      </c>
    </row>
    <row r="12672" spans="1:2" x14ac:dyDescent="0.25">
      <c r="A12672" s="48">
        <v>51131604</v>
      </c>
      <c r="B12672" s="49" t="s">
        <v>12922</v>
      </c>
    </row>
    <row r="12673" spans="1:2" x14ac:dyDescent="0.25">
      <c r="A12673" s="48">
        <v>51131605</v>
      </c>
      <c r="B12673" s="49" t="s">
        <v>12923</v>
      </c>
    </row>
    <row r="12674" spans="1:2" x14ac:dyDescent="0.25">
      <c r="A12674" s="48">
        <v>51131606</v>
      </c>
      <c r="B12674" s="49" t="s">
        <v>12924</v>
      </c>
    </row>
    <row r="12675" spans="1:2" x14ac:dyDescent="0.25">
      <c r="A12675" s="48">
        <v>51131607</v>
      </c>
      <c r="B12675" s="49" t="s">
        <v>12925</v>
      </c>
    </row>
    <row r="12676" spans="1:2" x14ac:dyDescent="0.25">
      <c r="A12676" s="48">
        <v>51131608</v>
      </c>
      <c r="B12676" s="49" t="s">
        <v>12926</v>
      </c>
    </row>
    <row r="12677" spans="1:2" x14ac:dyDescent="0.25">
      <c r="A12677" s="48">
        <v>51131609</v>
      </c>
      <c r="B12677" s="49" t="s">
        <v>12927</v>
      </c>
    </row>
    <row r="12678" spans="1:2" x14ac:dyDescent="0.25">
      <c r="A12678" s="48">
        <v>51131610</v>
      </c>
      <c r="B12678" s="49" t="s">
        <v>12928</v>
      </c>
    </row>
    <row r="12679" spans="1:2" x14ac:dyDescent="0.25">
      <c r="A12679" s="48">
        <v>51131611</v>
      </c>
      <c r="B12679" s="49" t="s">
        <v>12929</v>
      </c>
    </row>
    <row r="12680" spans="1:2" x14ac:dyDescent="0.25">
      <c r="A12680" s="48">
        <v>51131612</v>
      </c>
      <c r="B12680" s="49" t="s">
        <v>12930</v>
      </c>
    </row>
    <row r="12681" spans="1:2" x14ac:dyDescent="0.25">
      <c r="A12681" s="48">
        <v>51131613</v>
      </c>
      <c r="B12681" s="49" t="s">
        <v>12931</v>
      </c>
    </row>
    <row r="12682" spans="1:2" x14ac:dyDescent="0.25">
      <c r="A12682" s="48">
        <v>51131614</v>
      </c>
      <c r="B12682" s="49" t="s">
        <v>12932</v>
      </c>
    </row>
    <row r="12683" spans="1:2" x14ac:dyDescent="0.25">
      <c r="A12683" s="48">
        <v>51131615</v>
      </c>
      <c r="B12683" s="49" t="s">
        <v>12933</v>
      </c>
    </row>
    <row r="12684" spans="1:2" x14ac:dyDescent="0.25">
      <c r="A12684" s="48">
        <v>51131616</v>
      </c>
      <c r="B12684" s="49" t="s">
        <v>12934</v>
      </c>
    </row>
    <row r="12685" spans="1:2" x14ac:dyDescent="0.25">
      <c r="A12685" s="48">
        <v>51131617</v>
      </c>
      <c r="B12685" s="49" t="s">
        <v>12935</v>
      </c>
    </row>
    <row r="12686" spans="1:2" x14ac:dyDescent="0.25">
      <c r="A12686" s="48">
        <v>51131701</v>
      </c>
      <c r="B12686" s="49" t="s">
        <v>12936</v>
      </c>
    </row>
    <row r="12687" spans="1:2" x14ac:dyDescent="0.25">
      <c r="A12687" s="48">
        <v>51131702</v>
      </c>
      <c r="B12687" s="49" t="s">
        <v>12937</v>
      </c>
    </row>
    <row r="12688" spans="1:2" x14ac:dyDescent="0.25">
      <c r="A12688" s="48">
        <v>51131703</v>
      </c>
      <c r="B12688" s="49" t="s">
        <v>12938</v>
      </c>
    </row>
    <row r="12689" spans="1:2" x14ac:dyDescent="0.25">
      <c r="A12689" s="48">
        <v>51131704</v>
      </c>
      <c r="B12689" s="49" t="s">
        <v>12939</v>
      </c>
    </row>
    <row r="12690" spans="1:2" x14ac:dyDescent="0.25">
      <c r="A12690" s="48">
        <v>51131705</v>
      </c>
      <c r="B12690" s="49" t="s">
        <v>12940</v>
      </c>
    </row>
    <row r="12691" spans="1:2" x14ac:dyDescent="0.25">
      <c r="A12691" s="48">
        <v>51131706</v>
      </c>
      <c r="B12691" s="49" t="s">
        <v>12941</v>
      </c>
    </row>
    <row r="12692" spans="1:2" x14ac:dyDescent="0.25">
      <c r="A12692" s="48">
        <v>51131707</v>
      </c>
      <c r="B12692" s="49" t="s">
        <v>12942</v>
      </c>
    </row>
    <row r="12693" spans="1:2" x14ac:dyDescent="0.25">
      <c r="A12693" s="48">
        <v>51131708</v>
      </c>
      <c r="B12693" s="49" t="s">
        <v>12943</v>
      </c>
    </row>
    <row r="12694" spans="1:2" x14ac:dyDescent="0.25">
      <c r="A12694" s="48">
        <v>51131709</v>
      </c>
      <c r="B12694" s="49" t="s">
        <v>12944</v>
      </c>
    </row>
    <row r="12695" spans="1:2" x14ac:dyDescent="0.25">
      <c r="A12695" s="48">
        <v>51131710</v>
      </c>
      <c r="B12695" s="49" t="s">
        <v>12945</v>
      </c>
    </row>
    <row r="12696" spans="1:2" x14ac:dyDescent="0.25">
      <c r="A12696" s="48">
        <v>51131711</v>
      </c>
      <c r="B12696" s="49" t="s">
        <v>12946</v>
      </c>
    </row>
    <row r="12697" spans="1:2" x14ac:dyDescent="0.25">
      <c r="A12697" s="48">
        <v>51131712</v>
      </c>
      <c r="B12697" s="49" t="s">
        <v>12947</v>
      </c>
    </row>
    <row r="12698" spans="1:2" x14ac:dyDescent="0.25">
      <c r="A12698" s="48">
        <v>51131713</v>
      </c>
      <c r="B12698" s="49" t="s">
        <v>12948</v>
      </c>
    </row>
    <row r="12699" spans="1:2" x14ac:dyDescent="0.25">
      <c r="A12699" s="48">
        <v>51131714</v>
      </c>
      <c r="B12699" s="49" t="s">
        <v>12949</v>
      </c>
    </row>
    <row r="12700" spans="1:2" x14ac:dyDescent="0.25">
      <c r="A12700" s="48">
        <v>51131715</v>
      </c>
      <c r="B12700" s="49" t="s">
        <v>12950</v>
      </c>
    </row>
    <row r="12701" spans="1:2" x14ac:dyDescent="0.25">
      <c r="A12701" s="48">
        <v>51131716</v>
      </c>
      <c r="B12701" s="49" t="s">
        <v>12951</v>
      </c>
    </row>
    <row r="12702" spans="1:2" x14ac:dyDescent="0.25">
      <c r="A12702" s="48">
        <v>51131801</v>
      </c>
      <c r="B12702" s="49" t="s">
        <v>12952</v>
      </c>
    </row>
    <row r="12703" spans="1:2" x14ac:dyDescent="0.25">
      <c r="A12703" s="48">
        <v>51131802</v>
      </c>
      <c r="B12703" s="49" t="s">
        <v>12953</v>
      </c>
    </row>
    <row r="12704" spans="1:2" x14ac:dyDescent="0.25">
      <c r="A12704" s="48">
        <v>51131803</v>
      </c>
      <c r="B12704" s="49" t="s">
        <v>12954</v>
      </c>
    </row>
    <row r="12705" spans="1:2" x14ac:dyDescent="0.25">
      <c r="A12705" s="48">
        <v>51131804</v>
      </c>
      <c r="B12705" s="49" t="s">
        <v>12955</v>
      </c>
    </row>
    <row r="12706" spans="1:2" x14ac:dyDescent="0.25">
      <c r="A12706" s="48">
        <v>51131805</v>
      </c>
      <c r="B12706" s="49" t="s">
        <v>12956</v>
      </c>
    </row>
    <row r="12707" spans="1:2" x14ac:dyDescent="0.25">
      <c r="A12707" s="48">
        <v>51131806</v>
      </c>
      <c r="B12707" s="49" t="s">
        <v>12957</v>
      </c>
    </row>
    <row r="12708" spans="1:2" x14ac:dyDescent="0.25">
      <c r="A12708" s="48">
        <v>51131807</v>
      </c>
      <c r="B12708" s="49" t="s">
        <v>12958</v>
      </c>
    </row>
    <row r="12709" spans="1:2" x14ac:dyDescent="0.25">
      <c r="A12709" s="48">
        <v>51131808</v>
      </c>
      <c r="B12709" s="49" t="s">
        <v>12959</v>
      </c>
    </row>
    <row r="12710" spans="1:2" x14ac:dyDescent="0.25">
      <c r="A12710" s="48">
        <v>51131809</v>
      </c>
      <c r="B12710" s="49" t="s">
        <v>12960</v>
      </c>
    </row>
    <row r="12711" spans="1:2" x14ac:dyDescent="0.25">
      <c r="A12711" s="48">
        <v>51131901</v>
      </c>
      <c r="B12711" s="49" t="s">
        <v>12961</v>
      </c>
    </row>
    <row r="12712" spans="1:2" x14ac:dyDescent="0.25">
      <c r="A12712" s="48">
        <v>51131903</v>
      </c>
      <c r="B12712" s="49" t="s">
        <v>12962</v>
      </c>
    </row>
    <row r="12713" spans="1:2" x14ac:dyDescent="0.25">
      <c r="A12713" s="48">
        <v>51131904</v>
      </c>
      <c r="B12713" s="49" t="s">
        <v>12963</v>
      </c>
    </row>
    <row r="12714" spans="1:2" x14ac:dyDescent="0.25">
      <c r="A12714" s="48">
        <v>51131905</v>
      </c>
      <c r="B12714" s="49" t="s">
        <v>12964</v>
      </c>
    </row>
    <row r="12715" spans="1:2" x14ac:dyDescent="0.25">
      <c r="A12715" s="48">
        <v>51131906</v>
      </c>
      <c r="B12715" s="49" t="s">
        <v>12965</v>
      </c>
    </row>
    <row r="12716" spans="1:2" x14ac:dyDescent="0.25">
      <c r="A12716" s="48">
        <v>51131907</v>
      </c>
      <c r="B12716" s="49" t="s">
        <v>12966</v>
      </c>
    </row>
    <row r="12717" spans="1:2" x14ac:dyDescent="0.25">
      <c r="A12717" s="48">
        <v>51131908</v>
      </c>
      <c r="B12717" s="49" t="s">
        <v>12967</v>
      </c>
    </row>
    <row r="12718" spans="1:2" x14ac:dyDescent="0.25">
      <c r="A12718" s="48">
        <v>51131909</v>
      </c>
      <c r="B12718" s="49" t="s">
        <v>12968</v>
      </c>
    </row>
    <row r="12719" spans="1:2" x14ac:dyDescent="0.25">
      <c r="A12719" s="48">
        <v>51131910</v>
      </c>
      <c r="B12719" s="49" t="s">
        <v>12969</v>
      </c>
    </row>
    <row r="12720" spans="1:2" x14ac:dyDescent="0.25">
      <c r="A12720" s="48">
        <v>51132001</v>
      </c>
      <c r="B12720" s="49" t="s">
        <v>12970</v>
      </c>
    </row>
    <row r="12721" spans="1:2" x14ac:dyDescent="0.25">
      <c r="A12721" s="48">
        <v>51141501</v>
      </c>
      <c r="B12721" s="49" t="s">
        <v>12971</v>
      </c>
    </row>
    <row r="12722" spans="1:2" x14ac:dyDescent="0.25">
      <c r="A12722" s="48">
        <v>51141502</v>
      </c>
      <c r="B12722" s="49" t="s">
        <v>12972</v>
      </c>
    </row>
    <row r="12723" spans="1:2" x14ac:dyDescent="0.25">
      <c r="A12723" s="48">
        <v>51141503</v>
      </c>
      <c r="B12723" s="49" t="s">
        <v>12973</v>
      </c>
    </row>
    <row r="12724" spans="1:2" x14ac:dyDescent="0.25">
      <c r="A12724" s="48">
        <v>51141504</v>
      </c>
      <c r="B12724" s="49" t="s">
        <v>12974</v>
      </c>
    </row>
    <row r="12725" spans="1:2" x14ac:dyDescent="0.25">
      <c r="A12725" s="48">
        <v>51141505</v>
      </c>
      <c r="B12725" s="49" t="s">
        <v>12975</v>
      </c>
    </row>
    <row r="12726" spans="1:2" x14ac:dyDescent="0.25">
      <c r="A12726" s="48">
        <v>51141506</v>
      </c>
      <c r="B12726" s="49" t="s">
        <v>12976</v>
      </c>
    </row>
    <row r="12727" spans="1:2" x14ac:dyDescent="0.25">
      <c r="A12727" s="48">
        <v>51141507</v>
      </c>
      <c r="B12727" s="49" t="s">
        <v>12977</v>
      </c>
    </row>
    <row r="12728" spans="1:2" x14ac:dyDescent="0.25">
      <c r="A12728" s="48">
        <v>51141508</v>
      </c>
      <c r="B12728" s="49" t="s">
        <v>12978</v>
      </c>
    </row>
    <row r="12729" spans="1:2" x14ac:dyDescent="0.25">
      <c r="A12729" s="48">
        <v>51141509</v>
      </c>
      <c r="B12729" s="49" t="s">
        <v>12979</v>
      </c>
    </row>
    <row r="12730" spans="1:2" x14ac:dyDescent="0.25">
      <c r="A12730" s="48">
        <v>51141510</v>
      </c>
      <c r="B12730" s="49" t="s">
        <v>12980</v>
      </c>
    </row>
    <row r="12731" spans="1:2" x14ac:dyDescent="0.25">
      <c r="A12731" s="48">
        <v>51141511</v>
      </c>
      <c r="B12731" s="49" t="s">
        <v>12981</v>
      </c>
    </row>
    <row r="12732" spans="1:2" x14ac:dyDescent="0.25">
      <c r="A12732" s="48">
        <v>51141512</v>
      </c>
      <c r="B12732" s="49" t="s">
        <v>12982</v>
      </c>
    </row>
    <row r="12733" spans="1:2" x14ac:dyDescent="0.25">
      <c r="A12733" s="48">
        <v>51141513</v>
      </c>
      <c r="B12733" s="49" t="s">
        <v>12983</v>
      </c>
    </row>
    <row r="12734" spans="1:2" x14ac:dyDescent="0.25">
      <c r="A12734" s="48">
        <v>51141514</v>
      </c>
      <c r="B12734" s="49" t="s">
        <v>12984</v>
      </c>
    </row>
    <row r="12735" spans="1:2" x14ac:dyDescent="0.25">
      <c r="A12735" s="48">
        <v>51141515</v>
      </c>
      <c r="B12735" s="49" t="s">
        <v>12985</v>
      </c>
    </row>
    <row r="12736" spans="1:2" x14ac:dyDescent="0.25">
      <c r="A12736" s="48">
        <v>51141516</v>
      </c>
      <c r="B12736" s="49" t="s">
        <v>12986</v>
      </c>
    </row>
    <row r="12737" spans="1:2" x14ac:dyDescent="0.25">
      <c r="A12737" s="48">
        <v>51141517</v>
      </c>
      <c r="B12737" s="49" t="s">
        <v>12987</v>
      </c>
    </row>
    <row r="12738" spans="1:2" x14ac:dyDescent="0.25">
      <c r="A12738" s="48">
        <v>51141518</v>
      </c>
      <c r="B12738" s="49" t="s">
        <v>12988</v>
      </c>
    </row>
    <row r="12739" spans="1:2" x14ac:dyDescent="0.25">
      <c r="A12739" s="48">
        <v>51141519</v>
      </c>
      <c r="B12739" s="49" t="s">
        <v>12989</v>
      </c>
    </row>
    <row r="12740" spans="1:2" x14ac:dyDescent="0.25">
      <c r="A12740" s="48">
        <v>51141520</v>
      </c>
      <c r="B12740" s="49" t="s">
        <v>12990</v>
      </c>
    </row>
    <row r="12741" spans="1:2" x14ac:dyDescent="0.25">
      <c r="A12741" s="48">
        <v>51141521</v>
      </c>
      <c r="B12741" s="49" t="s">
        <v>12991</v>
      </c>
    </row>
    <row r="12742" spans="1:2" x14ac:dyDescent="0.25">
      <c r="A12742" s="48">
        <v>51141522</v>
      </c>
      <c r="B12742" s="49" t="s">
        <v>12992</v>
      </c>
    </row>
    <row r="12743" spans="1:2" x14ac:dyDescent="0.25">
      <c r="A12743" s="48">
        <v>51141523</v>
      </c>
      <c r="B12743" s="49" t="s">
        <v>12993</v>
      </c>
    </row>
    <row r="12744" spans="1:2" x14ac:dyDescent="0.25">
      <c r="A12744" s="48">
        <v>51141524</v>
      </c>
      <c r="B12744" s="49" t="s">
        <v>12994</v>
      </c>
    </row>
    <row r="12745" spans="1:2" x14ac:dyDescent="0.25">
      <c r="A12745" s="48">
        <v>51141525</v>
      </c>
      <c r="B12745" s="49" t="s">
        <v>12995</v>
      </c>
    </row>
    <row r="12746" spans="1:2" x14ac:dyDescent="0.25">
      <c r="A12746" s="48">
        <v>51141526</v>
      </c>
      <c r="B12746" s="49" t="s">
        <v>12996</v>
      </c>
    </row>
    <row r="12747" spans="1:2" x14ac:dyDescent="0.25">
      <c r="A12747" s="48">
        <v>51141527</v>
      </c>
      <c r="B12747" s="49" t="s">
        <v>12997</v>
      </c>
    </row>
    <row r="12748" spans="1:2" x14ac:dyDescent="0.25">
      <c r="A12748" s="48">
        <v>51141528</v>
      </c>
      <c r="B12748" s="49" t="s">
        <v>12998</v>
      </c>
    </row>
    <row r="12749" spans="1:2" x14ac:dyDescent="0.25">
      <c r="A12749" s="48">
        <v>51141529</v>
      </c>
      <c r="B12749" s="49" t="s">
        <v>12999</v>
      </c>
    </row>
    <row r="12750" spans="1:2" x14ac:dyDescent="0.25">
      <c r="A12750" s="48">
        <v>51141530</v>
      </c>
      <c r="B12750" s="49" t="s">
        <v>13000</v>
      </c>
    </row>
    <row r="12751" spans="1:2" x14ac:dyDescent="0.25">
      <c r="A12751" s="48">
        <v>51141531</v>
      </c>
      <c r="B12751" s="49" t="s">
        <v>13001</v>
      </c>
    </row>
    <row r="12752" spans="1:2" x14ac:dyDescent="0.25">
      <c r="A12752" s="48">
        <v>51141532</v>
      </c>
      <c r="B12752" s="49" t="s">
        <v>13002</v>
      </c>
    </row>
    <row r="12753" spans="1:2" x14ac:dyDescent="0.25">
      <c r="A12753" s="48">
        <v>51141533</v>
      </c>
      <c r="B12753" s="49" t="s">
        <v>13003</v>
      </c>
    </row>
    <row r="12754" spans="1:2" x14ac:dyDescent="0.25">
      <c r="A12754" s="48">
        <v>51141601</v>
      </c>
      <c r="B12754" s="49" t="s">
        <v>13004</v>
      </c>
    </row>
    <row r="12755" spans="1:2" x14ac:dyDescent="0.25">
      <c r="A12755" s="48">
        <v>51141602</v>
      </c>
      <c r="B12755" s="49" t="s">
        <v>13005</v>
      </c>
    </row>
    <row r="12756" spans="1:2" x14ac:dyDescent="0.25">
      <c r="A12756" s="48">
        <v>51141603</v>
      </c>
      <c r="B12756" s="49" t="s">
        <v>13006</v>
      </c>
    </row>
    <row r="12757" spans="1:2" x14ac:dyDescent="0.25">
      <c r="A12757" s="48">
        <v>51141604</v>
      </c>
      <c r="B12757" s="49" t="s">
        <v>13007</v>
      </c>
    </row>
    <row r="12758" spans="1:2" x14ac:dyDescent="0.25">
      <c r="A12758" s="48">
        <v>51141605</v>
      </c>
      <c r="B12758" s="49" t="s">
        <v>13008</v>
      </c>
    </row>
    <row r="12759" spans="1:2" x14ac:dyDescent="0.25">
      <c r="A12759" s="48">
        <v>51141606</v>
      </c>
      <c r="B12759" s="49" t="s">
        <v>13009</v>
      </c>
    </row>
    <row r="12760" spans="1:2" x14ac:dyDescent="0.25">
      <c r="A12760" s="48">
        <v>51141607</v>
      </c>
      <c r="B12760" s="49" t="s">
        <v>13010</v>
      </c>
    </row>
    <row r="12761" spans="1:2" x14ac:dyDescent="0.25">
      <c r="A12761" s="48">
        <v>51141608</v>
      </c>
      <c r="B12761" s="49" t="s">
        <v>13011</v>
      </c>
    </row>
    <row r="12762" spans="1:2" x14ac:dyDescent="0.25">
      <c r="A12762" s="48">
        <v>51141609</v>
      </c>
      <c r="B12762" s="49" t="s">
        <v>13012</v>
      </c>
    </row>
    <row r="12763" spans="1:2" x14ac:dyDescent="0.25">
      <c r="A12763" s="48">
        <v>51141610</v>
      </c>
      <c r="B12763" s="49" t="s">
        <v>13013</v>
      </c>
    </row>
    <row r="12764" spans="1:2" x14ac:dyDescent="0.25">
      <c r="A12764" s="48">
        <v>51141611</v>
      </c>
      <c r="B12764" s="49" t="s">
        <v>13014</v>
      </c>
    </row>
    <row r="12765" spans="1:2" x14ac:dyDescent="0.25">
      <c r="A12765" s="48">
        <v>51141612</v>
      </c>
      <c r="B12765" s="49" t="s">
        <v>13015</v>
      </c>
    </row>
    <row r="12766" spans="1:2" x14ac:dyDescent="0.25">
      <c r="A12766" s="48">
        <v>51141613</v>
      </c>
      <c r="B12766" s="49" t="s">
        <v>13016</v>
      </c>
    </row>
    <row r="12767" spans="1:2" x14ac:dyDescent="0.25">
      <c r="A12767" s="48">
        <v>51141614</v>
      </c>
      <c r="B12767" s="49" t="s">
        <v>13017</v>
      </c>
    </row>
    <row r="12768" spans="1:2" x14ac:dyDescent="0.25">
      <c r="A12768" s="48">
        <v>51141615</v>
      </c>
      <c r="B12768" s="49" t="s">
        <v>13018</v>
      </c>
    </row>
    <row r="12769" spans="1:2" x14ac:dyDescent="0.25">
      <c r="A12769" s="48">
        <v>51141616</v>
      </c>
      <c r="B12769" s="49" t="s">
        <v>13019</v>
      </c>
    </row>
    <row r="12770" spans="1:2" x14ac:dyDescent="0.25">
      <c r="A12770" s="48">
        <v>51141617</v>
      </c>
      <c r="B12770" s="49" t="s">
        <v>13020</v>
      </c>
    </row>
    <row r="12771" spans="1:2" x14ac:dyDescent="0.25">
      <c r="A12771" s="48">
        <v>51141618</v>
      </c>
      <c r="B12771" s="49" t="s">
        <v>13021</v>
      </c>
    </row>
    <row r="12772" spans="1:2" x14ac:dyDescent="0.25">
      <c r="A12772" s="48">
        <v>51141619</v>
      </c>
      <c r="B12772" s="49" t="s">
        <v>13022</v>
      </c>
    </row>
    <row r="12773" spans="1:2" x14ac:dyDescent="0.25">
      <c r="A12773" s="48">
        <v>51141620</v>
      </c>
      <c r="B12773" s="49" t="s">
        <v>13023</v>
      </c>
    </row>
    <row r="12774" spans="1:2" x14ac:dyDescent="0.25">
      <c r="A12774" s="48">
        <v>51141621</v>
      </c>
      <c r="B12774" s="49" t="s">
        <v>13024</v>
      </c>
    </row>
    <row r="12775" spans="1:2" x14ac:dyDescent="0.25">
      <c r="A12775" s="48">
        <v>51141622</v>
      </c>
      <c r="B12775" s="49" t="s">
        <v>13025</v>
      </c>
    </row>
    <row r="12776" spans="1:2" x14ac:dyDescent="0.25">
      <c r="A12776" s="48">
        <v>51141623</v>
      </c>
      <c r="B12776" s="49" t="s">
        <v>13026</v>
      </c>
    </row>
    <row r="12777" spans="1:2" x14ac:dyDescent="0.25">
      <c r="A12777" s="48">
        <v>51141624</v>
      </c>
      <c r="B12777" s="49" t="s">
        <v>13027</v>
      </c>
    </row>
    <row r="12778" spans="1:2" x14ac:dyDescent="0.25">
      <c r="A12778" s="48">
        <v>51141625</v>
      </c>
      <c r="B12778" s="49" t="s">
        <v>13028</v>
      </c>
    </row>
    <row r="12779" spans="1:2" x14ac:dyDescent="0.25">
      <c r="A12779" s="48">
        <v>51141626</v>
      </c>
      <c r="B12779" s="49" t="s">
        <v>13029</v>
      </c>
    </row>
    <row r="12780" spans="1:2" x14ac:dyDescent="0.25">
      <c r="A12780" s="48">
        <v>51141627</v>
      </c>
      <c r="B12780" s="49" t="s">
        <v>13030</v>
      </c>
    </row>
    <row r="12781" spans="1:2" x14ac:dyDescent="0.25">
      <c r="A12781" s="48">
        <v>51141628</v>
      </c>
      <c r="B12781" s="49" t="s">
        <v>13031</v>
      </c>
    </row>
    <row r="12782" spans="1:2" x14ac:dyDescent="0.25">
      <c r="A12782" s="48">
        <v>51141629</v>
      </c>
      <c r="B12782" s="49" t="s">
        <v>13032</v>
      </c>
    </row>
    <row r="12783" spans="1:2" x14ac:dyDescent="0.25">
      <c r="A12783" s="48">
        <v>51141630</v>
      </c>
      <c r="B12783" s="49" t="s">
        <v>13033</v>
      </c>
    </row>
    <row r="12784" spans="1:2" x14ac:dyDescent="0.25">
      <c r="A12784" s="48">
        <v>51141631</v>
      </c>
      <c r="B12784" s="49" t="s">
        <v>13034</v>
      </c>
    </row>
    <row r="12785" spans="1:2" x14ac:dyDescent="0.25">
      <c r="A12785" s="48">
        <v>51141632</v>
      </c>
      <c r="B12785" s="49" t="s">
        <v>13035</v>
      </c>
    </row>
    <row r="12786" spans="1:2" x14ac:dyDescent="0.25">
      <c r="A12786" s="48">
        <v>51141633</v>
      </c>
      <c r="B12786" s="49" t="s">
        <v>13036</v>
      </c>
    </row>
    <row r="12787" spans="1:2" x14ac:dyDescent="0.25">
      <c r="A12787" s="48">
        <v>51141701</v>
      </c>
      <c r="B12787" s="49" t="s">
        <v>13037</v>
      </c>
    </row>
    <row r="12788" spans="1:2" x14ac:dyDescent="0.25">
      <c r="A12788" s="48">
        <v>51141702</v>
      </c>
      <c r="B12788" s="49" t="s">
        <v>13038</v>
      </c>
    </row>
    <row r="12789" spans="1:2" x14ac:dyDescent="0.25">
      <c r="A12789" s="48">
        <v>51141703</v>
      </c>
      <c r="B12789" s="49" t="s">
        <v>13039</v>
      </c>
    </row>
    <row r="12790" spans="1:2" x14ac:dyDescent="0.25">
      <c r="A12790" s="48">
        <v>51141704</v>
      </c>
      <c r="B12790" s="49" t="s">
        <v>13040</v>
      </c>
    </row>
    <row r="12791" spans="1:2" x14ac:dyDescent="0.25">
      <c r="A12791" s="48">
        <v>51141705</v>
      </c>
      <c r="B12791" s="49" t="s">
        <v>13041</v>
      </c>
    </row>
    <row r="12792" spans="1:2" x14ac:dyDescent="0.25">
      <c r="A12792" s="48">
        <v>51141706</v>
      </c>
      <c r="B12792" s="49" t="s">
        <v>13042</v>
      </c>
    </row>
    <row r="12793" spans="1:2" x14ac:dyDescent="0.25">
      <c r="A12793" s="48">
        <v>51141707</v>
      </c>
      <c r="B12793" s="49" t="s">
        <v>13043</v>
      </c>
    </row>
    <row r="12794" spans="1:2" x14ac:dyDescent="0.25">
      <c r="A12794" s="48">
        <v>51141708</v>
      </c>
      <c r="B12794" s="49" t="s">
        <v>13044</v>
      </c>
    </row>
    <row r="12795" spans="1:2" x14ac:dyDescent="0.25">
      <c r="A12795" s="48">
        <v>51141709</v>
      </c>
      <c r="B12795" s="49" t="s">
        <v>13045</v>
      </c>
    </row>
    <row r="12796" spans="1:2" x14ac:dyDescent="0.25">
      <c r="A12796" s="48">
        <v>51141710</v>
      </c>
      <c r="B12796" s="49" t="s">
        <v>13046</v>
      </c>
    </row>
    <row r="12797" spans="1:2" x14ac:dyDescent="0.25">
      <c r="A12797" s="48">
        <v>51141711</v>
      </c>
      <c r="B12797" s="49" t="s">
        <v>13047</v>
      </c>
    </row>
    <row r="12798" spans="1:2" x14ac:dyDescent="0.25">
      <c r="A12798" s="48">
        <v>51141712</v>
      </c>
      <c r="B12798" s="49" t="s">
        <v>13048</v>
      </c>
    </row>
    <row r="12799" spans="1:2" x14ac:dyDescent="0.25">
      <c r="A12799" s="48">
        <v>51141713</v>
      </c>
      <c r="B12799" s="49" t="s">
        <v>13049</v>
      </c>
    </row>
    <row r="12800" spans="1:2" x14ac:dyDescent="0.25">
      <c r="A12800" s="48">
        <v>51141714</v>
      </c>
      <c r="B12800" s="49" t="s">
        <v>13050</v>
      </c>
    </row>
    <row r="12801" spans="1:2" x14ac:dyDescent="0.25">
      <c r="A12801" s="48">
        <v>51141715</v>
      </c>
      <c r="B12801" s="49" t="s">
        <v>13051</v>
      </c>
    </row>
    <row r="12802" spans="1:2" x14ac:dyDescent="0.25">
      <c r="A12802" s="48">
        <v>51141716</v>
      </c>
      <c r="B12802" s="49" t="s">
        <v>13052</v>
      </c>
    </row>
    <row r="12803" spans="1:2" x14ac:dyDescent="0.25">
      <c r="A12803" s="48">
        <v>51141717</v>
      </c>
      <c r="B12803" s="49" t="s">
        <v>13053</v>
      </c>
    </row>
    <row r="12804" spans="1:2" x14ac:dyDescent="0.25">
      <c r="A12804" s="48">
        <v>51141718</v>
      </c>
      <c r="B12804" s="49" t="s">
        <v>13054</v>
      </c>
    </row>
    <row r="12805" spans="1:2" x14ac:dyDescent="0.25">
      <c r="A12805" s="48">
        <v>51141719</v>
      </c>
      <c r="B12805" s="49" t="s">
        <v>13055</v>
      </c>
    </row>
    <row r="12806" spans="1:2" x14ac:dyDescent="0.25">
      <c r="A12806" s="48">
        <v>51141720</v>
      </c>
      <c r="B12806" s="49" t="s">
        <v>13056</v>
      </c>
    </row>
    <row r="12807" spans="1:2" x14ac:dyDescent="0.25">
      <c r="A12807" s="48">
        <v>51141721</v>
      </c>
      <c r="B12807" s="49" t="s">
        <v>13057</v>
      </c>
    </row>
    <row r="12808" spans="1:2" x14ac:dyDescent="0.25">
      <c r="A12808" s="48">
        <v>51141722</v>
      </c>
      <c r="B12808" s="49" t="s">
        <v>13058</v>
      </c>
    </row>
    <row r="12809" spans="1:2" x14ac:dyDescent="0.25">
      <c r="A12809" s="48">
        <v>51141723</v>
      </c>
      <c r="B12809" s="49" t="s">
        <v>13059</v>
      </c>
    </row>
    <row r="12810" spans="1:2" x14ac:dyDescent="0.25">
      <c r="A12810" s="48">
        <v>51141724</v>
      </c>
      <c r="B12810" s="49" t="s">
        <v>13060</v>
      </c>
    </row>
    <row r="12811" spans="1:2" x14ac:dyDescent="0.25">
      <c r="A12811" s="48">
        <v>51141725</v>
      </c>
      <c r="B12811" s="49" t="s">
        <v>13061</v>
      </c>
    </row>
    <row r="12812" spans="1:2" x14ac:dyDescent="0.25">
      <c r="A12812" s="48">
        <v>51141726</v>
      </c>
      <c r="B12812" s="49" t="s">
        <v>13062</v>
      </c>
    </row>
    <row r="12813" spans="1:2" x14ac:dyDescent="0.25">
      <c r="A12813" s="48">
        <v>51141727</v>
      </c>
      <c r="B12813" s="49" t="s">
        <v>13063</v>
      </c>
    </row>
    <row r="12814" spans="1:2" x14ac:dyDescent="0.25">
      <c r="A12814" s="48">
        <v>51141728</v>
      </c>
      <c r="B12814" s="49" t="s">
        <v>13064</v>
      </c>
    </row>
    <row r="12815" spans="1:2" x14ac:dyDescent="0.25">
      <c r="A12815" s="48">
        <v>51141729</v>
      </c>
      <c r="B12815" s="49" t="s">
        <v>13065</v>
      </c>
    </row>
    <row r="12816" spans="1:2" x14ac:dyDescent="0.25">
      <c r="A12816" s="48">
        <v>51141801</v>
      </c>
      <c r="B12816" s="49" t="s">
        <v>13066</v>
      </c>
    </row>
    <row r="12817" spans="1:2" x14ac:dyDescent="0.25">
      <c r="A12817" s="48">
        <v>51141802</v>
      </c>
      <c r="B12817" s="49" t="s">
        <v>13067</v>
      </c>
    </row>
    <row r="12818" spans="1:2" x14ac:dyDescent="0.25">
      <c r="A12818" s="48">
        <v>51141803</v>
      </c>
      <c r="B12818" s="49" t="s">
        <v>13068</v>
      </c>
    </row>
    <row r="12819" spans="1:2" x14ac:dyDescent="0.25">
      <c r="A12819" s="48">
        <v>51141804</v>
      </c>
      <c r="B12819" s="49" t="s">
        <v>13069</v>
      </c>
    </row>
    <row r="12820" spans="1:2" x14ac:dyDescent="0.25">
      <c r="A12820" s="48">
        <v>51141805</v>
      </c>
      <c r="B12820" s="49" t="s">
        <v>13070</v>
      </c>
    </row>
    <row r="12821" spans="1:2" x14ac:dyDescent="0.25">
      <c r="A12821" s="48">
        <v>51141806</v>
      </c>
      <c r="B12821" s="49" t="s">
        <v>13071</v>
      </c>
    </row>
    <row r="12822" spans="1:2" x14ac:dyDescent="0.25">
      <c r="A12822" s="48">
        <v>51141807</v>
      </c>
      <c r="B12822" s="49" t="s">
        <v>13072</v>
      </c>
    </row>
    <row r="12823" spans="1:2" x14ac:dyDescent="0.25">
      <c r="A12823" s="48">
        <v>51141808</v>
      </c>
      <c r="B12823" s="49" t="s">
        <v>13073</v>
      </c>
    </row>
    <row r="12824" spans="1:2" x14ac:dyDescent="0.25">
      <c r="A12824" s="48">
        <v>51141809</v>
      </c>
      <c r="B12824" s="49" t="s">
        <v>13074</v>
      </c>
    </row>
    <row r="12825" spans="1:2" x14ac:dyDescent="0.25">
      <c r="A12825" s="48">
        <v>51141810</v>
      </c>
      <c r="B12825" s="49" t="s">
        <v>13075</v>
      </c>
    </row>
    <row r="12826" spans="1:2" x14ac:dyDescent="0.25">
      <c r="A12826" s="48">
        <v>51141811</v>
      </c>
      <c r="B12826" s="49" t="s">
        <v>13076</v>
      </c>
    </row>
    <row r="12827" spans="1:2" x14ac:dyDescent="0.25">
      <c r="A12827" s="48">
        <v>51141812</v>
      </c>
      <c r="B12827" s="49" t="s">
        <v>13077</v>
      </c>
    </row>
    <row r="12828" spans="1:2" x14ac:dyDescent="0.25">
      <c r="A12828" s="48">
        <v>51141813</v>
      </c>
      <c r="B12828" s="49" t="s">
        <v>13078</v>
      </c>
    </row>
    <row r="12829" spans="1:2" x14ac:dyDescent="0.25">
      <c r="A12829" s="48">
        <v>51141814</v>
      </c>
      <c r="B12829" s="49" t="s">
        <v>13079</v>
      </c>
    </row>
    <row r="12830" spans="1:2" x14ac:dyDescent="0.25">
      <c r="A12830" s="48">
        <v>51141815</v>
      </c>
      <c r="B12830" s="49" t="s">
        <v>13080</v>
      </c>
    </row>
    <row r="12831" spans="1:2" x14ac:dyDescent="0.25">
      <c r="A12831" s="48">
        <v>51141816</v>
      </c>
      <c r="B12831" s="49" t="s">
        <v>13081</v>
      </c>
    </row>
    <row r="12832" spans="1:2" x14ac:dyDescent="0.25">
      <c r="A12832" s="48">
        <v>51141817</v>
      </c>
      <c r="B12832" s="49" t="s">
        <v>13082</v>
      </c>
    </row>
    <row r="12833" spans="1:2" x14ac:dyDescent="0.25">
      <c r="A12833" s="48">
        <v>51141818</v>
      </c>
      <c r="B12833" s="49" t="s">
        <v>13083</v>
      </c>
    </row>
    <row r="12834" spans="1:2" x14ac:dyDescent="0.25">
      <c r="A12834" s="48">
        <v>51141819</v>
      </c>
      <c r="B12834" s="49" t="s">
        <v>13084</v>
      </c>
    </row>
    <row r="12835" spans="1:2" x14ac:dyDescent="0.25">
      <c r="A12835" s="48">
        <v>51141820</v>
      </c>
      <c r="B12835" s="49" t="s">
        <v>13085</v>
      </c>
    </row>
    <row r="12836" spans="1:2" x14ac:dyDescent="0.25">
      <c r="A12836" s="48">
        <v>51141821</v>
      </c>
      <c r="B12836" s="49" t="s">
        <v>13086</v>
      </c>
    </row>
    <row r="12837" spans="1:2" x14ac:dyDescent="0.25">
      <c r="A12837" s="48">
        <v>51141822</v>
      </c>
      <c r="B12837" s="49" t="s">
        <v>13087</v>
      </c>
    </row>
    <row r="12838" spans="1:2" x14ac:dyDescent="0.25">
      <c r="A12838" s="48">
        <v>51141903</v>
      </c>
      <c r="B12838" s="49" t="s">
        <v>13088</v>
      </c>
    </row>
    <row r="12839" spans="1:2" x14ac:dyDescent="0.25">
      <c r="A12839" s="48">
        <v>51141904</v>
      </c>
      <c r="B12839" s="49" t="s">
        <v>13089</v>
      </c>
    </row>
    <row r="12840" spans="1:2" x14ac:dyDescent="0.25">
      <c r="A12840" s="48">
        <v>51141907</v>
      </c>
      <c r="B12840" s="49" t="s">
        <v>13090</v>
      </c>
    </row>
    <row r="12841" spans="1:2" x14ac:dyDescent="0.25">
      <c r="A12841" s="48">
        <v>51141908</v>
      </c>
      <c r="B12841" s="49" t="s">
        <v>13091</v>
      </c>
    </row>
    <row r="12842" spans="1:2" x14ac:dyDescent="0.25">
      <c r="A12842" s="48">
        <v>51141910</v>
      </c>
      <c r="B12842" s="49" t="s">
        <v>13092</v>
      </c>
    </row>
    <row r="12843" spans="1:2" x14ac:dyDescent="0.25">
      <c r="A12843" s="48">
        <v>51141911</v>
      </c>
      <c r="B12843" s="49" t="s">
        <v>13093</v>
      </c>
    </row>
    <row r="12844" spans="1:2" x14ac:dyDescent="0.25">
      <c r="A12844" s="48">
        <v>51141912</v>
      </c>
      <c r="B12844" s="49" t="s">
        <v>13094</v>
      </c>
    </row>
    <row r="12845" spans="1:2" x14ac:dyDescent="0.25">
      <c r="A12845" s="48">
        <v>51141913</v>
      </c>
      <c r="B12845" s="49" t="s">
        <v>13095</v>
      </c>
    </row>
    <row r="12846" spans="1:2" x14ac:dyDescent="0.25">
      <c r="A12846" s="48">
        <v>51141914</v>
      </c>
      <c r="B12846" s="49" t="s">
        <v>13096</v>
      </c>
    </row>
    <row r="12847" spans="1:2" x14ac:dyDescent="0.25">
      <c r="A12847" s="48">
        <v>51141915</v>
      </c>
      <c r="B12847" s="49" t="s">
        <v>13097</v>
      </c>
    </row>
    <row r="12848" spans="1:2" x14ac:dyDescent="0.25">
      <c r="A12848" s="48">
        <v>51141916</v>
      </c>
      <c r="B12848" s="49" t="s">
        <v>13098</v>
      </c>
    </row>
    <row r="12849" spans="1:2" x14ac:dyDescent="0.25">
      <c r="A12849" s="48">
        <v>51141917</v>
      </c>
      <c r="B12849" s="49" t="s">
        <v>13099</v>
      </c>
    </row>
    <row r="12850" spans="1:2" x14ac:dyDescent="0.25">
      <c r="A12850" s="48">
        <v>51141918</v>
      </c>
      <c r="B12850" s="49" t="s">
        <v>13100</v>
      </c>
    </row>
    <row r="12851" spans="1:2" x14ac:dyDescent="0.25">
      <c r="A12851" s="48">
        <v>51141919</v>
      </c>
      <c r="B12851" s="49" t="s">
        <v>13101</v>
      </c>
    </row>
    <row r="12852" spans="1:2" x14ac:dyDescent="0.25">
      <c r="A12852" s="48">
        <v>51141920</v>
      </c>
      <c r="B12852" s="49" t="s">
        <v>13102</v>
      </c>
    </row>
    <row r="12853" spans="1:2" x14ac:dyDescent="0.25">
      <c r="A12853" s="48">
        <v>51141921</v>
      </c>
      <c r="B12853" s="49" t="s">
        <v>13103</v>
      </c>
    </row>
    <row r="12854" spans="1:2" x14ac:dyDescent="0.25">
      <c r="A12854" s="48">
        <v>51141922</v>
      </c>
      <c r="B12854" s="49" t="s">
        <v>13104</v>
      </c>
    </row>
    <row r="12855" spans="1:2" x14ac:dyDescent="0.25">
      <c r="A12855" s="48">
        <v>51142001</v>
      </c>
      <c r="B12855" s="49" t="s">
        <v>13105</v>
      </c>
    </row>
    <row r="12856" spans="1:2" x14ac:dyDescent="0.25">
      <c r="A12856" s="48">
        <v>51142002</v>
      </c>
      <c r="B12856" s="49" t="s">
        <v>13106</v>
      </c>
    </row>
    <row r="12857" spans="1:2" x14ac:dyDescent="0.25">
      <c r="A12857" s="48">
        <v>51142003</v>
      </c>
      <c r="B12857" s="49" t="s">
        <v>13107</v>
      </c>
    </row>
    <row r="12858" spans="1:2" x14ac:dyDescent="0.25">
      <c r="A12858" s="48">
        <v>51142004</v>
      </c>
      <c r="B12858" s="49" t="s">
        <v>13108</v>
      </c>
    </row>
    <row r="12859" spans="1:2" x14ac:dyDescent="0.25">
      <c r="A12859" s="48">
        <v>51142005</v>
      </c>
      <c r="B12859" s="49" t="s">
        <v>13109</v>
      </c>
    </row>
    <row r="12860" spans="1:2" x14ac:dyDescent="0.25">
      <c r="A12860" s="48">
        <v>51142006</v>
      </c>
      <c r="B12860" s="49" t="s">
        <v>13110</v>
      </c>
    </row>
    <row r="12861" spans="1:2" x14ac:dyDescent="0.25">
      <c r="A12861" s="48">
        <v>51142009</v>
      </c>
      <c r="B12861" s="49" t="s">
        <v>13111</v>
      </c>
    </row>
    <row r="12862" spans="1:2" x14ac:dyDescent="0.25">
      <c r="A12862" s="48">
        <v>51142010</v>
      </c>
      <c r="B12862" s="49" t="s">
        <v>13112</v>
      </c>
    </row>
    <row r="12863" spans="1:2" x14ac:dyDescent="0.25">
      <c r="A12863" s="48">
        <v>51142011</v>
      </c>
      <c r="B12863" s="49" t="s">
        <v>13113</v>
      </c>
    </row>
    <row r="12864" spans="1:2" x14ac:dyDescent="0.25">
      <c r="A12864" s="48">
        <v>51142012</v>
      </c>
      <c r="B12864" s="49" t="s">
        <v>13114</v>
      </c>
    </row>
    <row r="12865" spans="1:2" x14ac:dyDescent="0.25">
      <c r="A12865" s="48">
        <v>51142013</v>
      </c>
      <c r="B12865" s="49" t="s">
        <v>13115</v>
      </c>
    </row>
    <row r="12866" spans="1:2" x14ac:dyDescent="0.25">
      <c r="A12866" s="48">
        <v>51142014</v>
      </c>
      <c r="B12866" s="49" t="s">
        <v>13116</v>
      </c>
    </row>
    <row r="12867" spans="1:2" x14ac:dyDescent="0.25">
      <c r="A12867" s="48">
        <v>51142015</v>
      </c>
      <c r="B12867" s="49" t="s">
        <v>13117</v>
      </c>
    </row>
    <row r="12868" spans="1:2" x14ac:dyDescent="0.25">
      <c r="A12868" s="48">
        <v>51142016</v>
      </c>
      <c r="B12868" s="49" t="s">
        <v>13118</v>
      </c>
    </row>
    <row r="12869" spans="1:2" x14ac:dyDescent="0.25">
      <c r="A12869" s="48">
        <v>51142017</v>
      </c>
      <c r="B12869" s="49" t="s">
        <v>13119</v>
      </c>
    </row>
    <row r="12870" spans="1:2" x14ac:dyDescent="0.25">
      <c r="A12870" s="48">
        <v>51142018</v>
      </c>
      <c r="B12870" s="49" t="s">
        <v>13120</v>
      </c>
    </row>
    <row r="12871" spans="1:2" x14ac:dyDescent="0.25">
      <c r="A12871" s="48">
        <v>51142101</v>
      </c>
      <c r="B12871" s="49" t="s">
        <v>13121</v>
      </c>
    </row>
    <row r="12872" spans="1:2" x14ac:dyDescent="0.25">
      <c r="A12872" s="48">
        <v>51142102</v>
      </c>
      <c r="B12872" s="49" t="s">
        <v>13122</v>
      </c>
    </row>
    <row r="12873" spans="1:2" x14ac:dyDescent="0.25">
      <c r="A12873" s="48">
        <v>51142103</v>
      </c>
      <c r="B12873" s="49" t="s">
        <v>13123</v>
      </c>
    </row>
    <row r="12874" spans="1:2" x14ac:dyDescent="0.25">
      <c r="A12874" s="48">
        <v>51142104</v>
      </c>
      <c r="B12874" s="49" t="s">
        <v>13124</v>
      </c>
    </row>
    <row r="12875" spans="1:2" x14ac:dyDescent="0.25">
      <c r="A12875" s="48">
        <v>51142105</v>
      </c>
      <c r="B12875" s="49" t="s">
        <v>13125</v>
      </c>
    </row>
    <row r="12876" spans="1:2" x14ac:dyDescent="0.25">
      <c r="A12876" s="48">
        <v>51142106</v>
      </c>
      <c r="B12876" s="49" t="s">
        <v>13126</v>
      </c>
    </row>
    <row r="12877" spans="1:2" x14ac:dyDescent="0.25">
      <c r="A12877" s="48">
        <v>51142107</v>
      </c>
      <c r="B12877" s="49" t="s">
        <v>13127</v>
      </c>
    </row>
    <row r="12878" spans="1:2" x14ac:dyDescent="0.25">
      <c r="A12878" s="48">
        <v>51142108</v>
      </c>
      <c r="B12878" s="49" t="s">
        <v>13128</v>
      </c>
    </row>
    <row r="12879" spans="1:2" x14ac:dyDescent="0.25">
      <c r="A12879" s="48">
        <v>51142109</v>
      </c>
      <c r="B12879" s="49" t="s">
        <v>13129</v>
      </c>
    </row>
    <row r="12880" spans="1:2" x14ac:dyDescent="0.25">
      <c r="A12880" s="48">
        <v>51142110</v>
      </c>
      <c r="B12880" s="49" t="s">
        <v>13130</v>
      </c>
    </row>
    <row r="12881" spans="1:2" x14ac:dyDescent="0.25">
      <c r="A12881" s="48">
        <v>51142111</v>
      </c>
      <c r="B12881" s="49" t="s">
        <v>13131</v>
      </c>
    </row>
    <row r="12882" spans="1:2" x14ac:dyDescent="0.25">
      <c r="A12882" s="48">
        <v>51142112</v>
      </c>
      <c r="B12882" s="49" t="s">
        <v>13132</v>
      </c>
    </row>
    <row r="12883" spans="1:2" x14ac:dyDescent="0.25">
      <c r="A12883" s="48">
        <v>51142113</v>
      </c>
      <c r="B12883" s="49" t="s">
        <v>13133</v>
      </c>
    </row>
    <row r="12884" spans="1:2" x14ac:dyDescent="0.25">
      <c r="A12884" s="48">
        <v>51142114</v>
      </c>
      <c r="B12884" s="49" t="s">
        <v>13134</v>
      </c>
    </row>
    <row r="12885" spans="1:2" x14ac:dyDescent="0.25">
      <c r="A12885" s="48">
        <v>51142116</v>
      </c>
      <c r="B12885" s="49" t="s">
        <v>13135</v>
      </c>
    </row>
    <row r="12886" spans="1:2" x14ac:dyDescent="0.25">
      <c r="A12886" s="48">
        <v>51142117</v>
      </c>
      <c r="B12886" s="49" t="s">
        <v>13136</v>
      </c>
    </row>
    <row r="12887" spans="1:2" x14ac:dyDescent="0.25">
      <c r="A12887" s="48">
        <v>51142118</v>
      </c>
      <c r="B12887" s="49" t="s">
        <v>13137</v>
      </c>
    </row>
    <row r="12888" spans="1:2" x14ac:dyDescent="0.25">
      <c r="A12888" s="48">
        <v>51142119</v>
      </c>
      <c r="B12888" s="49" t="s">
        <v>13138</v>
      </c>
    </row>
    <row r="12889" spans="1:2" x14ac:dyDescent="0.25">
      <c r="A12889" s="48">
        <v>51142120</v>
      </c>
      <c r="B12889" s="49" t="s">
        <v>13139</v>
      </c>
    </row>
    <row r="12890" spans="1:2" x14ac:dyDescent="0.25">
      <c r="A12890" s="48">
        <v>51142121</v>
      </c>
      <c r="B12890" s="49" t="s">
        <v>13140</v>
      </c>
    </row>
    <row r="12891" spans="1:2" x14ac:dyDescent="0.25">
      <c r="A12891" s="48">
        <v>51142122</v>
      </c>
      <c r="B12891" s="49" t="s">
        <v>13141</v>
      </c>
    </row>
    <row r="12892" spans="1:2" x14ac:dyDescent="0.25">
      <c r="A12892" s="48">
        <v>51142123</v>
      </c>
      <c r="B12892" s="49" t="s">
        <v>13142</v>
      </c>
    </row>
    <row r="12893" spans="1:2" x14ac:dyDescent="0.25">
      <c r="A12893" s="48">
        <v>51142124</v>
      </c>
      <c r="B12893" s="49" t="s">
        <v>13143</v>
      </c>
    </row>
    <row r="12894" spans="1:2" x14ac:dyDescent="0.25">
      <c r="A12894" s="48">
        <v>51142125</v>
      </c>
      <c r="B12894" s="49" t="s">
        <v>13144</v>
      </c>
    </row>
    <row r="12895" spans="1:2" x14ac:dyDescent="0.25">
      <c r="A12895" s="48">
        <v>51142126</v>
      </c>
      <c r="B12895" s="49" t="s">
        <v>13145</v>
      </c>
    </row>
    <row r="12896" spans="1:2" x14ac:dyDescent="0.25">
      <c r="A12896" s="48">
        <v>51142127</v>
      </c>
      <c r="B12896" s="49" t="s">
        <v>13146</v>
      </c>
    </row>
    <row r="12897" spans="1:2" x14ac:dyDescent="0.25">
      <c r="A12897" s="48">
        <v>51142128</v>
      </c>
      <c r="B12897" s="49" t="s">
        <v>13147</v>
      </c>
    </row>
    <row r="12898" spans="1:2" x14ac:dyDescent="0.25">
      <c r="A12898" s="48">
        <v>51142129</v>
      </c>
      <c r="B12898" s="49" t="s">
        <v>13148</v>
      </c>
    </row>
    <row r="12899" spans="1:2" x14ac:dyDescent="0.25">
      <c r="A12899" s="48">
        <v>51142130</v>
      </c>
      <c r="B12899" s="49" t="s">
        <v>13149</v>
      </c>
    </row>
    <row r="12900" spans="1:2" x14ac:dyDescent="0.25">
      <c r="A12900" s="48">
        <v>51142131</v>
      </c>
      <c r="B12900" s="49" t="s">
        <v>13150</v>
      </c>
    </row>
    <row r="12901" spans="1:2" x14ac:dyDescent="0.25">
      <c r="A12901" s="48">
        <v>51142132</v>
      </c>
      <c r="B12901" s="49" t="s">
        <v>13151</v>
      </c>
    </row>
    <row r="12902" spans="1:2" x14ac:dyDescent="0.25">
      <c r="A12902" s="48">
        <v>51142133</v>
      </c>
      <c r="B12902" s="49" t="s">
        <v>13152</v>
      </c>
    </row>
    <row r="12903" spans="1:2" x14ac:dyDescent="0.25">
      <c r="A12903" s="48">
        <v>51142134</v>
      </c>
      <c r="B12903" s="49" t="s">
        <v>13153</v>
      </c>
    </row>
    <row r="12904" spans="1:2" x14ac:dyDescent="0.25">
      <c r="A12904" s="48">
        <v>51142135</v>
      </c>
      <c r="B12904" s="49" t="s">
        <v>13154</v>
      </c>
    </row>
    <row r="12905" spans="1:2" x14ac:dyDescent="0.25">
      <c r="A12905" s="48">
        <v>51142136</v>
      </c>
      <c r="B12905" s="49" t="s">
        <v>13155</v>
      </c>
    </row>
    <row r="12906" spans="1:2" x14ac:dyDescent="0.25">
      <c r="A12906" s="48">
        <v>51142137</v>
      </c>
      <c r="B12906" s="49" t="s">
        <v>13156</v>
      </c>
    </row>
    <row r="12907" spans="1:2" x14ac:dyDescent="0.25">
      <c r="A12907" s="48">
        <v>51142138</v>
      </c>
      <c r="B12907" s="49" t="s">
        <v>13157</v>
      </c>
    </row>
    <row r="12908" spans="1:2" x14ac:dyDescent="0.25">
      <c r="A12908" s="48">
        <v>51142139</v>
      </c>
      <c r="B12908" s="49" t="s">
        <v>13158</v>
      </c>
    </row>
    <row r="12909" spans="1:2" x14ac:dyDescent="0.25">
      <c r="A12909" s="48">
        <v>51142140</v>
      </c>
      <c r="B12909" s="49" t="s">
        <v>13159</v>
      </c>
    </row>
    <row r="12910" spans="1:2" x14ac:dyDescent="0.25">
      <c r="A12910" s="48">
        <v>51142141</v>
      </c>
      <c r="B12910" s="49" t="s">
        <v>13160</v>
      </c>
    </row>
    <row r="12911" spans="1:2" x14ac:dyDescent="0.25">
      <c r="A12911" s="48">
        <v>51142142</v>
      </c>
      <c r="B12911" s="49" t="s">
        <v>13161</v>
      </c>
    </row>
    <row r="12912" spans="1:2" x14ac:dyDescent="0.25">
      <c r="A12912" s="48">
        <v>51142143</v>
      </c>
      <c r="B12912" s="49" t="s">
        <v>13162</v>
      </c>
    </row>
    <row r="12913" spans="1:2" x14ac:dyDescent="0.25">
      <c r="A12913" s="48">
        <v>51142144</v>
      </c>
      <c r="B12913" s="49" t="s">
        <v>13163</v>
      </c>
    </row>
    <row r="12914" spans="1:2" x14ac:dyDescent="0.25">
      <c r="A12914" s="48">
        <v>51142145</v>
      </c>
      <c r="B12914" s="49" t="s">
        <v>13164</v>
      </c>
    </row>
    <row r="12915" spans="1:2" x14ac:dyDescent="0.25">
      <c r="A12915" s="48">
        <v>51142146</v>
      </c>
      <c r="B12915" s="49" t="s">
        <v>13165</v>
      </c>
    </row>
    <row r="12916" spans="1:2" x14ac:dyDescent="0.25">
      <c r="A12916" s="48">
        <v>51142147</v>
      </c>
      <c r="B12916" s="49" t="s">
        <v>13166</v>
      </c>
    </row>
    <row r="12917" spans="1:2" x14ac:dyDescent="0.25">
      <c r="A12917" s="48">
        <v>51142148</v>
      </c>
      <c r="B12917" s="49" t="s">
        <v>13167</v>
      </c>
    </row>
    <row r="12918" spans="1:2" x14ac:dyDescent="0.25">
      <c r="A12918" s="48">
        <v>51142149</v>
      </c>
      <c r="B12918" s="49" t="s">
        <v>13168</v>
      </c>
    </row>
    <row r="12919" spans="1:2" x14ac:dyDescent="0.25">
      <c r="A12919" s="48">
        <v>51142201</v>
      </c>
      <c r="B12919" s="49" t="s">
        <v>13169</v>
      </c>
    </row>
    <row r="12920" spans="1:2" x14ac:dyDescent="0.25">
      <c r="A12920" s="48">
        <v>51142202</v>
      </c>
      <c r="B12920" s="49" t="s">
        <v>13170</v>
      </c>
    </row>
    <row r="12921" spans="1:2" x14ac:dyDescent="0.25">
      <c r="A12921" s="48">
        <v>51142203</v>
      </c>
      <c r="B12921" s="49" t="s">
        <v>13171</v>
      </c>
    </row>
    <row r="12922" spans="1:2" x14ac:dyDescent="0.25">
      <c r="A12922" s="48">
        <v>51142205</v>
      </c>
      <c r="B12922" s="49" t="s">
        <v>13172</v>
      </c>
    </row>
    <row r="12923" spans="1:2" x14ac:dyDescent="0.25">
      <c r="A12923" s="48">
        <v>51142206</v>
      </c>
      <c r="B12923" s="49" t="s">
        <v>13173</v>
      </c>
    </row>
    <row r="12924" spans="1:2" x14ac:dyDescent="0.25">
      <c r="A12924" s="48">
        <v>51142207</v>
      </c>
      <c r="B12924" s="49" t="s">
        <v>13174</v>
      </c>
    </row>
    <row r="12925" spans="1:2" x14ac:dyDescent="0.25">
      <c r="A12925" s="48">
        <v>51142208</v>
      </c>
      <c r="B12925" s="49" t="s">
        <v>13175</v>
      </c>
    </row>
    <row r="12926" spans="1:2" x14ac:dyDescent="0.25">
      <c r="A12926" s="48">
        <v>51142209</v>
      </c>
      <c r="B12926" s="49" t="s">
        <v>13176</v>
      </c>
    </row>
    <row r="12927" spans="1:2" x14ac:dyDescent="0.25">
      <c r="A12927" s="48">
        <v>51142210</v>
      </c>
      <c r="B12927" s="49" t="s">
        <v>13177</v>
      </c>
    </row>
    <row r="12928" spans="1:2" x14ac:dyDescent="0.25">
      <c r="A12928" s="48">
        <v>51142211</v>
      </c>
      <c r="B12928" s="49" t="s">
        <v>13178</v>
      </c>
    </row>
    <row r="12929" spans="1:2" x14ac:dyDescent="0.25">
      <c r="A12929" s="48">
        <v>51142212</v>
      </c>
      <c r="B12929" s="49" t="s">
        <v>13179</v>
      </c>
    </row>
    <row r="12930" spans="1:2" x14ac:dyDescent="0.25">
      <c r="A12930" s="48">
        <v>51142213</v>
      </c>
      <c r="B12930" s="49" t="s">
        <v>13180</v>
      </c>
    </row>
    <row r="12931" spans="1:2" x14ac:dyDescent="0.25">
      <c r="A12931" s="48">
        <v>51142214</v>
      </c>
      <c r="B12931" s="49" t="s">
        <v>13181</v>
      </c>
    </row>
    <row r="12932" spans="1:2" x14ac:dyDescent="0.25">
      <c r="A12932" s="48">
        <v>51142215</v>
      </c>
      <c r="B12932" s="49" t="s">
        <v>13182</v>
      </c>
    </row>
    <row r="12933" spans="1:2" x14ac:dyDescent="0.25">
      <c r="A12933" s="48">
        <v>51142216</v>
      </c>
      <c r="B12933" s="49" t="s">
        <v>13183</v>
      </c>
    </row>
    <row r="12934" spans="1:2" x14ac:dyDescent="0.25">
      <c r="A12934" s="48">
        <v>51142217</v>
      </c>
      <c r="B12934" s="49" t="s">
        <v>13184</v>
      </c>
    </row>
    <row r="12935" spans="1:2" x14ac:dyDescent="0.25">
      <c r="A12935" s="48">
        <v>51142218</v>
      </c>
      <c r="B12935" s="49" t="s">
        <v>13185</v>
      </c>
    </row>
    <row r="12936" spans="1:2" x14ac:dyDescent="0.25">
      <c r="A12936" s="48">
        <v>51142219</v>
      </c>
      <c r="B12936" s="49" t="s">
        <v>13186</v>
      </c>
    </row>
    <row r="12937" spans="1:2" x14ac:dyDescent="0.25">
      <c r="A12937" s="48">
        <v>51142220</v>
      </c>
      <c r="B12937" s="49" t="s">
        <v>13187</v>
      </c>
    </row>
    <row r="12938" spans="1:2" x14ac:dyDescent="0.25">
      <c r="A12938" s="48">
        <v>51142221</v>
      </c>
      <c r="B12938" s="49" t="s">
        <v>13188</v>
      </c>
    </row>
    <row r="12939" spans="1:2" x14ac:dyDescent="0.25">
      <c r="A12939" s="48">
        <v>51142222</v>
      </c>
      <c r="B12939" s="49" t="s">
        <v>13189</v>
      </c>
    </row>
    <row r="12940" spans="1:2" x14ac:dyDescent="0.25">
      <c r="A12940" s="48">
        <v>51142223</v>
      </c>
      <c r="B12940" s="49" t="s">
        <v>13190</v>
      </c>
    </row>
    <row r="12941" spans="1:2" x14ac:dyDescent="0.25">
      <c r="A12941" s="48">
        <v>51142224</v>
      </c>
      <c r="B12941" s="49" t="s">
        <v>13191</v>
      </c>
    </row>
    <row r="12942" spans="1:2" x14ac:dyDescent="0.25">
      <c r="A12942" s="48">
        <v>51142225</v>
      </c>
      <c r="B12942" s="49" t="s">
        <v>13192</v>
      </c>
    </row>
    <row r="12943" spans="1:2" x14ac:dyDescent="0.25">
      <c r="A12943" s="48">
        <v>51142226</v>
      </c>
      <c r="B12943" s="49" t="s">
        <v>13193</v>
      </c>
    </row>
    <row r="12944" spans="1:2" x14ac:dyDescent="0.25">
      <c r="A12944" s="48">
        <v>51142227</v>
      </c>
      <c r="B12944" s="49" t="s">
        <v>13194</v>
      </c>
    </row>
    <row r="12945" spans="1:2" x14ac:dyDescent="0.25">
      <c r="A12945" s="48">
        <v>51142228</v>
      </c>
      <c r="B12945" s="49" t="s">
        <v>13195</v>
      </c>
    </row>
    <row r="12946" spans="1:2" x14ac:dyDescent="0.25">
      <c r="A12946" s="48">
        <v>51142229</v>
      </c>
      <c r="B12946" s="49" t="s">
        <v>13196</v>
      </c>
    </row>
    <row r="12947" spans="1:2" x14ac:dyDescent="0.25">
      <c r="A12947" s="48">
        <v>51142230</v>
      </c>
      <c r="B12947" s="49" t="s">
        <v>13197</v>
      </c>
    </row>
    <row r="12948" spans="1:2" x14ac:dyDescent="0.25">
      <c r="A12948" s="48">
        <v>51142231</v>
      </c>
      <c r="B12948" s="49" t="s">
        <v>13198</v>
      </c>
    </row>
    <row r="12949" spans="1:2" x14ac:dyDescent="0.25">
      <c r="A12949" s="48">
        <v>51142232</v>
      </c>
      <c r="B12949" s="49" t="s">
        <v>13199</v>
      </c>
    </row>
    <row r="12950" spans="1:2" x14ac:dyDescent="0.25">
      <c r="A12950" s="48">
        <v>51142233</v>
      </c>
      <c r="B12950" s="49" t="s">
        <v>13200</v>
      </c>
    </row>
    <row r="12951" spans="1:2" x14ac:dyDescent="0.25">
      <c r="A12951" s="48">
        <v>51142234</v>
      </c>
      <c r="B12951" s="49" t="s">
        <v>13201</v>
      </c>
    </row>
    <row r="12952" spans="1:2" x14ac:dyDescent="0.25">
      <c r="A12952" s="48">
        <v>51142235</v>
      </c>
      <c r="B12952" s="49" t="s">
        <v>13202</v>
      </c>
    </row>
    <row r="12953" spans="1:2" x14ac:dyDescent="0.25">
      <c r="A12953" s="48">
        <v>51142236</v>
      </c>
      <c r="B12953" s="49" t="s">
        <v>13203</v>
      </c>
    </row>
    <row r="12954" spans="1:2" x14ac:dyDescent="0.25">
      <c r="A12954" s="48">
        <v>51142237</v>
      </c>
      <c r="B12954" s="49" t="s">
        <v>13204</v>
      </c>
    </row>
    <row r="12955" spans="1:2" x14ac:dyDescent="0.25">
      <c r="A12955" s="48">
        <v>51142301</v>
      </c>
      <c r="B12955" s="49" t="s">
        <v>13205</v>
      </c>
    </row>
    <row r="12956" spans="1:2" x14ac:dyDescent="0.25">
      <c r="A12956" s="48">
        <v>51142302</v>
      </c>
      <c r="B12956" s="49" t="s">
        <v>13206</v>
      </c>
    </row>
    <row r="12957" spans="1:2" x14ac:dyDescent="0.25">
      <c r="A12957" s="48">
        <v>51142303</v>
      </c>
      <c r="B12957" s="49" t="s">
        <v>13207</v>
      </c>
    </row>
    <row r="12958" spans="1:2" x14ac:dyDescent="0.25">
      <c r="A12958" s="48">
        <v>51142304</v>
      </c>
      <c r="B12958" s="49" t="s">
        <v>13208</v>
      </c>
    </row>
    <row r="12959" spans="1:2" x14ac:dyDescent="0.25">
      <c r="A12959" s="48">
        <v>51142305</v>
      </c>
      <c r="B12959" s="49" t="s">
        <v>13209</v>
      </c>
    </row>
    <row r="12960" spans="1:2" x14ac:dyDescent="0.25">
      <c r="A12960" s="48">
        <v>51142401</v>
      </c>
      <c r="B12960" s="49" t="s">
        <v>13210</v>
      </c>
    </row>
    <row r="12961" spans="1:2" x14ac:dyDescent="0.25">
      <c r="A12961" s="48">
        <v>51142402</v>
      </c>
      <c r="B12961" s="49" t="s">
        <v>13211</v>
      </c>
    </row>
    <row r="12962" spans="1:2" x14ac:dyDescent="0.25">
      <c r="A12962" s="48">
        <v>51142403</v>
      </c>
      <c r="B12962" s="49" t="s">
        <v>13212</v>
      </c>
    </row>
    <row r="12963" spans="1:2" x14ac:dyDescent="0.25">
      <c r="A12963" s="48">
        <v>51142404</v>
      </c>
      <c r="B12963" s="49" t="s">
        <v>13213</v>
      </c>
    </row>
    <row r="12964" spans="1:2" x14ac:dyDescent="0.25">
      <c r="A12964" s="48">
        <v>51142405</v>
      </c>
      <c r="B12964" s="49" t="s">
        <v>13214</v>
      </c>
    </row>
    <row r="12965" spans="1:2" x14ac:dyDescent="0.25">
      <c r="A12965" s="48">
        <v>51142406</v>
      </c>
      <c r="B12965" s="49" t="s">
        <v>13215</v>
      </c>
    </row>
    <row r="12966" spans="1:2" x14ac:dyDescent="0.25">
      <c r="A12966" s="48">
        <v>51142407</v>
      </c>
      <c r="B12966" s="49" t="s">
        <v>13216</v>
      </c>
    </row>
    <row r="12967" spans="1:2" x14ac:dyDescent="0.25">
      <c r="A12967" s="48">
        <v>51142408</v>
      </c>
      <c r="B12967" s="49" t="s">
        <v>13217</v>
      </c>
    </row>
    <row r="12968" spans="1:2" x14ac:dyDescent="0.25">
      <c r="A12968" s="48">
        <v>51142409</v>
      </c>
      <c r="B12968" s="49" t="s">
        <v>13218</v>
      </c>
    </row>
    <row r="12969" spans="1:2" x14ac:dyDescent="0.25">
      <c r="A12969" s="48">
        <v>51142410</v>
      </c>
      <c r="B12969" s="49" t="s">
        <v>13219</v>
      </c>
    </row>
    <row r="12970" spans="1:2" x14ac:dyDescent="0.25">
      <c r="A12970" s="48">
        <v>51142411</v>
      </c>
      <c r="B12970" s="49" t="s">
        <v>13220</v>
      </c>
    </row>
    <row r="12971" spans="1:2" x14ac:dyDescent="0.25">
      <c r="A12971" s="48">
        <v>51142412</v>
      </c>
      <c r="B12971" s="49" t="s">
        <v>13221</v>
      </c>
    </row>
    <row r="12972" spans="1:2" x14ac:dyDescent="0.25">
      <c r="A12972" s="48">
        <v>51142413</v>
      </c>
      <c r="B12972" s="49" t="s">
        <v>13222</v>
      </c>
    </row>
    <row r="12973" spans="1:2" x14ac:dyDescent="0.25">
      <c r="A12973" s="48">
        <v>51142414</v>
      </c>
      <c r="B12973" s="49" t="s">
        <v>13223</v>
      </c>
    </row>
    <row r="12974" spans="1:2" x14ac:dyDescent="0.25">
      <c r="A12974" s="48">
        <v>51142501</v>
      </c>
      <c r="B12974" s="49" t="s">
        <v>13224</v>
      </c>
    </row>
    <row r="12975" spans="1:2" x14ac:dyDescent="0.25">
      <c r="A12975" s="48">
        <v>51142502</v>
      </c>
      <c r="B12975" s="49" t="s">
        <v>13225</v>
      </c>
    </row>
    <row r="12976" spans="1:2" x14ac:dyDescent="0.25">
      <c r="A12976" s="48">
        <v>51142503</v>
      </c>
      <c r="B12976" s="49" t="s">
        <v>13226</v>
      </c>
    </row>
    <row r="12977" spans="1:2" x14ac:dyDescent="0.25">
      <c r="A12977" s="48">
        <v>51142504</v>
      </c>
      <c r="B12977" s="49" t="s">
        <v>13227</v>
      </c>
    </row>
    <row r="12978" spans="1:2" x14ac:dyDescent="0.25">
      <c r="A12978" s="48">
        <v>51142505</v>
      </c>
      <c r="B12978" s="49" t="s">
        <v>13228</v>
      </c>
    </row>
    <row r="12979" spans="1:2" x14ac:dyDescent="0.25">
      <c r="A12979" s="48">
        <v>51142506</v>
      </c>
      <c r="B12979" s="49" t="s">
        <v>13229</v>
      </c>
    </row>
    <row r="12980" spans="1:2" x14ac:dyDescent="0.25">
      <c r="A12980" s="48">
        <v>51142507</v>
      </c>
      <c r="B12980" s="49" t="s">
        <v>13230</v>
      </c>
    </row>
    <row r="12981" spans="1:2" x14ac:dyDescent="0.25">
      <c r="A12981" s="48">
        <v>51142508</v>
      </c>
      <c r="B12981" s="49" t="s">
        <v>13231</v>
      </c>
    </row>
    <row r="12982" spans="1:2" x14ac:dyDescent="0.25">
      <c r="A12982" s="48">
        <v>51142509</v>
      </c>
      <c r="B12982" s="49" t="s">
        <v>13232</v>
      </c>
    </row>
    <row r="12983" spans="1:2" x14ac:dyDescent="0.25">
      <c r="A12983" s="48">
        <v>51142510</v>
      </c>
      <c r="B12983" s="49" t="s">
        <v>13233</v>
      </c>
    </row>
    <row r="12984" spans="1:2" x14ac:dyDescent="0.25">
      <c r="A12984" s="48">
        <v>51142601</v>
      </c>
      <c r="B12984" s="49" t="s">
        <v>13234</v>
      </c>
    </row>
    <row r="12985" spans="1:2" x14ac:dyDescent="0.25">
      <c r="A12985" s="48">
        <v>51142602</v>
      </c>
      <c r="B12985" s="49" t="s">
        <v>13235</v>
      </c>
    </row>
    <row r="12986" spans="1:2" x14ac:dyDescent="0.25">
      <c r="A12986" s="48">
        <v>51142603</v>
      </c>
      <c r="B12986" s="49" t="s">
        <v>13236</v>
      </c>
    </row>
    <row r="12987" spans="1:2" x14ac:dyDescent="0.25">
      <c r="A12987" s="48">
        <v>51142604</v>
      </c>
      <c r="B12987" s="49" t="s">
        <v>13237</v>
      </c>
    </row>
    <row r="12988" spans="1:2" x14ac:dyDescent="0.25">
      <c r="A12988" s="48">
        <v>51142605</v>
      </c>
      <c r="B12988" s="49" t="s">
        <v>13238</v>
      </c>
    </row>
    <row r="12989" spans="1:2" x14ac:dyDescent="0.25">
      <c r="A12989" s="48">
        <v>51142606</v>
      </c>
      <c r="B12989" s="49" t="s">
        <v>13239</v>
      </c>
    </row>
    <row r="12990" spans="1:2" x14ac:dyDescent="0.25">
      <c r="A12990" s="48">
        <v>51142607</v>
      </c>
      <c r="B12990" s="49" t="s">
        <v>13240</v>
      </c>
    </row>
    <row r="12991" spans="1:2" x14ac:dyDescent="0.25">
      <c r="A12991" s="48">
        <v>51142608</v>
      </c>
      <c r="B12991" s="49" t="s">
        <v>13241</v>
      </c>
    </row>
    <row r="12992" spans="1:2" x14ac:dyDescent="0.25">
      <c r="A12992" s="48">
        <v>51142609</v>
      </c>
      <c r="B12992" s="49" t="s">
        <v>13242</v>
      </c>
    </row>
    <row r="12993" spans="1:2" x14ac:dyDescent="0.25">
      <c r="A12993" s="48">
        <v>51142610</v>
      </c>
      <c r="B12993" s="49" t="s">
        <v>13243</v>
      </c>
    </row>
    <row r="12994" spans="1:2" x14ac:dyDescent="0.25">
      <c r="A12994" s="48">
        <v>51142611</v>
      </c>
      <c r="B12994" s="49" t="s">
        <v>13244</v>
      </c>
    </row>
    <row r="12995" spans="1:2" x14ac:dyDescent="0.25">
      <c r="A12995" s="48">
        <v>51142612</v>
      </c>
      <c r="B12995" s="49" t="s">
        <v>13245</v>
      </c>
    </row>
    <row r="12996" spans="1:2" x14ac:dyDescent="0.25">
      <c r="A12996" s="48">
        <v>51142613</v>
      </c>
      <c r="B12996" s="49" t="s">
        <v>13246</v>
      </c>
    </row>
    <row r="12997" spans="1:2" x14ac:dyDescent="0.25">
      <c r="A12997" s="48">
        <v>51142614</v>
      </c>
      <c r="B12997" s="49" t="s">
        <v>13247</v>
      </c>
    </row>
    <row r="12998" spans="1:2" x14ac:dyDescent="0.25">
      <c r="A12998" s="48">
        <v>51142615</v>
      </c>
      <c r="B12998" s="49" t="s">
        <v>13248</v>
      </c>
    </row>
    <row r="12999" spans="1:2" x14ac:dyDescent="0.25">
      <c r="A12999" s="48">
        <v>51142616</v>
      </c>
      <c r="B12999" s="49" t="s">
        <v>13249</v>
      </c>
    </row>
    <row r="13000" spans="1:2" x14ac:dyDescent="0.25">
      <c r="A13000" s="48">
        <v>51142617</v>
      </c>
      <c r="B13000" s="49" t="s">
        <v>13250</v>
      </c>
    </row>
    <row r="13001" spans="1:2" x14ac:dyDescent="0.25">
      <c r="A13001" s="48">
        <v>51142618</v>
      </c>
      <c r="B13001" s="49" t="s">
        <v>13251</v>
      </c>
    </row>
    <row r="13002" spans="1:2" x14ac:dyDescent="0.25">
      <c r="A13002" s="48">
        <v>51142619</v>
      </c>
      <c r="B13002" s="49" t="s">
        <v>13252</v>
      </c>
    </row>
    <row r="13003" spans="1:2" x14ac:dyDescent="0.25">
      <c r="A13003" s="48">
        <v>51142701</v>
      </c>
      <c r="B13003" s="49" t="s">
        <v>13253</v>
      </c>
    </row>
    <row r="13004" spans="1:2" x14ac:dyDescent="0.25">
      <c r="A13004" s="48">
        <v>51142702</v>
      </c>
      <c r="B13004" s="49" t="s">
        <v>13254</v>
      </c>
    </row>
    <row r="13005" spans="1:2" x14ac:dyDescent="0.25">
      <c r="A13005" s="48">
        <v>51142801</v>
      </c>
      <c r="B13005" s="49" t="s">
        <v>13255</v>
      </c>
    </row>
    <row r="13006" spans="1:2" x14ac:dyDescent="0.25">
      <c r="A13006" s="48">
        <v>51142901</v>
      </c>
      <c r="B13006" s="49" t="s">
        <v>13256</v>
      </c>
    </row>
    <row r="13007" spans="1:2" x14ac:dyDescent="0.25">
      <c r="A13007" s="48">
        <v>51142902</v>
      </c>
      <c r="B13007" s="49" t="s">
        <v>13257</v>
      </c>
    </row>
    <row r="13008" spans="1:2" x14ac:dyDescent="0.25">
      <c r="A13008" s="48">
        <v>51142903</v>
      </c>
      <c r="B13008" s="49" t="s">
        <v>13258</v>
      </c>
    </row>
    <row r="13009" spans="1:2" x14ac:dyDescent="0.25">
      <c r="A13009" s="48">
        <v>51142904</v>
      </c>
      <c r="B13009" s="49" t="s">
        <v>13259</v>
      </c>
    </row>
    <row r="13010" spans="1:2" x14ac:dyDescent="0.25">
      <c r="A13010" s="48">
        <v>51142905</v>
      </c>
      <c r="B13010" s="49" t="s">
        <v>13260</v>
      </c>
    </row>
    <row r="13011" spans="1:2" x14ac:dyDescent="0.25">
      <c r="A13011" s="48">
        <v>51142906</v>
      </c>
      <c r="B13011" s="49" t="s">
        <v>13261</v>
      </c>
    </row>
    <row r="13012" spans="1:2" x14ac:dyDescent="0.25">
      <c r="A13012" s="48">
        <v>51142907</v>
      </c>
      <c r="B13012" s="49" t="s">
        <v>13262</v>
      </c>
    </row>
    <row r="13013" spans="1:2" x14ac:dyDescent="0.25">
      <c r="A13013" s="48">
        <v>51142908</v>
      </c>
      <c r="B13013" s="49" t="s">
        <v>13263</v>
      </c>
    </row>
    <row r="13014" spans="1:2" x14ac:dyDescent="0.25">
      <c r="A13014" s="48">
        <v>51142909</v>
      </c>
      <c r="B13014" s="49" t="s">
        <v>13264</v>
      </c>
    </row>
    <row r="13015" spans="1:2" x14ac:dyDescent="0.25">
      <c r="A13015" s="48">
        <v>51142910</v>
      </c>
      <c r="B13015" s="49" t="s">
        <v>13265</v>
      </c>
    </row>
    <row r="13016" spans="1:2" x14ac:dyDescent="0.25">
      <c r="A13016" s="48">
        <v>51142911</v>
      </c>
      <c r="B13016" s="49" t="s">
        <v>13266</v>
      </c>
    </row>
    <row r="13017" spans="1:2" x14ac:dyDescent="0.25">
      <c r="A13017" s="48">
        <v>51142912</v>
      </c>
      <c r="B13017" s="49" t="s">
        <v>13267</v>
      </c>
    </row>
    <row r="13018" spans="1:2" x14ac:dyDescent="0.25">
      <c r="A13018" s="48">
        <v>51142913</v>
      </c>
      <c r="B13018" s="49" t="s">
        <v>13268</v>
      </c>
    </row>
    <row r="13019" spans="1:2" x14ac:dyDescent="0.25">
      <c r="A13019" s="48">
        <v>51142914</v>
      </c>
      <c r="B13019" s="49" t="s">
        <v>13269</v>
      </c>
    </row>
    <row r="13020" spans="1:2" x14ac:dyDescent="0.25">
      <c r="A13020" s="48">
        <v>51142915</v>
      </c>
      <c r="B13020" s="49" t="s">
        <v>13270</v>
      </c>
    </row>
    <row r="13021" spans="1:2" x14ac:dyDescent="0.25">
      <c r="A13021" s="48">
        <v>51142916</v>
      </c>
      <c r="B13021" s="49" t="s">
        <v>13271</v>
      </c>
    </row>
    <row r="13022" spans="1:2" x14ac:dyDescent="0.25">
      <c r="A13022" s="48">
        <v>51142917</v>
      </c>
      <c r="B13022" s="49" t="s">
        <v>13272</v>
      </c>
    </row>
    <row r="13023" spans="1:2" x14ac:dyDescent="0.25">
      <c r="A13023" s="48">
        <v>51142918</v>
      </c>
      <c r="B13023" s="49" t="s">
        <v>13273</v>
      </c>
    </row>
    <row r="13024" spans="1:2" x14ac:dyDescent="0.25">
      <c r="A13024" s="48">
        <v>51142919</v>
      </c>
      <c r="B13024" s="49" t="s">
        <v>13274</v>
      </c>
    </row>
    <row r="13025" spans="1:2" x14ac:dyDescent="0.25">
      <c r="A13025" s="48">
        <v>51142920</v>
      </c>
      <c r="B13025" s="49" t="s">
        <v>13275</v>
      </c>
    </row>
    <row r="13026" spans="1:2" x14ac:dyDescent="0.25">
      <c r="A13026" s="48">
        <v>51142921</v>
      </c>
      <c r="B13026" s="49" t="s">
        <v>13276</v>
      </c>
    </row>
    <row r="13027" spans="1:2" x14ac:dyDescent="0.25">
      <c r="A13027" s="48">
        <v>51142922</v>
      </c>
      <c r="B13027" s="49" t="s">
        <v>13277</v>
      </c>
    </row>
    <row r="13028" spans="1:2" x14ac:dyDescent="0.25">
      <c r="A13028" s="48">
        <v>51142923</v>
      </c>
      <c r="B13028" s="49" t="s">
        <v>13278</v>
      </c>
    </row>
    <row r="13029" spans="1:2" x14ac:dyDescent="0.25">
      <c r="A13029" s="48">
        <v>51142924</v>
      </c>
      <c r="B13029" s="49" t="s">
        <v>13279</v>
      </c>
    </row>
    <row r="13030" spans="1:2" x14ac:dyDescent="0.25">
      <c r="A13030" s="48">
        <v>51142925</v>
      </c>
      <c r="B13030" s="49" t="s">
        <v>13280</v>
      </c>
    </row>
    <row r="13031" spans="1:2" x14ac:dyDescent="0.25">
      <c r="A13031" s="48">
        <v>51142926</v>
      </c>
      <c r="B13031" s="49" t="s">
        <v>13281</v>
      </c>
    </row>
    <row r="13032" spans="1:2" x14ac:dyDescent="0.25">
      <c r="A13032" s="48">
        <v>51142927</v>
      </c>
      <c r="B13032" s="49" t="s">
        <v>13282</v>
      </c>
    </row>
    <row r="13033" spans="1:2" x14ac:dyDescent="0.25">
      <c r="A13033" s="48">
        <v>51142928</v>
      </c>
      <c r="B13033" s="49" t="s">
        <v>13283</v>
      </c>
    </row>
    <row r="13034" spans="1:2" x14ac:dyDescent="0.25">
      <c r="A13034" s="48">
        <v>51142929</v>
      </c>
      <c r="B13034" s="49" t="s">
        <v>13284</v>
      </c>
    </row>
    <row r="13035" spans="1:2" x14ac:dyDescent="0.25">
      <c r="A13035" s="48">
        <v>51142930</v>
      </c>
      <c r="B13035" s="49" t="s">
        <v>13285</v>
      </c>
    </row>
    <row r="13036" spans="1:2" x14ac:dyDescent="0.25">
      <c r="A13036" s="48">
        <v>51142931</v>
      </c>
      <c r="B13036" s="49" t="s">
        <v>13286</v>
      </c>
    </row>
    <row r="13037" spans="1:2" x14ac:dyDescent="0.25">
      <c r="A13037" s="48">
        <v>51142932</v>
      </c>
      <c r="B13037" s="49" t="s">
        <v>13287</v>
      </c>
    </row>
    <row r="13038" spans="1:2" x14ac:dyDescent="0.25">
      <c r="A13038" s="48">
        <v>51142933</v>
      </c>
      <c r="B13038" s="49" t="s">
        <v>13288</v>
      </c>
    </row>
    <row r="13039" spans="1:2" x14ac:dyDescent="0.25">
      <c r="A13039" s="48">
        <v>51142934</v>
      </c>
      <c r="B13039" s="49" t="s">
        <v>13289</v>
      </c>
    </row>
    <row r="13040" spans="1:2" x14ac:dyDescent="0.25">
      <c r="A13040" s="48">
        <v>51142935</v>
      </c>
      <c r="B13040" s="49" t="s">
        <v>13290</v>
      </c>
    </row>
    <row r="13041" spans="1:2" x14ac:dyDescent="0.25">
      <c r="A13041" s="48">
        <v>51142936</v>
      </c>
      <c r="B13041" s="49" t="s">
        <v>13291</v>
      </c>
    </row>
    <row r="13042" spans="1:2" x14ac:dyDescent="0.25">
      <c r="A13042" s="48">
        <v>51142937</v>
      </c>
      <c r="B13042" s="49" t="s">
        <v>13292</v>
      </c>
    </row>
    <row r="13043" spans="1:2" x14ac:dyDescent="0.25">
      <c r="A13043" s="48">
        <v>51142938</v>
      </c>
      <c r="B13043" s="49" t="s">
        <v>13293</v>
      </c>
    </row>
    <row r="13044" spans="1:2" x14ac:dyDescent="0.25">
      <c r="A13044" s="48">
        <v>51142939</v>
      </c>
      <c r="B13044" s="49" t="s">
        <v>13294</v>
      </c>
    </row>
    <row r="13045" spans="1:2" x14ac:dyDescent="0.25">
      <c r="A13045" s="48">
        <v>51142940</v>
      </c>
      <c r="B13045" s="49" t="s">
        <v>13295</v>
      </c>
    </row>
    <row r="13046" spans="1:2" x14ac:dyDescent="0.25">
      <c r="A13046" s="48">
        <v>51142941</v>
      </c>
      <c r="B13046" s="49" t="s">
        <v>13296</v>
      </c>
    </row>
    <row r="13047" spans="1:2" x14ac:dyDescent="0.25">
      <c r="A13047" s="48">
        <v>51142942</v>
      </c>
      <c r="B13047" s="49" t="s">
        <v>13297</v>
      </c>
    </row>
    <row r="13048" spans="1:2" x14ac:dyDescent="0.25">
      <c r="A13048" s="48">
        <v>51142943</v>
      </c>
      <c r="B13048" s="49" t="s">
        <v>13298</v>
      </c>
    </row>
    <row r="13049" spans="1:2" x14ac:dyDescent="0.25">
      <c r="A13049" s="48">
        <v>51142944</v>
      </c>
      <c r="B13049" s="49" t="s">
        <v>13299</v>
      </c>
    </row>
    <row r="13050" spans="1:2" x14ac:dyDescent="0.25">
      <c r="A13050" s="48">
        <v>51142945</v>
      </c>
      <c r="B13050" s="49" t="s">
        <v>13300</v>
      </c>
    </row>
    <row r="13051" spans="1:2" x14ac:dyDescent="0.25">
      <c r="A13051" s="48">
        <v>51142946</v>
      </c>
      <c r="B13051" s="49" t="s">
        <v>13301</v>
      </c>
    </row>
    <row r="13052" spans="1:2" x14ac:dyDescent="0.25">
      <c r="A13052" s="48">
        <v>51142947</v>
      </c>
      <c r="B13052" s="49" t="s">
        <v>13302</v>
      </c>
    </row>
    <row r="13053" spans="1:2" x14ac:dyDescent="0.25">
      <c r="A13053" s="48">
        <v>51151501</v>
      </c>
      <c r="B13053" s="49" t="s">
        <v>13303</v>
      </c>
    </row>
    <row r="13054" spans="1:2" x14ac:dyDescent="0.25">
      <c r="A13054" s="48">
        <v>51151502</v>
      </c>
      <c r="B13054" s="49" t="s">
        <v>13304</v>
      </c>
    </row>
    <row r="13055" spans="1:2" x14ac:dyDescent="0.25">
      <c r="A13055" s="48">
        <v>51151503</v>
      </c>
      <c r="B13055" s="49" t="s">
        <v>13305</v>
      </c>
    </row>
    <row r="13056" spans="1:2" x14ac:dyDescent="0.25">
      <c r="A13056" s="48">
        <v>51151504</v>
      </c>
      <c r="B13056" s="49" t="s">
        <v>13306</v>
      </c>
    </row>
    <row r="13057" spans="1:2" x14ac:dyDescent="0.25">
      <c r="A13057" s="48">
        <v>51151505</v>
      </c>
      <c r="B13057" s="49" t="s">
        <v>13307</v>
      </c>
    </row>
    <row r="13058" spans="1:2" x14ac:dyDescent="0.25">
      <c r="A13058" s="48">
        <v>51151506</v>
      </c>
      <c r="B13058" s="49" t="s">
        <v>13308</v>
      </c>
    </row>
    <row r="13059" spans="1:2" x14ac:dyDescent="0.25">
      <c r="A13059" s="48">
        <v>51151507</v>
      </c>
      <c r="B13059" s="49" t="s">
        <v>13309</v>
      </c>
    </row>
    <row r="13060" spans="1:2" x14ac:dyDescent="0.25">
      <c r="A13060" s="48">
        <v>51151508</v>
      </c>
      <c r="B13060" s="49" t="s">
        <v>13310</v>
      </c>
    </row>
    <row r="13061" spans="1:2" x14ac:dyDescent="0.25">
      <c r="A13061" s="48">
        <v>51151509</v>
      </c>
      <c r="B13061" s="49" t="s">
        <v>13311</v>
      </c>
    </row>
    <row r="13062" spans="1:2" x14ac:dyDescent="0.25">
      <c r="A13062" s="48">
        <v>51151510</v>
      </c>
      <c r="B13062" s="49" t="s">
        <v>13312</v>
      </c>
    </row>
    <row r="13063" spans="1:2" x14ac:dyDescent="0.25">
      <c r="A13063" s="48">
        <v>51151511</v>
      </c>
      <c r="B13063" s="49" t="s">
        <v>13313</v>
      </c>
    </row>
    <row r="13064" spans="1:2" x14ac:dyDescent="0.25">
      <c r="A13064" s="48">
        <v>51151512</v>
      </c>
      <c r="B13064" s="49" t="s">
        <v>13314</v>
      </c>
    </row>
    <row r="13065" spans="1:2" x14ac:dyDescent="0.25">
      <c r="A13065" s="48">
        <v>51151513</v>
      </c>
      <c r="B13065" s="49" t="s">
        <v>13315</v>
      </c>
    </row>
    <row r="13066" spans="1:2" x14ac:dyDescent="0.25">
      <c r="A13066" s="48">
        <v>51151514</v>
      </c>
      <c r="B13066" s="49" t="s">
        <v>13316</v>
      </c>
    </row>
    <row r="13067" spans="1:2" x14ac:dyDescent="0.25">
      <c r="A13067" s="48">
        <v>51151515</v>
      </c>
      <c r="B13067" s="49" t="s">
        <v>13317</v>
      </c>
    </row>
    <row r="13068" spans="1:2" x14ac:dyDescent="0.25">
      <c r="A13068" s="48">
        <v>51151516</v>
      </c>
      <c r="B13068" s="49" t="s">
        <v>13318</v>
      </c>
    </row>
    <row r="13069" spans="1:2" x14ac:dyDescent="0.25">
      <c r="A13069" s="48">
        <v>51151517</v>
      </c>
      <c r="B13069" s="49" t="s">
        <v>13319</v>
      </c>
    </row>
    <row r="13070" spans="1:2" x14ac:dyDescent="0.25">
      <c r="A13070" s="48">
        <v>51151518</v>
      </c>
      <c r="B13070" s="49" t="s">
        <v>13320</v>
      </c>
    </row>
    <row r="13071" spans="1:2" x14ac:dyDescent="0.25">
      <c r="A13071" s="48">
        <v>51151601</v>
      </c>
      <c r="B13071" s="49" t="s">
        <v>13321</v>
      </c>
    </row>
    <row r="13072" spans="1:2" x14ac:dyDescent="0.25">
      <c r="A13072" s="48">
        <v>51151602</v>
      </c>
      <c r="B13072" s="49" t="s">
        <v>13322</v>
      </c>
    </row>
    <row r="13073" spans="1:2" x14ac:dyDescent="0.25">
      <c r="A13073" s="48">
        <v>51151603</v>
      </c>
      <c r="B13073" s="49" t="s">
        <v>13323</v>
      </c>
    </row>
    <row r="13074" spans="1:2" x14ac:dyDescent="0.25">
      <c r="A13074" s="48">
        <v>51151604</v>
      </c>
      <c r="B13074" s="49" t="s">
        <v>13324</v>
      </c>
    </row>
    <row r="13075" spans="1:2" x14ac:dyDescent="0.25">
      <c r="A13075" s="48">
        <v>51151605</v>
      </c>
      <c r="B13075" s="49" t="s">
        <v>13325</v>
      </c>
    </row>
    <row r="13076" spans="1:2" x14ac:dyDescent="0.25">
      <c r="A13076" s="48">
        <v>51151606</v>
      </c>
      <c r="B13076" s="49" t="s">
        <v>13326</v>
      </c>
    </row>
    <row r="13077" spans="1:2" x14ac:dyDescent="0.25">
      <c r="A13077" s="48">
        <v>51151607</v>
      </c>
      <c r="B13077" s="49" t="s">
        <v>13327</v>
      </c>
    </row>
    <row r="13078" spans="1:2" x14ac:dyDescent="0.25">
      <c r="A13078" s="48">
        <v>51151608</v>
      </c>
      <c r="B13078" s="49" t="s">
        <v>13328</v>
      </c>
    </row>
    <row r="13079" spans="1:2" x14ac:dyDescent="0.25">
      <c r="A13079" s="48">
        <v>51151609</v>
      </c>
      <c r="B13079" s="49" t="s">
        <v>13329</v>
      </c>
    </row>
    <row r="13080" spans="1:2" x14ac:dyDescent="0.25">
      <c r="A13080" s="48">
        <v>51151610</v>
      </c>
      <c r="B13080" s="49" t="s">
        <v>13330</v>
      </c>
    </row>
    <row r="13081" spans="1:2" x14ac:dyDescent="0.25">
      <c r="A13081" s="48">
        <v>51151611</v>
      </c>
      <c r="B13081" s="49" t="s">
        <v>13331</v>
      </c>
    </row>
    <row r="13082" spans="1:2" x14ac:dyDescent="0.25">
      <c r="A13082" s="48">
        <v>51151612</v>
      </c>
      <c r="B13082" s="49" t="s">
        <v>13332</v>
      </c>
    </row>
    <row r="13083" spans="1:2" x14ac:dyDescent="0.25">
      <c r="A13083" s="48">
        <v>51151613</v>
      </c>
      <c r="B13083" s="49" t="s">
        <v>13333</v>
      </c>
    </row>
    <row r="13084" spans="1:2" x14ac:dyDescent="0.25">
      <c r="A13084" s="48">
        <v>51151614</v>
      </c>
      <c r="B13084" s="49" t="s">
        <v>13334</v>
      </c>
    </row>
    <row r="13085" spans="1:2" x14ac:dyDescent="0.25">
      <c r="A13085" s="48">
        <v>51151615</v>
      </c>
      <c r="B13085" s="49" t="s">
        <v>13335</v>
      </c>
    </row>
    <row r="13086" spans="1:2" x14ac:dyDescent="0.25">
      <c r="A13086" s="48">
        <v>51151616</v>
      </c>
      <c r="B13086" s="49" t="s">
        <v>13336</v>
      </c>
    </row>
    <row r="13087" spans="1:2" x14ac:dyDescent="0.25">
      <c r="A13087" s="48">
        <v>51151701</v>
      </c>
      <c r="B13087" s="49" t="s">
        <v>13337</v>
      </c>
    </row>
    <row r="13088" spans="1:2" x14ac:dyDescent="0.25">
      <c r="A13088" s="48">
        <v>51151702</v>
      </c>
      <c r="B13088" s="49" t="s">
        <v>13338</v>
      </c>
    </row>
    <row r="13089" spans="1:2" x14ac:dyDescent="0.25">
      <c r="A13089" s="48">
        <v>51151703</v>
      </c>
      <c r="B13089" s="49" t="s">
        <v>13339</v>
      </c>
    </row>
    <row r="13090" spans="1:2" x14ac:dyDescent="0.25">
      <c r="A13090" s="48">
        <v>51151704</v>
      </c>
      <c r="B13090" s="49" t="s">
        <v>13340</v>
      </c>
    </row>
    <row r="13091" spans="1:2" x14ac:dyDescent="0.25">
      <c r="A13091" s="48">
        <v>51151705</v>
      </c>
      <c r="B13091" s="49" t="s">
        <v>13341</v>
      </c>
    </row>
    <row r="13092" spans="1:2" x14ac:dyDescent="0.25">
      <c r="A13092" s="48">
        <v>51151706</v>
      </c>
      <c r="B13092" s="49" t="s">
        <v>13342</v>
      </c>
    </row>
    <row r="13093" spans="1:2" x14ac:dyDescent="0.25">
      <c r="A13093" s="48">
        <v>51151707</v>
      </c>
      <c r="B13093" s="49" t="s">
        <v>13343</v>
      </c>
    </row>
    <row r="13094" spans="1:2" x14ac:dyDescent="0.25">
      <c r="A13094" s="48">
        <v>51151708</v>
      </c>
      <c r="B13094" s="49" t="s">
        <v>13344</v>
      </c>
    </row>
    <row r="13095" spans="1:2" x14ac:dyDescent="0.25">
      <c r="A13095" s="48">
        <v>51151709</v>
      </c>
      <c r="B13095" s="49" t="s">
        <v>13345</v>
      </c>
    </row>
    <row r="13096" spans="1:2" x14ac:dyDescent="0.25">
      <c r="A13096" s="48">
        <v>51151710</v>
      </c>
      <c r="B13096" s="49" t="s">
        <v>13346</v>
      </c>
    </row>
    <row r="13097" spans="1:2" x14ac:dyDescent="0.25">
      <c r="A13097" s="48">
        <v>51151711</v>
      </c>
      <c r="B13097" s="49" t="s">
        <v>13347</v>
      </c>
    </row>
    <row r="13098" spans="1:2" x14ac:dyDescent="0.25">
      <c r="A13098" s="48">
        <v>51151712</v>
      </c>
      <c r="B13098" s="49" t="s">
        <v>13348</v>
      </c>
    </row>
    <row r="13099" spans="1:2" x14ac:dyDescent="0.25">
      <c r="A13099" s="48">
        <v>51151713</v>
      </c>
      <c r="B13099" s="49" t="s">
        <v>13349</v>
      </c>
    </row>
    <row r="13100" spans="1:2" x14ac:dyDescent="0.25">
      <c r="A13100" s="48">
        <v>51151714</v>
      </c>
      <c r="B13100" s="49" t="s">
        <v>13350</v>
      </c>
    </row>
    <row r="13101" spans="1:2" x14ac:dyDescent="0.25">
      <c r="A13101" s="48">
        <v>51151715</v>
      </c>
      <c r="B13101" s="49" t="s">
        <v>13351</v>
      </c>
    </row>
    <row r="13102" spans="1:2" x14ac:dyDescent="0.25">
      <c r="A13102" s="48">
        <v>51151716</v>
      </c>
      <c r="B13102" s="49" t="s">
        <v>13352</v>
      </c>
    </row>
    <row r="13103" spans="1:2" x14ac:dyDescent="0.25">
      <c r="A13103" s="48">
        <v>51151717</v>
      </c>
      <c r="B13103" s="49" t="s">
        <v>13353</v>
      </c>
    </row>
    <row r="13104" spans="1:2" x14ac:dyDescent="0.25">
      <c r="A13104" s="48">
        <v>51151718</v>
      </c>
      <c r="B13104" s="49" t="s">
        <v>13354</v>
      </c>
    </row>
    <row r="13105" spans="1:2" x14ac:dyDescent="0.25">
      <c r="A13105" s="48">
        <v>51151719</v>
      </c>
      <c r="B13105" s="49" t="s">
        <v>13355</v>
      </c>
    </row>
    <row r="13106" spans="1:2" x14ac:dyDescent="0.25">
      <c r="A13106" s="48">
        <v>51151720</v>
      </c>
      <c r="B13106" s="49" t="s">
        <v>13356</v>
      </c>
    </row>
    <row r="13107" spans="1:2" x14ac:dyDescent="0.25">
      <c r="A13107" s="48">
        <v>51151721</v>
      </c>
      <c r="B13107" s="49" t="s">
        <v>13357</v>
      </c>
    </row>
    <row r="13108" spans="1:2" x14ac:dyDescent="0.25">
      <c r="A13108" s="48">
        <v>51151722</v>
      </c>
      <c r="B13108" s="49" t="s">
        <v>13358</v>
      </c>
    </row>
    <row r="13109" spans="1:2" x14ac:dyDescent="0.25">
      <c r="A13109" s="48">
        <v>51151723</v>
      </c>
      <c r="B13109" s="49" t="s">
        <v>13359</v>
      </c>
    </row>
    <row r="13110" spans="1:2" x14ac:dyDescent="0.25">
      <c r="A13110" s="48">
        <v>51151724</v>
      </c>
      <c r="B13110" s="49" t="s">
        <v>13360</v>
      </c>
    </row>
    <row r="13111" spans="1:2" x14ac:dyDescent="0.25">
      <c r="A13111" s="48">
        <v>51151725</v>
      </c>
      <c r="B13111" s="49" t="s">
        <v>13361</v>
      </c>
    </row>
    <row r="13112" spans="1:2" x14ac:dyDescent="0.25">
      <c r="A13112" s="48">
        <v>51151726</v>
      </c>
      <c r="B13112" s="49" t="s">
        <v>13362</v>
      </c>
    </row>
    <row r="13113" spans="1:2" x14ac:dyDescent="0.25">
      <c r="A13113" s="48">
        <v>51151727</v>
      </c>
      <c r="B13113" s="49" t="s">
        <v>13363</v>
      </c>
    </row>
    <row r="13114" spans="1:2" x14ac:dyDescent="0.25">
      <c r="A13114" s="48">
        <v>51151728</v>
      </c>
      <c r="B13114" s="49" t="s">
        <v>13364</v>
      </c>
    </row>
    <row r="13115" spans="1:2" x14ac:dyDescent="0.25">
      <c r="A13115" s="48">
        <v>51151729</v>
      </c>
      <c r="B13115" s="49" t="s">
        <v>13365</v>
      </c>
    </row>
    <row r="13116" spans="1:2" x14ac:dyDescent="0.25">
      <c r="A13116" s="48">
        <v>51151730</v>
      </c>
      <c r="B13116" s="49" t="s">
        <v>13366</v>
      </c>
    </row>
    <row r="13117" spans="1:2" x14ac:dyDescent="0.25">
      <c r="A13117" s="48">
        <v>51151731</v>
      </c>
      <c r="B13117" s="49" t="s">
        <v>13367</v>
      </c>
    </row>
    <row r="13118" spans="1:2" x14ac:dyDescent="0.25">
      <c r="A13118" s="48">
        <v>51151732</v>
      </c>
      <c r="B13118" s="49" t="s">
        <v>13368</v>
      </c>
    </row>
    <row r="13119" spans="1:2" x14ac:dyDescent="0.25">
      <c r="A13119" s="48">
        <v>51151733</v>
      </c>
      <c r="B13119" s="49" t="s">
        <v>13369</v>
      </c>
    </row>
    <row r="13120" spans="1:2" x14ac:dyDescent="0.25">
      <c r="A13120" s="48">
        <v>51151734</v>
      </c>
      <c r="B13120" s="49" t="s">
        <v>13370</v>
      </c>
    </row>
    <row r="13121" spans="1:2" x14ac:dyDescent="0.25">
      <c r="A13121" s="48">
        <v>51151735</v>
      </c>
      <c r="B13121" s="49" t="s">
        <v>13371</v>
      </c>
    </row>
    <row r="13122" spans="1:2" x14ac:dyDescent="0.25">
      <c r="A13122" s="48">
        <v>51151736</v>
      </c>
      <c r="B13122" s="49" t="s">
        <v>13372</v>
      </c>
    </row>
    <row r="13123" spans="1:2" x14ac:dyDescent="0.25">
      <c r="A13123" s="48">
        <v>51151737</v>
      </c>
      <c r="B13123" s="49" t="s">
        <v>13373</v>
      </c>
    </row>
    <row r="13124" spans="1:2" x14ac:dyDescent="0.25">
      <c r="A13124" s="48">
        <v>51151738</v>
      </c>
      <c r="B13124" s="49" t="s">
        <v>13374</v>
      </c>
    </row>
    <row r="13125" spans="1:2" x14ac:dyDescent="0.25">
      <c r="A13125" s="48">
        <v>51151739</v>
      </c>
      <c r="B13125" s="49" t="s">
        <v>13375</v>
      </c>
    </row>
    <row r="13126" spans="1:2" x14ac:dyDescent="0.25">
      <c r="A13126" s="48">
        <v>51151740</v>
      </c>
      <c r="B13126" s="49" t="s">
        <v>13376</v>
      </c>
    </row>
    <row r="13127" spans="1:2" x14ac:dyDescent="0.25">
      <c r="A13127" s="48">
        <v>51151741</v>
      </c>
      <c r="B13127" s="49" t="s">
        <v>13377</v>
      </c>
    </row>
    <row r="13128" spans="1:2" x14ac:dyDescent="0.25">
      <c r="A13128" s="48">
        <v>51151742</v>
      </c>
      <c r="B13128" s="49" t="s">
        <v>13378</v>
      </c>
    </row>
    <row r="13129" spans="1:2" x14ac:dyDescent="0.25">
      <c r="A13129" s="48">
        <v>51151743</v>
      </c>
      <c r="B13129" s="49" t="s">
        <v>13379</v>
      </c>
    </row>
    <row r="13130" spans="1:2" x14ac:dyDescent="0.25">
      <c r="A13130" s="48">
        <v>51151744</v>
      </c>
      <c r="B13130" s="49" t="s">
        <v>13380</v>
      </c>
    </row>
    <row r="13131" spans="1:2" x14ac:dyDescent="0.25">
      <c r="A13131" s="48">
        <v>51151745</v>
      </c>
      <c r="B13131" s="49" t="s">
        <v>13381</v>
      </c>
    </row>
    <row r="13132" spans="1:2" x14ac:dyDescent="0.25">
      <c r="A13132" s="48">
        <v>51151746</v>
      </c>
      <c r="B13132" s="49" t="s">
        <v>13382</v>
      </c>
    </row>
    <row r="13133" spans="1:2" x14ac:dyDescent="0.25">
      <c r="A13133" s="48">
        <v>51151747</v>
      </c>
      <c r="B13133" s="49" t="s">
        <v>13383</v>
      </c>
    </row>
    <row r="13134" spans="1:2" x14ac:dyDescent="0.25">
      <c r="A13134" s="48">
        <v>51151748</v>
      </c>
      <c r="B13134" s="49" t="s">
        <v>13384</v>
      </c>
    </row>
    <row r="13135" spans="1:2" x14ac:dyDescent="0.25">
      <c r="A13135" s="48">
        <v>51151749</v>
      </c>
      <c r="B13135" s="49" t="s">
        <v>13385</v>
      </c>
    </row>
    <row r="13136" spans="1:2" x14ac:dyDescent="0.25">
      <c r="A13136" s="48">
        <v>51151801</v>
      </c>
      <c r="B13136" s="49" t="s">
        <v>13386</v>
      </c>
    </row>
    <row r="13137" spans="1:2" x14ac:dyDescent="0.25">
      <c r="A13137" s="48">
        <v>51151802</v>
      </c>
      <c r="B13137" s="49" t="s">
        <v>13387</v>
      </c>
    </row>
    <row r="13138" spans="1:2" x14ac:dyDescent="0.25">
      <c r="A13138" s="48">
        <v>51151803</v>
      </c>
      <c r="B13138" s="49" t="s">
        <v>13388</v>
      </c>
    </row>
    <row r="13139" spans="1:2" x14ac:dyDescent="0.25">
      <c r="A13139" s="48">
        <v>51151804</v>
      </c>
      <c r="B13139" s="49" t="s">
        <v>13389</v>
      </c>
    </row>
    <row r="13140" spans="1:2" x14ac:dyDescent="0.25">
      <c r="A13140" s="48">
        <v>51151805</v>
      </c>
      <c r="B13140" s="49" t="s">
        <v>13390</v>
      </c>
    </row>
    <row r="13141" spans="1:2" x14ac:dyDescent="0.25">
      <c r="A13141" s="48">
        <v>51151810</v>
      </c>
      <c r="B13141" s="49" t="s">
        <v>13391</v>
      </c>
    </row>
    <row r="13142" spans="1:2" x14ac:dyDescent="0.25">
      <c r="A13142" s="48">
        <v>51151811</v>
      </c>
      <c r="B13142" s="49" t="s">
        <v>13392</v>
      </c>
    </row>
    <row r="13143" spans="1:2" x14ac:dyDescent="0.25">
      <c r="A13143" s="48">
        <v>51151812</v>
      </c>
      <c r="B13143" s="49" t="s">
        <v>13393</v>
      </c>
    </row>
    <row r="13144" spans="1:2" x14ac:dyDescent="0.25">
      <c r="A13144" s="48">
        <v>51151813</v>
      </c>
      <c r="B13144" s="49" t="s">
        <v>13394</v>
      </c>
    </row>
    <row r="13145" spans="1:2" x14ac:dyDescent="0.25">
      <c r="A13145" s="48">
        <v>51151814</v>
      </c>
      <c r="B13145" s="49" t="s">
        <v>13395</v>
      </c>
    </row>
    <row r="13146" spans="1:2" x14ac:dyDescent="0.25">
      <c r="A13146" s="48">
        <v>51151815</v>
      </c>
      <c r="B13146" s="49" t="s">
        <v>13396</v>
      </c>
    </row>
    <row r="13147" spans="1:2" x14ac:dyDescent="0.25">
      <c r="A13147" s="48">
        <v>51151816</v>
      </c>
      <c r="B13147" s="49" t="s">
        <v>13397</v>
      </c>
    </row>
    <row r="13148" spans="1:2" x14ac:dyDescent="0.25">
      <c r="A13148" s="48">
        <v>51151817</v>
      </c>
      <c r="B13148" s="49" t="s">
        <v>13398</v>
      </c>
    </row>
    <row r="13149" spans="1:2" x14ac:dyDescent="0.25">
      <c r="A13149" s="48">
        <v>51151818</v>
      </c>
      <c r="B13149" s="49" t="s">
        <v>13399</v>
      </c>
    </row>
    <row r="13150" spans="1:2" x14ac:dyDescent="0.25">
      <c r="A13150" s="48">
        <v>51151819</v>
      </c>
      <c r="B13150" s="49" t="s">
        <v>13400</v>
      </c>
    </row>
    <row r="13151" spans="1:2" x14ac:dyDescent="0.25">
      <c r="A13151" s="48">
        <v>51151820</v>
      </c>
      <c r="B13151" s="49" t="s">
        <v>13401</v>
      </c>
    </row>
    <row r="13152" spans="1:2" x14ac:dyDescent="0.25">
      <c r="A13152" s="48">
        <v>51151821</v>
      </c>
      <c r="B13152" s="49" t="s">
        <v>13402</v>
      </c>
    </row>
    <row r="13153" spans="1:2" x14ac:dyDescent="0.25">
      <c r="A13153" s="48">
        <v>51151822</v>
      </c>
      <c r="B13153" s="49" t="s">
        <v>13403</v>
      </c>
    </row>
    <row r="13154" spans="1:2" x14ac:dyDescent="0.25">
      <c r="A13154" s="48">
        <v>51151823</v>
      </c>
      <c r="B13154" s="49" t="s">
        <v>13404</v>
      </c>
    </row>
    <row r="13155" spans="1:2" x14ac:dyDescent="0.25">
      <c r="A13155" s="48">
        <v>51151824</v>
      </c>
      <c r="B13155" s="49" t="s">
        <v>13405</v>
      </c>
    </row>
    <row r="13156" spans="1:2" x14ac:dyDescent="0.25">
      <c r="A13156" s="48">
        <v>51151825</v>
      </c>
      <c r="B13156" s="49" t="s">
        <v>13406</v>
      </c>
    </row>
    <row r="13157" spans="1:2" x14ac:dyDescent="0.25">
      <c r="A13157" s="48">
        <v>51151901</v>
      </c>
      <c r="B13157" s="49" t="s">
        <v>13407</v>
      </c>
    </row>
    <row r="13158" spans="1:2" x14ac:dyDescent="0.25">
      <c r="A13158" s="48">
        <v>51151902</v>
      </c>
      <c r="B13158" s="49" t="s">
        <v>13408</v>
      </c>
    </row>
    <row r="13159" spans="1:2" x14ac:dyDescent="0.25">
      <c r="A13159" s="48">
        <v>51151903</v>
      </c>
      <c r="B13159" s="49" t="s">
        <v>13409</v>
      </c>
    </row>
    <row r="13160" spans="1:2" x14ac:dyDescent="0.25">
      <c r="A13160" s="48">
        <v>51151904</v>
      </c>
      <c r="B13160" s="49" t="s">
        <v>13410</v>
      </c>
    </row>
    <row r="13161" spans="1:2" x14ac:dyDescent="0.25">
      <c r="A13161" s="48">
        <v>51151905</v>
      </c>
      <c r="B13161" s="49" t="s">
        <v>13411</v>
      </c>
    </row>
    <row r="13162" spans="1:2" x14ac:dyDescent="0.25">
      <c r="A13162" s="48">
        <v>51151906</v>
      </c>
      <c r="B13162" s="49" t="s">
        <v>13412</v>
      </c>
    </row>
    <row r="13163" spans="1:2" x14ac:dyDescent="0.25">
      <c r="A13163" s="48">
        <v>51151907</v>
      </c>
      <c r="B13163" s="49" t="s">
        <v>13413</v>
      </c>
    </row>
    <row r="13164" spans="1:2" x14ac:dyDescent="0.25">
      <c r="A13164" s="48">
        <v>51151908</v>
      </c>
      <c r="B13164" s="49" t="s">
        <v>13414</v>
      </c>
    </row>
    <row r="13165" spans="1:2" x14ac:dyDescent="0.25">
      <c r="A13165" s="48">
        <v>51151910</v>
      </c>
      <c r="B13165" s="49" t="s">
        <v>13415</v>
      </c>
    </row>
    <row r="13166" spans="1:2" x14ac:dyDescent="0.25">
      <c r="A13166" s="48">
        <v>51151911</v>
      </c>
      <c r="B13166" s="49" t="s">
        <v>13416</v>
      </c>
    </row>
    <row r="13167" spans="1:2" x14ac:dyDescent="0.25">
      <c r="A13167" s="48">
        <v>51151912</v>
      </c>
      <c r="B13167" s="49" t="s">
        <v>13417</v>
      </c>
    </row>
    <row r="13168" spans="1:2" x14ac:dyDescent="0.25">
      <c r="A13168" s="48">
        <v>51151913</v>
      </c>
      <c r="B13168" s="49" t="s">
        <v>13418</v>
      </c>
    </row>
    <row r="13169" spans="1:2" x14ac:dyDescent="0.25">
      <c r="A13169" s="48">
        <v>51151914</v>
      </c>
      <c r="B13169" s="49" t="s">
        <v>13419</v>
      </c>
    </row>
    <row r="13170" spans="1:2" x14ac:dyDescent="0.25">
      <c r="A13170" s="48">
        <v>51151915</v>
      </c>
      <c r="B13170" s="49" t="s">
        <v>13420</v>
      </c>
    </row>
    <row r="13171" spans="1:2" x14ac:dyDescent="0.25">
      <c r="A13171" s="48">
        <v>51151916</v>
      </c>
      <c r="B13171" s="49" t="s">
        <v>13421</v>
      </c>
    </row>
    <row r="13172" spans="1:2" x14ac:dyDescent="0.25">
      <c r="A13172" s="48">
        <v>51151917</v>
      </c>
      <c r="B13172" s="49" t="s">
        <v>13422</v>
      </c>
    </row>
    <row r="13173" spans="1:2" x14ac:dyDescent="0.25">
      <c r="A13173" s="48">
        <v>51152001</v>
      </c>
      <c r="B13173" s="49" t="s">
        <v>13423</v>
      </c>
    </row>
    <row r="13174" spans="1:2" x14ac:dyDescent="0.25">
      <c r="A13174" s="48">
        <v>51152002</v>
      </c>
      <c r="B13174" s="49" t="s">
        <v>13424</v>
      </c>
    </row>
    <row r="13175" spans="1:2" x14ac:dyDescent="0.25">
      <c r="A13175" s="48">
        <v>51152003</v>
      </c>
      <c r="B13175" s="49" t="s">
        <v>13425</v>
      </c>
    </row>
    <row r="13176" spans="1:2" x14ac:dyDescent="0.25">
      <c r="A13176" s="48">
        <v>51152004</v>
      </c>
      <c r="B13176" s="49" t="s">
        <v>13426</v>
      </c>
    </row>
    <row r="13177" spans="1:2" x14ac:dyDescent="0.25">
      <c r="A13177" s="48">
        <v>51152005</v>
      </c>
      <c r="B13177" s="49" t="s">
        <v>13427</v>
      </c>
    </row>
    <row r="13178" spans="1:2" x14ac:dyDescent="0.25">
      <c r="A13178" s="48">
        <v>51152006</v>
      </c>
      <c r="B13178" s="49" t="s">
        <v>13428</v>
      </c>
    </row>
    <row r="13179" spans="1:2" x14ac:dyDescent="0.25">
      <c r="A13179" s="48">
        <v>51152007</v>
      </c>
      <c r="B13179" s="49" t="s">
        <v>13429</v>
      </c>
    </row>
    <row r="13180" spans="1:2" x14ac:dyDescent="0.25">
      <c r="A13180" s="48">
        <v>51152008</v>
      </c>
      <c r="B13180" s="49" t="s">
        <v>13430</v>
      </c>
    </row>
    <row r="13181" spans="1:2" x14ac:dyDescent="0.25">
      <c r="A13181" s="48">
        <v>51152009</v>
      </c>
      <c r="B13181" s="49" t="s">
        <v>13431</v>
      </c>
    </row>
    <row r="13182" spans="1:2" x14ac:dyDescent="0.25">
      <c r="A13182" s="48">
        <v>51152010</v>
      </c>
      <c r="B13182" s="49" t="s">
        <v>13432</v>
      </c>
    </row>
    <row r="13183" spans="1:2" x14ac:dyDescent="0.25">
      <c r="A13183" s="48">
        <v>51152011</v>
      </c>
      <c r="B13183" s="49" t="s">
        <v>13433</v>
      </c>
    </row>
    <row r="13184" spans="1:2" x14ac:dyDescent="0.25">
      <c r="A13184" s="48">
        <v>51152012</v>
      </c>
      <c r="B13184" s="49" t="s">
        <v>13434</v>
      </c>
    </row>
    <row r="13185" spans="1:2" x14ac:dyDescent="0.25">
      <c r="A13185" s="48">
        <v>51161501</v>
      </c>
      <c r="B13185" s="49" t="s">
        <v>13435</v>
      </c>
    </row>
    <row r="13186" spans="1:2" x14ac:dyDescent="0.25">
      <c r="A13186" s="48">
        <v>51161502</v>
      </c>
      <c r="B13186" s="49" t="s">
        <v>13436</v>
      </c>
    </row>
    <row r="13187" spans="1:2" x14ac:dyDescent="0.25">
      <c r="A13187" s="48">
        <v>51161503</v>
      </c>
      <c r="B13187" s="49" t="s">
        <v>13437</v>
      </c>
    </row>
    <row r="13188" spans="1:2" x14ac:dyDescent="0.25">
      <c r="A13188" s="48">
        <v>51161504</v>
      </c>
      <c r="B13188" s="49" t="s">
        <v>13438</v>
      </c>
    </row>
    <row r="13189" spans="1:2" x14ac:dyDescent="0.25">
      <c r="A13189" s="48">
        <v>51161505</v>
      </c>
      <c r="B13189" s="49" t="s">
        <v>13439</v>
      </c>
    </row>
    <row r="13190" spans="1:2" x14ac:dyDescent="0.25">
      <c r="A13190" s="48">
        <v>51161506</v>
      </c>
      <c r="B13190" s="49" t="s">
        <v>13440</v>
      </c>
    </row>
    <row r="13191" spans="1:2" x14ac:dyDescent="0.25">
      <c r="A13191" s="48">
        <v>51161507</v>
      </c>
      <c r="B13191" s="49" t="s">
        <v>13441</v>
      </c>
    </row>
    <row r="13192" spans="1:2" x14ac:dyDescent="0.25">
      <c r="A13192" s="48">
        <v>51161508</v>
      </c>
      <c r="B13192" s="49" t="s">
        <v>13442</v>
      </c>
    </row>
    <row r="13193" spans="1:2" x14ac:dyDescent="0.25">
      <c r="A13193" s="48">
        <v>51161510</v>
      </c>
      <c r="B13193" s="49" t="s">
        <v>13439</v>
      </c>
    </row>
    <row r="13194" spans="1:2" x14ac:dyDescent="0.25">
      <c r="A13194" s="48">
        <v>51161511</v>
      </c>
      <c r="B13194" s="49" t="s">
        <v>13443</v>
      </c>
    </row>
    <row r="13195" spans="1:2" x14ac:dyDescent="0.25">
      <c r="A13195" s="48">
        <v>51161513</v>
      </c>
      <c r="B13195" s="49" t="s">
        <v>13444</v>
      </c>
    </row>
    <row r="13196" spans="1:2" x14ac:dyDescent="0.25">
      <c r="A13196" s="48">
        <v>51161514</v>
      </c>
      <c r="B13196" s="49" t="s">
        <v>13445</v>
      </c>
    </row>
    <row r="13197" spans="1:2" x14ac:dyDescent="0.25">
      <c r="A13197" s="48">
        <v>51161515</v>
      </c>
      <c r="B13197" s="49" t="s">
        <v>13446</v>
      </c>
    </row>
    <row r="13198" spans="1:2" x14ac:dyDescent="0.25">
      <c r="A13198" s="48">
        <v>51161516</v>
      </c>
      <c r="B13198" s="49" t="s">
        <v>13447</v>
      </c>
    </row>
    <row r="13199" spans="1:2" x14ac:dyDescent="0.25">
      <c r="A13199" s="48">
        <v>51161517</v>
      </c>
      <c r="B13199" s="49" t="s">
        <v>13448</v>
      </c>
    </row>
    <row r="13200" spans="1:2" x14ac:dyDescent="0.25">
      <c r="A13200" s="48">
        <v>51161601</v>
      </c>
      <c r="B13200" s="49" t="s">
        <v>13449</v>
      </c>
    </row>
    <row r="13201" spans="1:2" x14ac:dyDescent="0.25">
      <c r="A13201" s="48">
        <v>51161602</v>
      </c>
      <c r="B13201" s="49" t="s">
        <v>13450</v>
      </c>
    </row>
    <row r="13202" spans="1:2" x14ac:dyDescent="0.25">
      <c r="A13202" s="48">
        <v>51161603</v>
      </c>
      <c r="B13202" s="49" t="s">
        <v>13451</v>
      </c>
    </row>
    <row r="13203" spans="1:2" x14ac:dyDescent="0.25">
      <c r="A13203" s="48">
        <v>51161605</v>
      </c>
      <c r="B13203" s="49" t="s">
        <v>13452</v>
      </c>
    </row>
    <row r="13204" spans="1:2" x14ac:dyDescent="0.25">
      <c r="A13204" s="48">
        <v>51161606</v>
      </c>
      <c r="B13204" s="49" t="s">
        <v>13453</v>
      </c>
    </row>
    <row r="13205" spans="1:2" x14ac:dyDescent="0.25">
      <c r="A13205" s="48">
        <v>51161607</v>
      </c>
      <c r="B13205" s="49" t="s">
        <v>13454</v>
      </c>
    </row>
    <row r="13206" spans="1:2" x14ac:dyDescent="0.25">
      <c r="A13206" s="48">
        <v>51161608</v>
      </c>
      <c r="B13206" s="49" t="s">
        <v>13455</v>
      </c>
    </row>
    <row r="13207" spans="1:2" x14ac:dyDescent="0.25">
      <c r="A13207" s="48">
        <v>51161609</v>
      </c>
      <c r="B13207" s="49" t="s">
        <v>13456</v>
      </c>
    </row>
    <row r="13208" spans="1:2" x14ac:dyDescent="0.25">
      <c r="A13208" s="48">
        <v>51161610</v>
      </c>
      <c r="B13208" s="49" t="s">
        <v>13457</v>
      </c>
    </row>
    <row r="13209" spans="1:2" x14ac:dyDescent="0.25">
      <c r="A13209" s="48">
        <v>51161611</v>
      </c>
      <c r="B13209" s="49" t="s">
        <v>13458</v>
      </c>
    </row>
    <row r="13210" spans="1:2" x14ac:dyDescent="0.25">
      <c r="A13210" s="48">
        <v>51161612</v>
      </c>
      <c r="B13210" s="49" t="s">
        <v>13459</v>
      </c>
    </row>
    <row r="13211" spans="1:2" x14ac:dyDescent="0.25">
      <c r="A13211" s="48">
        <v>51161613</v>
      </c>
      <c r="B13211" s="49" t="s">
        <v>13460</v>
      </c>
    </row>
    <row r="13212" spans="1:2" x14ac:dyDescent="0.25">
      <c r="A13212" s="48">
        <v>51161614</v>
      </c>
      <c r="B13212" s="49" t="s">
        <v>13461</v>
      </c>
    </row>
    <row r="13213" spans="1:2" x14ac:dyDescent="0.25">
      <c r="A13213" s="48">
        <v>51161615</v>
      </c>
      <c r="B13213" s="49" t="s">
        <v>13462</v>
      </c>
    </row>
    <row r="13214" spans="1:2" x14ac:dyDescent="0.25">
      <c r="A13214" s="48">
        <v>51161616</v>
      </c>
      <c r="B13214" s="49" t="s">
        <v>13463</v>
      </c>
    </row>
    <row r="13215" spans="1:2" x14ac:dyDescent="0.25">
      <c r="A13215" s="48">
        <v>51161617</v>
      </c>
      <c r="B13215" s="49" t="s">
        <v>13464</v>
      </c>
    </row>
    <row r="13216" spans="1:2" x14ac:dyDescent="0.25">
      <c r="A13216" s="48">
        <v>51161618</v>
      </c>
      <c r="B13216" s="49" t="s">
        <v>13465</v>
      </c>
    </row>
    <row r="13217" spans="1:2" x14ac:dyDescent="0.25">
      <c r="A13217" s="48">
        <v>51161619</v>
      </c>
      <c r="B13217" s="49" t="s">
        <v>13466</v>
      </c>
    </row>
    <row r="13218" spans="1:2" x14ac:dyDescent="0.25">
      <c r="A13218" s="48">
        <v>51161620</v>
      </c>
      <c r="B13218" s="49" t="s">
        <v>13467</v>
      </c>
    </row>
    <row r="13219" spans="1:2" x14ac:dyDescent="0.25">
      <c r="A13219" s="48">
        <v>51161621</v>
      </c>
      <c r="B13219" s="49" t="s">
        <v>13468</v>
      </c>
    </row>
    <row r="13220" spans="1:2" x14ac:dyDescent="0.25">
      <c r="A13220" s="48">
        <v>51161622</v>
      </c>
      <c r="B13220" s="49" t="s">
        <v>13443</v>
      </c>
    </row>
    <row r="13221" spans="1:2" x14ac:dyDescent="0.25">
      <c r="A13221" s="48">
        <v>51161623</v>
      </c>
      <c r="B13221" s="49" t="s">
        <v>13469</v>
      </c>
    </row>
    <row r="13222" spans="1:2" x14ac:dyDescent="0.25">
      <c r="A13222" s="48">
        <v>51161624</v>
      </c>
      <c r="B13222" s="49" t="s">
        <v>13470</v>
      </c>
    </row>
    <row r="13223" spans="1:2" x14ac:dyDescent="0.25">
      <c r="A13223" s="48">
        <v>51161625</v>
      </c>
      <c r="B13223" s="49" t="s">
        <v>13471</v>
      </c>
    </row>
    <row r="13224" spans="1:2" x14ac:dyDescent="0.25">
      <c r="A13224" s="48">
        <v>51161626</v>
      </c>
      <c r="B13224" s="49" t="s">
        <v>13472</v>
      </c>
    </row>
    <row r="13225" spans="1:2" x14ac:dyDescent="0.25">
      <c r="A13225" s="48">
        <v>51161627</v>
      </c>
      <c r="B13225" s="49" t="s">
        <v>13473</v>
      </c>
    </row>
    <row r="13226" spans="1:2" x14ac:dyDescent="0.25">
      <c r="A13226" s="48">
        <v>51161628</v>
      </c>
      <c r="B13226" s="49" t="s">
        <v>13474</v>
      </c>
    </row>
    <row r="13227" spans="1:2" x14ac:dyDescent="0.25">
      <c r="A13227" s="48">
        <v>51161629</v>
      </c>
      <c r="B13227" s="49" t="s">
        <v>13475</v>
      </c>
    </row>
    <row r="13228" spans="1:2" x14ac:dyDescent="0.25">
      <c r="A13228" s="48">
        <v>51161630</v>
      </c>
      <c r="B13228" s="49" t="s">
        <v>13476</v>
      </c>
    </row>
    <row r="13229" spans="1:2" x14ac:dyDescent="0.25">
      <c r="A13229" s="48">
        <v>51161631</v>
      </c>
      <c r="B13229" s="49" t="s">
        <v>13477</v>
      </c>
    </row>
    <row r="13230" spans="1:2" x14ac:dyDescent="0.25">
      <c r="A13230" s="48">
        <v>51161632</v>
      </c>
      <c r="B13230" s="49" t="s">
        <v>13478</v>
      </c>
    </row>
    <row r="13231" spans="1:2" x14ac:dyDescent="0.25">
      <c r="A13231" s="48">
        <v>51161633</v>
      </c>
      <c r="B13231" s="49" t="s">
        <v>13479</v>
      </c>
    </row>
    <row r="13232" spans="1:2" x14ac:dyDescent="0.25">
      <c r="A13232" s="48">
        <v>51161634</v>
      </c>
      <c r="B13232" s="49" t="s">
        <v>13480</v>
      </c>
    </row>
    <row r="13233" spans="1:2" x14ac:dyDescent="0.25">
      <c r="A13233" s="48">
        <v>51161635</v>
      </c>
      <c r="B13233" s="49" t="s">
        <v>13481</v>
      </c>
    </row>
    <row r="13234" spans="1:2" x14ac:dyDescent="0.25">
      <c r="A13234" s="48">
        <v>51161636</v>
      </c>
      <c r="B13234" s="49" t="s">
        <v>13482</v>
      </c>
    </row>
    <row r="13235" spans="1:2" x14ac:dyDescent="0.25">
      <c r="A13235" s="48">
        <v>51161637</v>
      </c>
      <c r="B13235" s="49" t="s">
        <v>13483</v>
      </c>
    </row>
    <row r="13236" spans="1:2" x14ac:dyDescent="0.25">
      <c r="A13236" s="48">
        <v>51161638</v>
      </c>
      <c r="B13236" s="49" t="s">
        <v>13484</v>
      </c>
    </row>
    <row r="13237" spans="1:2" x14ac:dyDescent="0.25">
      <c r="A13237" s="48">
        <v>51161639</v>
      </c>
      <c r="B13237" s="49" t="s">
        <v>13485</v>
      </c>
    </row>
    <row r="13238" spans="1:2" x14ac:dyDescent="0.25">
      <c r="A13238" s="48">
        <v>51161640</v>
      </c>
      <c r="B13238" s="49" t="s">
        <v>13486</v>
      </c>
    </row>
    <row r="13239" spans="1:2" x14ac:dyDescent="0.25">
      <c r="A13239" s="48">
        <v>51161646</v>
      </c>
      <c r="B13239" s="49" t="s">
        <v>13487</v>
      </c>
    </row>
    <row r="13240" spans="1:2" x14ac:dyDescent="0.25">
      <c r="A13240" s="48">
        <v>51161647</v>
      </c>
      <c r="B13240" s="49" t="s">
        <v>13488</v>
      </c>
    </row>
    <row r="13241" spans="1:2" x14ac:dyDescent="0.25">
      <c r="A13241" s="48">
        <v>51161648</v>
      </c>
      <c r="B13241" s="49" t="s">
        <v>13489</v>
      </c>
    </row>
    <row r="13242" spans="1:2" x14ac:dyDescent="0.25">
      <c r="A13242" s="48">
        <v>51161649</v>
      </c>
      <c r="B13242" s="49" t="s">
        <v>13490</v>
      </c>
    </row>
    <row r="13243" spans="1:2" x14ac:dyDescent="0.25">
      <c r="A13243" s="48">
        <v>51161650</v>
      </c>
      <c r="B13243" s="49" t="s">
        <v>13491</v>
      </c>
    </row>
    <row r="13244" spans="1:2" x14ac:dyDescent="0.25">
      <c r="A13244" s="48">
        <v>51161651</v>
      </c>
      <c r="B13244" s="49" t="s">
        <v>13492</v>
      </c>
    </row>
    <row r="13245" spans="1:2" x14ac:dyDescent="0.25">
      <c r="A13245" s="48">
        <v>51161701</v>
      </c>
      <c r="B13245" s="49" t="s">
        <v>13493</v>
      </c>
    </row>
    <row r="13246" spans="1:2" x14ac:dyDescent="0.25">
      <c r="A13246" s="48">
        <v>51161702</v>
      </c>
      <c r="B13246" s="49" t="s">
        <v>13494</v>
      </c>
    </row>
    <row r="13247" spans="1:2" x14ac:dyDescent="0.25">
      <c r="A13247" s="48">
        <v>51161703</v>
      </c>
      <c r="B13247" s="49" t="s">
        <v>13495</v>
      </c>
    </row>
    <row r="13248" spans="1:2" x14ac:dyDescent="0.25">
      <c r="A13248" s="48">
        <v>51161704</v>
      </c>
      <c r="B13248" s="49" t="s">
        <v>13496</v>
      </c>
    </row>
    <row r="13249" spans="1:2" x14ac:dyDescent="0.25">
      <c r="A13249" s="48">
        <v>51161705</v>
      </c>
      <c r="B13249" s="49" t="s">
        <v>13497</v>
      </c>
    </row>
    <row r="13250" spans="1:2" x14ac:dyDescent="0.25">
      <c r="A13250" s="48">
        <v>51161706</v>
      </c>
      <c r="B13250" s="49" t="s">
        <v>13498</v>
      </c>
    </row>
    <row r="13251" spans="1:2" x14ac:dyDescent="0.25">
      <c r="A13251" s="48">
        <v>51161707</v>
      </c>
      <c r="B13251" s="49" t="s">
        <v>13499</v>
      </c>
    </row>
    <row r="13252" spans="1:2" x14ac:dyDescent="0.25">
      <c r="A13252" s="48">
        <v>51161708</v>
      </c>
      <c r="B13252" s="49" t="s">
        <v>13500</v>
      </c>
    </row>
    <row r="13253" spans="1:2" x14ac:dyDescent="0.25">
      <c r="A13253" s="48">
        <v>51161709</v>
      </c>
      <c r="B13253" s="49" t="s">
        <v>13501</v>
      </c>
    </row>
    <row r="13254" spans="1:2" x14ac:dyDescent="0.25">
      <c r="A13254" s="48">
        <v>51161710</v>
      </c>
      <c r="B13254" s="49" t="s">
        <v>13502</v>
      </c>
    </row>
    <row r="13255" spans="1:2" x14ac:dyDescent="0.25">
      <c r="A13255" s="48">
        <v>51161801</v>
      </c>
      <c r="B13255" s="49" t="s">
        <v>13503</v>
      </c>
    </row>
    <row r="13256" spans="1:2" x14ac:dyDescent="0.25">
      <c r="A13256" s="48">
        <v>51161802</v>
      </c>
      <c r="B13256" s="49" t="s">
        <v>13504</v>
      </c>
    </row>
    <row r="13257" spans="1:2" x14ac:dyDescent="0.25">
      <c r="A13257" s="48">
        <v>51161803</v>
      </c>
      <c r="B13257" s="49" t="s">
        <v>13505</v>
      </c>
    </row>
    <row r="13258" spans="1:2" x14ac:dyDescent="0.25">
      <c r="A13258" s="48">
        <v>51161805</v>
      </c>
      <c r="B13258" s="49" t="s">
        <v>13506</v>
      </c>
    </row>
    <row r="13259" spans="1:2" x14ac:dyDescent="0.25">
      <c r="A13259" s="48">
        <v>51161806</v>
      </c>
      <c r="B13259" s="49" t="s">
        <v>13507</v>
      </c>
    </row>
    <row r="13260" spans="1:2" x14ac:dyDescent="0.25">
      <c r="A13260" s="48">
        <v>51161808</v>
      </c>
      <c r="B13260" s="49" t="s">
        <v>13508</v>
      </c>
    </row>
    <row r="13261" spans="1:2" x14ac:dyDescent="0.25">
      <c r="A13261" s="48">
        <v>51161809</v>
      </c>
      <c r="B13261" s="49" t="s">
        <v>13509</v>
      </c>
    </row>
    <row r="13262" spans="1:2" x14ac:dyDescent="0.25">
      <c r="A13262" s="48">
        <v>51161810</v>
      </c>
      <c r="B13262" s="49" t="s">
        <v>13510</v>
      </c>
    </row>
    <row r="13263" spans="1:2" x14ac:dyDescent="0.25">
      <c r="A13263" s="48">
        <v>51161811</v>
      </c>
      <c r="B13263" s="49" t="s">
        <v>13511</v>
      </c>
    </row>
    <row r="13264" spans="1:2" x14ac:dyDescent="0.25">
      <c r="A13264" s="48">
        <v>51161812</v>
      </c>
      <c r="B13264" s="49" t="s">
        <v>13512</v>
      </c>
    </row>
    <row r="13265" spans="1:2" x14ac:dyDescent="0.25">
      <c r="A13265" s="48">
        <v>51161813</v>
      </c>
      <c r="B13265" s="49" t="s">
        <v>13513</v>
      </c>
    </row>
    <row r="13266" spans="1:2" x14ac:dyDescent="0.25">
      <c r="A13266" s="48">
        <v>51161814</v>
      </c>
      <c r="B13266" s="49" t="s">
        <v>13514</v>
      </c>
    </row>
    <row r="13267" spans="1:2" x14ac:dyDescent="0.25">
      <c r="A13267" s="48">
        <v>51161815</v>
      </c>
      <c r="B13267" s="49" t="s">
        <v>13515</v>
      </c>
    </row>
    <row r="13268" spans="1:2" x14ac:dyDescent="0.25">
      <c r="A13268" s="48">
        <v>51161817</v>
      </c>
      <c r="B13268" s="49" t="s">
        <v>13516</v>
      </c>
    </row>
    <row r="13269" spans="1:2" x14ac:dyDescent="0.25">
      <c r="A13269" s="48">
        <v>51161818</v>
      </c>
      <c r="B13269" s="49" t="s">
        <v>13517</v>
      </c>
    </row>
    <row r="13270" spans="1:2" x14ac:dyDescent="0.25">
      <c r="A13270" s="48">
        <v>51161819</v>
      </c>
      <c r="B13270" s="49" t="s">
        <v>13518</v>
      </c>
    </row>
    <row r="13271" spans="1:2" x14ac:dyDescent="0.25">
      <c r="A13271" s="48">
        <v>51161820</v>
      </c>
      <c r="B13271" s="49" t="s">
        <v>13519</v>
      </c>
    </row>
    <row r="13272" spans="1:2" x14ac:dyDescent="0.25">
      <c r="A13272" s="48">
        <v>51161901</v>
      </c>
      <c r="B13272" s="49" t="s">
        <v>13520</v>
      </c>
    </row>
    <row r="13273" spans="1:2" x14ac:dyDescent="0.25">
      <c r="A13273" s="48">
        <v>51161903</v>
      </c>
      <c r="B13273" s="49" t="s">
        <v>13521</v>
      </c>
    </row>
    <row r="13274" spans="1:2" x14ac:dyDescent="0.25">
      <c r="A13274" s="48">
        <v>51171501</v>
      </c>
      <c r="B13274" s="49" t="s">
        <v>13522</v>
      </c>
    </row>
    <row r="13275" spans="1:2" x14ac:dyDescent="0.25">
      <c r="A13275" s="48">
        <v>51171502</v>
      </c>
      <c r="B13275" s="49" t="s">
        <v>13523</v>
      </c>
    </row>
    <row r="13276" spans="1:2" x14ac:dyDescent="0.25">
      <c r="A13276" s="48">
        <v>51171503</v>
      </c>
      <c r="B13276" s="49" t="s">
        <v>13524</v>
      </c>
    </row>
    <row r="13277" spans="1:2" x14ac:dyDescent="0.25">
      <c r="A13277" s="48">
        <v>51171504</v>
      </c>
      <c r="B13277" s="49" t="s">
        <v>13525</v>
      </c>
    </row>
    <row r="13278" spans="1:2" x14ac:dyDescent="0.25">
      <c r="A13278" s="48">
        <v>51171505</v>
      </c>
      <c r="B13278" s="49" t="s">
        <v>13526</v>
      </c>
    </row>
    <row r="13279" spans="1:2" x14ac:dyDescent="0.25">
      <c r="A13279" s="48">
        <v>51171507</v>
      </c>
      <c r="B13279" s="49" t="s">
        <v>13527</v>
      </c>
    </row>
    <row r="13280" spans="1:2" x14ac:dyDescent="0.25">
      <c r="A13280" s="48">
        <v>51171508</v>
      </c>
      <c r="B13280" s="49" t="s">
        <v>13528</v>
      </c>
    </row>
    <row r="13281" spans="1:2" x14ac:dyDescent="0.25">
      <c r="A13281" s="48">
        <v>51171509</v>
      </c>
      <c r="B13281" s="49" t="s">
        <v>13529</v>
      </c>
    </row>
    <row r="13282" spans="1:2" x14ac:dyDescent="0.25">
      <c r="A13282" s="48">
        <v>51171510</v>
      </c>
      <c r="B13282" s="49" t="s">
        <v>13530</v>
      </c>
    </row>
    <row r="13283" spans="1:2" x14ac:dyDescent="0.25">
      <c r="A13283" s="48">
        <v>51171511</v>
      </c>
      <c r="B13283" s="49" t="s">
        <v>13531</v>
      </c>
    </row>
    <row r="13284" spans="1:2" x14ac:dyDescent="0.25">
      <c r="A13284" s="48">
        <v>51171513</v>
      </c>
      <c r="B13284" s="49" t="s">
        <v>13532</v>
      </c>
    </row>
    <row r="13285" spans="1:2" x14ac:dyDescent="0.25">
      <c r="A13285" s="48">
        <v>51171601</v>
      </c>
      <c r="B13285" s="49" t="s">
        <v>13533</v>
      </c>
    </row>
    <row r="13286" spans="1:2" x14ac:dyDescent="0.25">
      <c r="A13286" s="48">
        <v>51171602</v>
      </c>
      <c r="B13286" s="49" t="s">
        <v>13534</v>
      </c>
    </row>
    <row r="13287" spans="1:2" x14ac:dyDescent="0.25">
      <c r="A13287" s="48">
        <v>51171603</v>
      </c>
      <c r="B13287" s="49" t="s">
        <v>13535</v>
      </c>
    </row>
    <row r="13288" spans="1:2" x14ac:dyDescent="0.25">
      <c r="A13288" s="48">
        <v>51171604</v>
      </c>
      <c r="B13288" s="49" t="s">
        <v>13536</v>
      </c>
    </row>
    <row r="13289" spans="1:2" x14ac:dyDescent="0.25">
      <c r="A13289" s="48">
        <v>51171605</v>
      </c>
      <c r="B13289" s="49" t="s">
        <v>13537</v>
      </c>
    </row>
    <row r="13290" spans="1:2" x14ac:dyDescent="0.25">
      <c r="A13290" s="48">
        <v>51171606</v>
      </c>
      <c r="B13290" s="49" t="s">
        <v>13538</v>
      </c>
    </row>
    <row r="13291" spans="1:2" x14ac:dyDescent="0.25">
      <c r="A13291" s="48">
        <v>51171607</v>
      </c>
      <c r="B13291" s="49" t="s">
        <v>13539</v>
      </c>
    </row>
    <row r="13292" spans="1:2" x14ac:dyDescent="0.25">
      <c r="A13292" s="48">
        <v>51171608</v>
      </c>
      <c r="B13292" s="49" t="s">
        <v>13540</v>
      </c>
    </row>
    <row r="13293" spans="1:2" x14ac:dyDescent="0.25">
      <c r="A13293" s="48">
        <v>51171609</v>
      </c>
      <c r="B13293" s="49" t="s">
        <v>13541</v>
      </c>
    </row>
    <row r="13294" spans="1:2" x14ac:dyDescent="0.25">
      <c r="A13294" s="48">
        <v>51171610</v>
      </c>
      <c r="B13294" s="49" t="s">
        <v>13542</v>
      </c>
    </row>
    <row r="13295" spans="1:2" x14ac:dyDescent="0.25">
      <c r="A13295" s="48">
        <v>51171611</v>
      </c>
      <c r="B13295" s="49" t="s">
        <v>13543</v>
      </c>
    </row>
    <row r="13296" spans="1:2" x14ac:dyDescent="0.25">
      <c r="A13296" s="48">
        <v>51171612</v>
      </c>
      <c r="B13296" s="49" t="s">
        <v>13544</v>
      </c>
    </row>
    <row r="13297" spans="1:2" x14ac:dyDescent="0.25">
      <c r="A13297" s="48">
        <v>51171613</v>
      </c>
      <c r="B13297" s="49" t="s">
        <v>13545</v>
      </c>
    </row>
    <row r="13298" spans="1:2" x14ac:dyDescent="0.25">
      <c r="A13298" s="48">
        <v>51171614</v>
      </c>
      <c r="B13298" s="49" t="s">
        <v>13546</v>
      </c>
    </row>
    <row r="13299" spans="1:2" x14ac:dyDescent="0.25">
      <c r="A13299" s="48">
        <v>51171615</v>
      </c>
      <c r="B13299" s="49" t="s">
        <v>13547</v>
      </c>
    </row>
    <row r="13300" spans="1:2" x14ac:dyDescent="0.25">
      <c r="A13300" s="48">
        <v>51171616</v>
      </c>
      <c r="B13300" s="49" t="s">
        <v>13548</v>
      </c>
    </row>
    <row r="13301" spans="1:2" x14ac:dyDescent="0.25">
      <c r="A13301" s="48">
        <v>51171617</v>
      </c>
      <c r="B13301" s="49" t="s">
        <v>13549</v>
      </c>
    </row>
    <row r="13302" spans="1:2" x14ac:dyDescent="0.25">
      <c r="A13302" s="48">
        <v>51171618</v>
      </c>
      <c r="B13302" s="49" t="s">
        <v>13550</v>
      </c>
    </row>
    <row r="13303" spans="1:2" x14ac:dyDescent="0.25">
      <c r="A13303" s="48">
        <v>51171619</v>
      </c>
      <c r="B13303" s="49" t="s">
        <v>13551</v>
      </c>
    </row>
    <row r="13304" spans="1:2" x14ac:dyDescent="0.25">
      <c r="A13304" s="48">
        <v>51171620</v>
      </c>
      <c r="B13304" s="49" t="s">
        <v>13552</v>
      </c>
    </row>
    <row r="13305" spans="1:2" x14ac:dyDescent="0.25">
      <c r="A13305" s="48">
        <v>51171621</v>
      </c>
      <c r="B13305" s="49" t="s">
        <v>13553</v>
      </c>
    </row>
    <row r="13306" spans="1:2" x14ac:dyDescent="0.25">
      <c r="A13306" s="48">
        <v>51171622</v>
      </c>
      <c r="B13306" s="49" t="s">
        <v>13554</v>
      </c>
    </row>
    <row r="13307" spans="1:2" x14ac:dyDescent="0.25">
      <c r="A13307" s="48">
        <v>51171623</v>
      </c>
      <c r="B13307" s="49" t="s">
        <v>13555</v>
      </c>
    </row>
    <row r="13308" spans="1:2" x14ac:dyDescent="0.25">
      <c r="A13308" s="48">
        <v>51171624</v>
      </c>
      <c r="B13308" s="49" t="s">
        <v>13556</v>
      </c>
    </row>
    <row r="13309" spans="1:2" x14ac:dyDescent="0.25">
      <c r="A13309" s="48">
        <v>51171626</v>
      </c>
      <c r="B13309" s="49" t="s">
        <v>13557</v>
      </c>
    </row>
    <row r="13310" spans="1:2" x14ac:dyDescent="0.25">
      <c r="A13310" s="48">
        <v>51171627</v>
      </c>
      <c r="B13310" s="49" t="s">
        <v>13558</v>
      </c>
    </row>
    <row r="13311" spans="1:2" x14ac:dyDescent="0.25">
      <c r="A13311" s="48">
        <v>51171628</v>
      </c>
      <c r="B13311" s="49" t="s">
        <v>13559</v>
      </c>
    </row>
    <row r="13312" spans="1:2" x14ac:dyDescent="0.25">
      <c r="A13312" s="48">
        <v>51171629</v>
      </c>
      <c r="B13312" s="49" t="s">
        <v>13560</v>
      </c>
    </row>
    <row r="13313" spans="1:2" x14ac:dyDescent="0.25">
      <c r="A13313" s="48">
        <v>51171630</v>
      </c>
      <c r="B13313" s="49" t="s">
        <v>13561</v>
      </c>
    </row>
    <row r="13314" spans="1:2" x14ac:dyDescent="0.25">
      <c r="A13314" s="48">
        <v>51171631</v>
      </c>
      <c r="B13314" s="49" t="s">
        <v>13562</v>
      </c>
    </row>
    <row r="13315" spans="1:2" x14ac:dyDescent="0.25">
      <c r="A13315" s="48">
        <v>51171632</v>
      </c>
      <c r="B13315" s="49" t="s">
        <v>13563</v>
      </c>
    </row>
    <row r="13316" spans="1:2" x14ac:dyDescent="0.25">
      <c r="A13316" s="48">
        <v>51171701</v>
      </c>
      <c r="B13316" s="49" t="s">
        <v>13564</v>
      </c>
    </row>
    <row r="13317" spans="1:2" x14ac:dyDescent="0.25">
      <c r="A13317" s="48">
        <v>51171702</v>
      </c>
      <c r="B13317" s="49" t="s">
        <v>13565</v>
      </c>
    </row>
    <row r="13318" spans="1:2" x14ac:dyDescent="0.25">
      <c r="A13318" s="48">
        <v>51171703</v>
      </c>
      <c r="B13318" s="49" t="s">
        <v>13566</v>
      </c>
    </row>
    <row r="13319" spans="1:2" x14ac:dyDescent="0.25">
      <c r="A13319" s="48">
        <v>51171704</v>
      </c>
      <c r="B13319" s="49" t="s">
        <v>13567</v>
      </c>
    </row>
    <row r="13320" spans="1:2" x14ac:dyDescent="0.25">
      <c r="A13320" s="48">
        <v>51171706</v>
      </c>
      <c r="B13320" s="49" t="s">
        <v>13568</v>
      </c>
    </row>
    <row r="13321" spans="1:2" x14ac:dyDescent="0.25">
      <c r="A13321" s="48">
        <v>51171707</v>
      </c>
      <c r="B13321" s="49" t="s">
        <v>13569</v>
      </c>
    </row>
    <row r="13322" spans="1:2" x14ac:dyDescent="0.25">
      <c r="A13322" s="48">
        <v>51171708</v>
      </c>
      <c r="B13322" s="49" t="s">
        <v>13570</v>
      </c>
    </row>
    <row r="13323" spans="1:2" x14ac:dyDescent="0.25">
      <c r="A13323" s="48">
        <v>51171709</v>
      </c>
      <c r="B13323" s="49" t="s">
        <v>13571</v>
      </c>
    </row>
    <row r="13324" spans="1:2" x14ac:dyDescent="0.25">
      <c r="A13324" s="48">
        <v>51171710</v>
      </c>
      <c r="B13324" s="49" t="s">
        <v>13572</v>
      </c>
    </row>
    <row r="13325" spans="1:2" x14ac:dyDescent="0.25">
      <c r="A13325" s="48">
        <v>51171711</v>
      </c>
      <c r="B13325" s="49" t="s">
        <v>13573</v>
      </c>
    </row>
    <row r="13326" spans="1:2" x14ac:dyDescent="0.25">
      <c r="A13326" s="48">
        <v>51171712</v>
      </c>
      <c r="B13326" s="49" t="s">
        <v>13574</v>
      </c>
    </row>
    <row r="13327" spans="1:2" x14ac:dyDescent="0.25">
      <c r="A13327" s="48">
        <v>51171801</v>
      </c>
      <c r="B13327" s="49" t="s">
        <v>13575</v>
      </c>
    </row>
    <row r="13328" spans="1:2" x14ac:dyDescent="0.25">
      <c r="A13328" s="48">
        <v>51171802</v>
      </c>
      <c r="B13328" s="49" t="s">
        <v>13576</v>
      </c>
    </row>
    <row r="13329" spans="1:2" x14ac:dyDescent="0.25">
      <c r="A13329" s="48">
        <v>51171803</v>
      </c>
      <c r="B13329" s="49" t="s">
        <v>13577</v>
      </c>
    </row>
    <row r="13330" spans="1:2" x14ac:dyDescent="0.25">
      <c r="A13330" s="48">
        <v>51171804</v>
      </c>
      <c r="B13330" s="49" t="s">
        <v>13578</v>
      </c>
    </row>
    <row r="13331" spans="1:2" x14ac:dyDescent="0.25">
      <c r="A13331" s="48">
        <v>51171805</v>
      </c>
      <c r="B13331" s="49" t="s">
        <v>13579</v>
      </c>
    </row>
    <row r="13332" spans="1:2" x14ac:dyDescent="0.25">
      <c r="A13332" s="48">
        <v>51171806</v>
      </c>
      <c r="B13332" s="49" t="s">
        <v>13580</v>
      </c>
    </row>
    <row r="13333" spans="1:2" x14ac:dyDescent="0.25">
      <c r="A13333" s="48">
        <v>51171807</v>
      </c>
      <c r="B13333" s="49" t="s">
        <v>13581</v>
      </c>
    </row>
    <row r="13334" spans="1:2" x14ac:dyDescent="0.25">
      <c r="A13334" s="48">
        <v>51171808</v>
      </c>
      <c r="B13334" s="49" t="s">
        <v>13582</v>
      </c>
    </row>
    <row r="13335" spans="1:2" x14ac:dyDescent="0.25">
      <c r="A13335" s="48">
        <v>51171809</v>
      </c>
      <c r="B13335" s="49" t="s">
        <v>13583</v>
      </c>
    </row>
    <row r="13336" spans="1:2" x14ac:dyDescent="0.25">
      <c r="A13336" s="48">
        <v>51171811</v>
      </c>
      <c r="B13336" s="49" t="s">
        <v>13584</v>
      </c>
    </row>
    <row r="13337" spans="1:2" x14ac:dyDescent="0.25">
      <c r="A13337" s="48">
        <v>51171812</v>
      </c>
      <c r="B13337" s="49" t="s">
        <v>13585</v>
      </c>
    </row>
    <row r="13338" spans="1:2" x14ac:dyDescent="0.25">
      <c r="A13338" s="48">
        <v>51171813</v>
      </c>
      <c r="B13338" s="49" t="s">
        <v>13586</v>
      </c>
    </row>
    <row r="13339" spans="1:2" x14ac:dyDescent="0.25">
      <c r="A13339" s="48">
        <v>51171814</v>
      </c>
      <c r="B13339" s="49" t="s">
        <v>13587</v>
      </c>
    </row>
    <row r="13340" spans="1:2" x14ac:dyDescent="0.25">
      <c r="A13340" s="48">
        <v>51171815</v>
      </c>
      <c r="B13340" s="49" t="s">
        <v>13588</v>
      </c>
    </row>
    <row r="13341" spans="1:2" x14ac:dyDescent="0.25">
      <c r="A13341" s="48">
        <v>51171816</v>
      </c>
      <c r="B13341" s="49" t="s">
        <v>13589</v>
      </c>
    </row>
    <row r="13342" spans="1:2" x14ac:dyDescent="0.25">
      <c r="A13342" s="48">
        <v>51171817</v>
      </c>
      <c r="B13342" s="49" t="s">
        <v>13590</v>
      </c>
    </row>
    <row r="13343" spans="1:2" x14ac:dyDescent="0.25">
      <c r="A13343" s="48">
        <v>51171818</v>
      </c>
      <c r="B13343" s="49" t="s">
        <v>13591</v>
      </c>
    </row>
    <row r="13344" spans="1:2" x14ac:dyDescent="0.25">
      <c r="A13344" s="48">
        <v>51171819</v>
      </c>
      <c r="B13344" s="49" t="s">
        <v>13592</v>
      </c>
    </row>
    <row r="13345" spans="1:2" x14ac:dyDescent="0.25">
      <c r="A13345" s="48">
        <v>51171820</v>
      </c>
      <c r="B13345" s="49" t="s">
        <v>13593</v>
      </c>
    </row>
    <row r="13346" spans="1:2" x14ac:dyDescent="0.25">
      <c r="A13346" s="48">
        <v>51171821</v>
      </c>
      <c r="B13346" s="49" t="s">
        <v>13594</v>
      </c>
    </row>
    <row r="13347" spans="1:2" x14ac:dyDescent="0.25">
      <c r="A13347" s="48">
        <v>51171822</v>
      </c>
      <c r="B13347" s="49" t="s">
        <v>13595</v>
      </c>
    </row>
    <row r="13348" spans="1:2" x14ac:dyDescent="0.25">
      <c r="A13348" s="48">
        <v>51171901</v>
      </c>
      <c r="B13348" s="49" t="s">
        <v>13596</v>
      </c>
    </row>
    <row r="13349" spans="1:2" x14ac:dyDescent="0.25">
      <c r="A13349" s="48">
        <v>51171902</v>
      </c>
      <c r="B13349" s="49" t="s">
        <v>13597</v>
      </c>
    </row>
    <row r="13350" spans="1:2" x14ac:dyDescent="0.25">
      <c r="A13350" s="48">
        <v>51171903</v>
      </c>
      <c r="B13350" s="49" t="s">
        <v>13598</v>
      </c>
    </row>
    <row r="13351" spans="1:2" x14ac:dyDescent="0.25">
      <c r="A13351" s="48">
        <v>51171904</v>
      </c>
      <c r="B13351" s="49" t="s">
        <v>13599</v>
      </c>
    </row>
    <row r="13352" spans="1:2" x14ac:dyDescent="0.25">
      <c r="A13352" s="48">
        <v>51171905</v>
      </c>
      <c r="B13352" s="49" t="s">
        <v>13600</v>
      </c>
    </row>
    <row r="13353" spans="1:2" x14ac:dyDescent="0.25">
      <c r="A13353" s="48">
        <v>51171906</v>
      </c>
      <c r="B13353" s="49" t="s">
        <v>13601</v>
      </c>
    </row>
    <row r="13354" spans="1:2" x14ac:dyDescent="0.25">
      <c r="A13354" s="48">
        <v>51171907</v>
      </c>
      <c r="B13354" s="49" t="s">
        <v>13602</v>
      </c>
    </row>
    <row r="13355" spans="1:2" x14ac:dyDescent="0.25">
      <c r="A13355" s="48">
        <v>51171908</v>
      </c>
      <c r="B13355" s="49" t="s">
        <v>13603</v>
      </c>
    </row>
    <row r="13356" spans="1:2" x14ac:dyDescent="0.25">
      <c r="A13356" s="48">
        <v>51171909</v>
      </c>
      <c r="B13356" s="49" t="s">
        <v>13604</v>
      </c>
    </row>
    <row r="13357" spans="1:2" x14ac:dyDescent="0.25">
      <c r="A13357" s="48">
        <v>51171910</v>
      </c>
      <c r="B13357" s="49" t="s">
        <v>13605</v>
      </c>
    </row>
    <row r="13358" spans="1:2" x14ac:dyDescent="0.25">
      <c r="A13358" s="48">
        <v>51171911</v>
      </c>
      <c r="B13358" s="49" t="s">
        <v>13606</v>
      </c>
    </row>
    <row r="13359" spans="1:2" x14ac:dyDescent="0.25">
      <c r="A13359" s="48">
        <v>51171912</v>
      </c>
      <c r="B13359" s="49" t="s">
        <v>13607</v>
      </c>
    </row>
    <row r="13360" spans="1:2" x14ac:dyDescent="0.25">
      <c r="A13360" s="48">
        <v>51171913</v>
      </c>
      <c r="B13360" s="49" t="s">
        <v>13608</v>
      </c>
    </row>
    <row r="13361" spans="1:2" x14ac:dyDescent="0.25">
      <c r="A13361" s="48">
        <v>51171914</v>
      </c>
      <c r="B13361" s="49" t="s">
        <v>13609</v>
      </c>
    </row>
    <row r="13362" spans="1:2" x14ac:dyDescent="0.25">
      <c r="A13362" s="48">
        <v>51171915</v>
      </c>
      <c r="B13362" s="49" t="s">
        <v>13610</v>
      </c>
    </row>
    <row r="13363" spans="1:2" x14ac:dyDescent="0.25">
      <c r="A13363" s="48">
        <v>51171916</v>
      </c>
      <c r="B13363" s="49" t="s">
        <v>13611</v>
      </c>
    </row>
    <row r="13364" spans="1:2" x14ac:dyDescent="0.25">
      <c r="A13364" s="48">
        <v>51171917</v>
      </c>
      <c r="B13364" s="49" t="s">
        <v>13612</v>
      </c>
    </row>
    <row r="13365" spans="1:2" x14ac:dyDescent="0.25">
      <c r="A13365" s="48">
        <v>51171918</v>
      </c>
      <c r="B13365" s="49" t="s">
        <v>13613</v>
      </c>
    </row>
    <row r="13366" spans="1:2" x14ac:dyDescent="0.25">
      <c r="A13366" s="48">
        <v>51172001</v>
      </c>
      <c r="B13366" s="49" t="s">
        <v>13614</v>
      </c>
    </row>
    <row r="13367" spans="1:2" x14ac:dyDescent="0.25">
      <c r="A13367" s="48">
        <v>51172002</v>
      </c>
      <c r="B13367" s="49" t="s">
        <v>13615</v>
      </c>
    </row>
    <row r="13368" spans="1:2" x14ac:dyDescent="0.25">
      <c r="A13368" s="48">
        <v>51172003</v>
      </c>
      <c r="B13368" s="49" t="s">
        <v>13616</v>
      </c>
    </row>
    <row r="13369" spans="1:2" x14ac:dyDescent="0.25">
      <c r="A13369" s="48">
        <v>51172004</v>
      </c>
      <c r="B13369" s="49" t="s">
        <v>13617</v>
      </c>
    </row>
    <row r="13370" spans="1:2" x14ac:dyDescent="0.25">
      <c r="A13370" s="48">
        <v>51172101</v>
      </c>
      <c r="B13370" s="49" t="s">
        <v>13618</v>
      </c>
    </row>
    <row r="13371" spans="1:2" x14ac:dyDescent="0.25">
      <c r="A13371" s="48">
        <v>51172102</v>
      </c>
      <c r="B13371" s="49" t="s">
        <v>13619</v>
      </c>
    </row>
    <row r="13372" spans="1:2" x14ac:dyDescent="0.25">
      <c r="A13372" s="48">
        <v>51172103</v>
      </c>
      <c r="B13372" s="49" t="s">
        <v>13620</v>
      </c>
    </row>
    <row r="13373" spans="1:2" x14ac:dyDescent="0.25">
      <c r="A13373" s="48">
        <v>51172105</v>
      </c>
      <c r="B13373" s="49" t="s">
        <v>13621</v>
      </c>
    </row>
    <row r="13374" spans="1:2" x14ac:dyDescent="0.25">
      <c r="A13374" s="48">
        <v>51172106</v>
      </c>
      <c r="B13374" s="49" t="s">
        <v>13622</v>
      </c>
    </row>
    <row r="13375" spans="1:2" x14ac:dyDescent="0.25">
      <c r="A13375" s="48">
        <v>51172107</v>
      </c>
      <c r="B13375" s="49" t="s">
        <v>13623</v>
      </c>
    </row>
    <row r="13376" spans="1:2" x14ac:dyDescent="0.25">
      <c r="A13376" s="48">
        <v>51172108</v>
      </c>
      <c r="B13376" s="49" t="s">
        <v>13624</v>
      </c>
    </row>
    <row r="13377" spans="1:2" x14ac:dyDescent="0.25">
      <c r="A13377" s="48">
        <v>51172109</v>
      </c>
      <c r="B13377" s="49" t="s">
        <v>13625</v>
      </c>
    </row>
    <row r="13378" spans="1:2" x14ac:dyDescent="0.25">
      <c r="A13378" s="48">
        <v>51172110</v>
      </c>
      <c r="B13378" s="49" t="s">
        <v>13626</v>
      </c>
    </row>
    <row r="13379" spans="1:2" x14ac:dyDescent="0.25">
      <c r="A13379" s="48">
        <v>51172111</v>
      </c>
      <c r="B13379" s="49" t="s">
        <v>13627</v>
      </c>
    </row>
    <row r="13380" spans="1:2" x14ac:dyDescent="0.25">
      <c r="A13380" s="48">
        <v>51181501</v>
      </c>
      <c r="B13380" s="49" t="s">
        <v>13628</v>
      </c>
    </row>
    <row r="13381" spans="1:2" x14ac:dyDescent="0.25">
      <c r="A13381" s="48">
        <v>51181502</v>
      </c>
      <c r="B13381" s="49" t="s">
        <v>13629</v>
      </c>
    </row>
    <row r="13382" spans="1:2" x14ac:dyDescent="0.25">
      <c r="A13382" s="48">
        <v>51181503</v>
      </c>
      <c r="B13382" s="49" t="s">
        <v>13630</v>
      </c>
    </row>
    <row r="13383" spans="1:2" x14ac:dyDescent="0.25">
      <c r="A13383" s="48">
        <v>51181504</v>
      </c>
      <c r="B13383" s="49" t="s">
        <v>13631</v>
      </c>
    </row>
    <row r="13384" spans="1:2" x14ac:dyDescent="0.25">
      <c r="A13384" s="48">
        <v>51181505</v>
      </c>
      <c r="B13384" s="49" t="s">
        <v>13632</v>
      </c>
    </row>
    <row r="13385" spans="1:2" x14ac:dyDescent="0.25">
      <c r="A13385" s="48">
        <v>51181506</v>
      </c>
      <c r="B13385" s="49" t="s">
        <v>13633</v>
      </c>
    </row>
    <row r="13386" spans="1:2" x14ac:dyDescent="0.25">
      <c r="A13386" s="48">
        <v>51181508</v>
      </c>
      <c r="B13386" s="49" t="s">
        <v>13634</v>
      </c>
    </row>
    <row r="13387" spans="1:2" x14ac:dyDescent="0.25">
      <c r="A13387" s="48">
        <v>51181509</v>
      </c>
      <c r="B13387" s="49" t="s">
        <v>13635</v>
      </c>
    </row>
    <row r="13388" spans="1:2" x14ac:dyDescent="0.25">
      <c r="A13388" s="48">
        <v>51181510</v>
      </c>
      <c r="B13388" s="49" t="s">
        <v>13636</v>
      </c>
    </row>
    <row r="13389" spans="1:2" x14ac:dyDescent="0.25">
      <c r="A13389" s="48">
        <v>51181511</v>
      </c>
      <c r="B13389" s="49" t="s">
        <v>13637</v>
      </c>
    </row>
    <row r="13390" spans="1:2" x14ac:dyDescent="0.25">
      <c r="A13390" s="48">
        <v>51181513</v>
      </c>
      <c r="B13390" s="49" t="s">
        <v>13638</v>
      </c>
    </row>
    <row r="13391" spans="1:2" x14ac:dyDescent="0.25">
      <c r="A13391" s="48">
        <v>51181514</v>
      </c>
      <c r="B13391" s="49" t="s">
        <v>13639</v>
      </c>
    </row>
    <row r="13392" spans="1:2" x14ac:dyDescent="0.25">
      <c r="A13392" s="48">
        <v>51181515</v>
      </c>
      <c r="B13392" s="49" t="s">
        <v>13640</v>
      </c>
    </row>
    <row r="13393" spans="1:2" x14ac:dyDescent="0.25">
      <c r="A13393" s="48">
        <v>51181516</v>
      </c>
      <c r="B13393" s="49" t="s">
        <v>13641</v>
      </c>
    </row>
    <row r="13394" spans="1:2" x14ac:dyDescent="0.25">
      <c r="A13394" s="48">
        <v>51181517</v>
      </c>
      <c r="B13394" s="49" t="s">
        <v>13642</v>
      </c>
    </row>
    <row r="13395" spans="1:2" x14ac:dyDescent="0.25">
      <c r="A13395" s="48">
        <v>51181519</v>
      </c>
      <c r="B13395" s="49" t="s">
        <v>13643</v>
      </c>
    </row>
    <row r="13396" spans="1:2" x14ac:dyDescent="0.25">
      <c r="A13396" s="48">
        <v>51181520</v>
      </c>
      <c r="B13396" s="49" t="s">
        <v>13644</v>
      </c>
    </row>
    <row r="13397" spans="1:2" x14ac:dyDescent="0.25">
      <c r="A13397" s="48">
        <v>51181521</v>
      </c>
      <c r="B13397" s="49" t="s">
        <v>13645</v>
      </c>
    </row>
    <row r="13398" spans="1:2" x14ac:dyDescent="0.25">
      <c r="A13398" s="48">
        <v>51181522</v>
      </c>
      <c r="B13398" s="49" t="s">
        <v>13646</v>
      </c>
    </row>
    <row r="13399" spans="1:2" x14ac:dyDescent="0.25">
      <c r="A13399" s="48">
        <v>51181523</v>
      </c>
      <c r="B13399" s="49" t="s">
        <v>13647</v>
      </c>
    </row>
    <row r="13400" spans="1:2" x14ac:dyDescent="0.25">
      <c r="A13400" s="48">
        <v>51181524</v>
      </c>
      <c r="B13400" s="49" t="s">
        <v>13648</v>
      </c>
    </row>
    <row r="13401" spans="1:2" x14ac:dyDescent="0.25">
      <c r="A13401" s="48">
        <v>51181601</v>
      </c>
      <c r="B13401" s="49" t="s">
        <v>13649</v>
      </c>
    </row>
    <row r="13402" spans="1:2" x14ac:dyDescent="0.25">
      <c r="A13402" s="48">
        <v>51181602</v>
      </c>
      <c r="B13402" s="49" t="s">
        <v>13650</v>
      </c>
    </row>
    <row r="13403" spans="1:2" x14ac:dyDescent="0.25">
      <c r="A13403" s="48">
        <v>51181603</v>
      </c>
      <c r="B13403" s="49" t="s">
        <v>13651</v>
      </c>
    </row>
    <row r="13404" spans="1:2" x14ac:dyDescent="0.25">
      <c r="A13404" s="48">
        <v>51181604</v>
      </c>
      <c r="B13404" s="49" t="s">
        <v>13652</v>
      </c>
    </row>
    <row r="13405" spans="1:2" x14ac:dyDescent="0.25">
      <c r="A13405" s="48">
        <v>51181605</v>
      </c>
      <c r="B13405" s="49" t="s">
        <v>13653</v>
      </c>
    </row>
    <row r="13406" spans="1:2" x14ac:dyDescent="0.25">
      <c r="A13406" s="48">
        <v>51181606</v>
      </c>
      <c r="B13406" s="49" t="s">
        <v>13654</v>
      </c>
    </row>
    <row r="13407" spans="1:2" x14ac:dyDescent="0.25">
      <c r="A13407" s="48">
        <v>51181607</v>
      </c>
      <c r="B13407" s="49" t="s">
        <v>13655</v>
      </c>
    </row>
    <row r="13408" spans="1:2" x14ac:dyDescent="0.25">
      <c r="A13408" s="48">
        <v>51181608</v>
      </c>
      <c r="B13408" s="49" t="s">
        <v>13656</v>
      </c>
    </row>
    <row r="13409" spans="1:2" x14ac:dyDescent="0.25">
      <c r="A13409" s="48">
        <v>51181609</v>
      </c>
      <c r="B13409" s="49" t="s">
        <v>13657</v>
      </c>
    </row>
    <row r="13410" spans="1:2" x14ac:dyDescent="0.25">
      <c r="A13410" s="48">
        <v>51181701</v>
      </c>
      <c r="B13410" s="49" t="s">
        <v>13658</v>
      </c>
    </row>
    <row r="13411" spans="1:2" x14ac:dyDescent="0.25">
      <c r="A13411" s="48">
        <v>51181702</v>
      </c>
      <c r="B13411" s="49" t="s">
        <v>13659</v>
      </c>
    </row>
    <row r="13412" spans="1:2" x14ac:dyDescent="0.25">
      <c r="A13412" s="48">
        <v>51181703</v>
      </c>
      <c r="B13412" s="49" t="s">
        <v>13660</v>
      </c>
    </row>
    <row r="13413" spans="1:2" x14ac:dyDescent="0.25">
      <c r="A13413" s="48">
        <v>51181704</v>
      </c>
      <c r="B13413" s="49" t="s">
        <v>13661</v>
      </c>
    </row>
    <row r="13414" spans="1:2" x14ac:dyDescent="0.25">
      <c r="A13414" s="48">
        <v>51181705</v>
      </c>
      <c r="B13414" s="49" t="s">
        <v>13662</v>
      </c>
    </row>
    <row r="13415" spans="1:2" x14ac:dyDescent="0.25">
      <c r="A13415" s="48">
        <v>51181706</v>
      </c>
      <c r="B13415" s="49" t="s">
        <v>13663</v>
      </c>
    </row>
    <row r="13416" spans="1:2" x14ac:dyDescent="0.25">
      <c r="A13416" s="48">
        <v>51181707</v>
      </c>
      <c r="B13416" s="49" t="s">
        <v>13664</v>
      </c>
    </row>
    <row r="13417" spans="1:2" x14ac:dyDescent="0.25">
      <c r="A13417" s="48">
        <v>51181708</v>
      </c>
      <c r="B13417" s="49" t="s">
        <v>13665</v>
      </c>
    </row>
    <row r="13418" spans="1:2" x14ac:dyDescent="0.25">
      <c r="A13418" s="48">
        <v>51181709</v>
      </c>
      <c r="B13418" s="49" t="s">
        <v>13666</v>
      </c>
    </row>
    <row r="13419" spans="1:2" x14ac:dyDescent="0.25">
      <c r="A13419" s="48">
        <v>51181710</v>
      </c>
      <c r="B13419" s="49" t="s">
        <v>13667</v>
      </c>
    </row>
    <row r="13420" spans="1:2" x14ac:dyDescent="0.25">
      <c r="A13420" s="48">
        <v>51181711</v>
      </c>
      <c r="B13420" s="49" t="s">
        <v>13668</v>
      </c>
    </row>
    <row r="13421" spans="1:2" x14ac:dyDescent="0.25">
      <c r="A13421" s="48">
        <v>51181712</v>
      </c>
      <c r="B13421" s="49" t="s">
        <v>13669</v>
      </c>
    </row>
    <row r="13422" spans="1:2" x14ac:dyDescent="0.25">
      <c r="A13422" s="48">
        <v>51181713</v>
      </c>
      <c r="B13422" s="49" t="s">
        <v>13670</v>
      </c>
    </row>
    <row r="13423" spans="1:2" x14ac:dyDescent="0.25">
      <c r="A13423" s="48">
        <v>51181714</v>
      </c>
      <c r="B13423" s="49" t="s">
        <v>13671</v>
      </c>
    </row>
    <row r="13424" spans="1:2" x14ac:dyDescent="0.25">
      <c r="A13424" s="48">
        <v>51181715</v>
      </c>
      <c r="B13424" s="49" t="s">
        <v>13672</v>
      </c>
    </row>
    <row r="13425" spans="1:2" x14ac:dyDescent="0.25">
      <c r="A13425" s="48">
        <v>51181716</v>
      </c>
      <c r="B13425" s="49" t="s">
        <v>13673</v>
      </c>
    </row>
    <row r="13426" spans="1:2" x14ac:dyDescent="0.25">
      <c r="A13426" s="48">
        <v>51181717</v>
      </c>
      <c r="B13426" s="49" t="s">
        <v>13674</v>
      </c>
    </row>
    <row r="13427" spans="1:2" x14ac:dyDescent="0.25">
      <c r="A13427" s="48">
        <v>51181718</v>
      </c>
      <c r="B13427" s="49" t="s">
        <v>13675</v>
      </c>
    </row>
    <row r="13428" spans="1:2" x14ac:dyDescent="0.25">
      <c r="A13428" s="48">
        <v>51181719</v>
      </c>
      <c r="B13428" s="49" t="s">
        <v>13676</v>
      </c>
    </row>
    <row r="13429" spans="1:2" x14ac:dyDescent="0.25">
      <c r="A13429" s="48">
        <v>51181720</v>
      </c>
      <c r="B13429" s="49" t="s">
        <v>13677</v>
      </c>
    </row>
    <row r="13430" spans="1:2" x14ac:dyDescent="0.25">
      <c r="A13430" s="48">
        <v>51181721</v>
      </c>
      <c r="B13430" s="49" t="s">
        <v>13678</v>
      </c>
    </row>
    <row r="13431" spans="1:2" x14ac:dyDescent="0.25">
      <c r="A13431" s="48">
        <v>51181722</v>
      </c>
      <c r="B13431" s="49" t="s">
        <v>13679</v>
      </c>
    </row>
    <row r="13432" spans="1:2" x14ac:dyDescent="0.25">
      <c r="A13432" s="48">
        <v>51181723</v>
      </c>
      <c r="B13432" s="49" t="s">
        <v>13680</v>
      </c>
    </row>
    <row r="13433" spans="1:2" x14ac:dyDescent="0.25">
      <c r="A13433" s="48">
        <v>51181724</v>
      </c>
      <c r="B13433" s="49" t="s">
        <v>13681</v>
      </c>
    </row>
    <row r="13434" spans="1:2" x14ac:dyDescent="0.25">
      <c r="A13434" s="48">
        <v>51181725</v>
      </c>
      <c r="B13434" s="49" t="s">
        <v>13682</v>
      </c>
    </row>
    <row r="13435" spans="1:2" x14ac:dyDescent="0.25">
      <c r="A13435" s="48">
        <v>51181726</v>
      </c>
      <c r="B13435" s="49" t="s">
        <v>13683</v>
      </c>
    </row>
    <row r="13436" spans="1:2" x14ac:dyDescent="0.25">
      <c r="A13436" s="48">
        <v>51181727</v>
      </c>
      <c r="B13436" s="49" t="s">
        <v>13684</v>
      </c>
    </row>
    <row r="13437" spans="1:2" x14ac:dyDescent="0.25">
      <c r="A13437" s="48">
        <v>51181728</v>
      </c>
      <c r="B13437" s="49" t="s">
        <v>13685</v>
      </c>
    </row>
    <row r="13438" spans="1:2" x14ac:dyDescent="0.25">
      <c r="A13438" s="48">
        <v>51181729</v>
      </c>
      <c r="B13438" s="49" t="s">
        <v>13686</v>
      </c>
    </row>
    <row r="13439" spans="1:2" x14ac:dyDescent="0.25">
      <c r="A13439" s="48">
        <v>51181730</v>
      </c>
      <c r="B13439" s="49" t="s">
        <v>13687</v>
      </c>
    </row>
    <row r="13440" spans="1:2" x14ac:dyDescent="0.25">
      <c r="A13440" s="48">
        <v>51181731</v>
      </c>
      <c r="B13440" s="49" t="s">
        <v>13688</v>
      </c>
    </row>
    <row r="13441" spans="1:2" x14ac:dyDescent="0.25">
      <c r="A13441" s="48">
        <v>51181732</v>
      </c>
      <c r="B13441" s="49" t="s">
        <v>13689</v>
      </c>
    </row>
    <row r="13442" spans="1:2" x14ac:dyDescent="0.25">
      <c r="A13442" s="48">
        <v>51181733</v>
      </c>
      <c r="B13442" s="49" t="s">
        <v>13690</v>
      </c>
    </row>
    <row r="13443" spans="1:2" x14ac:dyDescent="0.25">
      <c r="A13443" s="48">
        <v>51181734</v>
      </c>
      <c r="B13443" s="49" t="s">
        <v>13691</v>
      </c>
    </row>
    <row r="13444" spans="1:2" x14ac:dyDescent="0.25">
      <c r="A13444" s="48">
        <v>51181735</v>
      </c>
      <c r="B13444" s="49" t="s">
        <v>13692</v>
      </c>
    </row>
    <row r="13445" spans="1:2" x14ac:dyDescent="0.25">
      <c r="A13445" s="48">
        <v>51181736</v>
      </c>
      <c r="B13445" s="49" t="s">
        <v>13693</v>
      </c>
    </row>
    <row r="13446" spans="1:2" x14ac:dyDescent="0.25">
      <c r="A13446" s="48">
        <v>51181737</v>
      </c>
      <c r="B13446" s="49" t="s">
        <v>13694</v>
      </c>
    </row>
    <row r="13447" spans="1:2" x14ac:dyDescent="0.25">
      <c r="A13447" s="48">
        <v>51181738</v>
      </c>
      <c r="B13447" s="49" t="s">
        <v>13695</v>
      </c>
    </row>
    <row r="13448" spans="1:2" x14ac:dyDescent="0.25">
      <c r="A13448" s="48">
        <v>51181739</v>
      </c>
      <c r="B13448" s="49" t="s">
        <v>13696</v>
      </c>
    </row>
    <row r="13449" spans="1:2" x14ac:dyDescent="0.25">
      <c r="A13449" s="48">
        <v>51181740</v>
      </c>
      <c r="B13449" s="49" t="s">
        <v>13697</v>
      </c>
    </row>
    <row r="13450" spans="1:2" x14ac:dyDescent="0.25">
      <c r="A13450" s="48">
        <v>51181741</v>
      </c>
      <c r="B13450" s="49" t="s">
        <v>13698</v>
      </c>
    </row>
    <row r="13451" spans="1:2" x14ac:dyDescent="0.25">
      <c r="A13451" s="48">
        <v>51181742</v>
      </c>
      <c r="B13451" s="49" t="s">
        <v>13699</v>
      </c>
    </row>
    <row r="13452" spans="1:2" x14ac:dyDescent="0.25">
      <c r="A13452" s="48">
        <v>51181743</v>
      </c>
      <c r="B13452" s="49" t="s">
        <v>13700</v>
      </c>
    </row>
    <row r="13453" spans="1:2" x14ac:dyDescent="0.25">
      <c r="A13453" s="48">
        <v>51181744</v>
      </c>
      <c r="B13453" s="49" t="s">
        <v>13701</v>
      </c>
    </row>
    <row r="13454" spans="1:2" x14ac:dyDescent="0.25">
      <c r="A13454" s="48">
        <v>51181745</v>
      </c>
      <c r="B13454" s="49" t="s">
        <v>13702</v>
      </c>
    </row>
    <row r="13455" spans="1:2" x14ac:dyDescent="0.25">
      <c r="A13455" s="48">
        <v>51181746</v>
      </c>
      <c r="B13455" s="49" t="s">
        <v>13703</v>
      </c>
    </row>
    <row r="13456" spans="1:2" x14ac:dyDescent="0.25">
      <c r="A13456" s="48">
        <v>51181747</v>
      </c>
      <c r="B13456" s="49" t="s">
        <v>13704</v>
      </c>
    </row>
    <row r="13457" spans="1:2" x14ac:dyDescent="0.25">
      <c r="A13457" s="48">
        <v>51181748</v>
      </c>
      <c r="B13457" s="49" t="s">
        <v>13705</v>
      </c>
    </row>
    <row r="13458" spans="1:2" x14ac:dyDescent="0.25">
      <c r="A13458" s="48">
        <v>51181749</v>
      </c>
      <c r="B13458" s="49" t="s">
        <v>13706</v>
      </c>
    </row>
    <row r="13459" spans="1:2" x14ac:dyDescent="0.25">
      <c r="A13459" s="48">
        <v>51181750</v>
      </c>
      <c r="B13459" s="49" t="s">
        <v>13707</v>
      </c>
    </row>
    <row r="13460" spans="1:2" x14ac:dyDescent="0.25">
      <c r="A13460" s="48">
        <v>51181751</v>
      </c>
      <c r="B13460" s="49" t="s">
        <v>13708</v>
      </c>
    </row>
    <row r="13461" spans="1:2" x14ac:dyDescent="0.25">
      <c r="A13461" s="48">
        <v>51181752</v>
      </c>
      <c r="B13461" s="49" t="s">
        <v>13709</v>
      </c>
    </row>
    <row r="13462" spans="1:2" x14ac:dyDescent="0.25">
      <c r="A13462" s="48">
        <v>51181753</v>
      </c>
      <c r="B13462" s="49" t="s">
        <v>13710</v>
      </c>
    </row>
    <row r="13463" spans="1:2" x14ac:dyDescent="0.25">
      <c r="A13463" s="48">
        <v>51181754</v>
      </c>
      <c r="B13463" s="49" t="s">
        <v>13711</v>
      </c>
    </row>
    <row r="13464" spans="1:2" x14ac:dyDescent="0.25">
      <c r="A13464" s="48">
        <v>51181755</v>
      </c>
      <c r="B13464" s="49" t="s">
        <v>13712</v>
      </c>
    </row>
    <row r="13465" spans="1:2" x14ac:dyDescent="0.25">
      <c r="A13465" s="48">
        <v>51181801</v>
      </c>
      <c r="B13465" s="49" t="s">
        <v>13713</v>
      </c>
    </row>
    <row r="13466" spans="1:2" x14ac:dyDescent="0.25">
      <c r="A13466" s="48">
        <v>51181802</v>
      </c>
      <c r="B13466" s="49" t="s">
        <v>13714</v>
      </c>
    </row>
    <row r="13467" spans="1:2" x14ac:dyDescent="0.25">
      <c r="A13467" s="48">
        <v>51181803</v>
      </c>
      <c r="B13467" s="49" t="s">
        <v>13715</v>
      </c>
    </row>
    <row r="13468" spans="1:2" x14ac:dyDescent="0.25">
      <c r="A13468" s="48">
        <v>51181804</v>
      </c>
      <c r="B13468" s="49" t="s">
        <v>13716</v>
      </c>
    </row>
    <row r="13469" spans="1:2" x14ac:dyDescent="0.25">
      <c r="A13469" s="48">
        <v>51181805</v>
      </c>
      <c r="B13469" s="49" t="s">
        <v>13717</v>
      </c>
    </row>
    <row r="13470" spans="1:2" x14ac:dyDescent="0.25">
      <c r="A13470" s="48">
        <v>51181806</v>
      </c>
      <c r="B13470" s="49" t="s">
        <v>13718</v>
      </c>
    </row>
    <row r="13471" spans="1:2" x14ac:dyDescent="0.25">
      <c r="A13471" s="48">
        <v>51181807</v>
      </c>
      <c r="B13471" s="49" t="s">
        <v>13719</v>
      </c>
    </row>
    <row r="13472" spans="1:2" x14ac:dyDescent="0.25">
      <c r="A13472" s="48">
        <v>51181808</v>
      </c>
      <c r="B13472" s="49" t="s">
        <v>13720</v>
      </c>
    </row>
    <row r="13473" spans="1:2" x14ac:dyDescent="0.25">
      <c r="A13473" s="48">
        <v>51181810</v>
      </c>
      <c r="B13473" s="49" t="s">
        <v>13721</v>
      </c>
    </row>
    <row r="13474" spans="1:2" x14ac:dyDescent="0.25">
      <c r="A13474" s="48">
        <v>51181811</v>
      </c>
      <c r="B13474" s="49" t="s">
        <v>13722</v>
      </c>
    </row>
    <row r="13475" spans="1:2" x14ac:dyDescent="0.25">
      <c r="A13475" s="48">
        <v>51181812</v>
      </c>
      <c r="B13475" s="49" t="s">
        <v>13723</v>
      </c>
    </row>
    <row r="13476" spans="1:2" x14ac:dyDescent="0.25">
      <c r="A13476" s="48">
        <v>51181813</v>
      </c>
      <c r="B13476" s="49" t="s">
        <v>13724</v>
      </c>
    </row>
    <row r="13477" spans="1:2" x14ac:dyDescent="0.25">
      <c r="A13477" s="48">
        <v>51181814</v>
      </c>
      <c r="B13477" s="49" t="s">
        <v>13725</v>
      </c>
    </row>
    <row r="13478" spans="1:2" x14ac:dyDescent="0.25">
      <c r="A13478" s="48">
        <v>51181815</v>
      </c>
      <c r="B13478" s="49" t="s">
        <v>13726</v>
      </c>
    </row>
    <row r="13479" spans="1:2" x14ac:dyDescent="0.25">
      <c r="A13479" s="48">
        <v>51181816</v>
      </c>
      <c r="B13479" s="49" t="s">
        <v>13727</v>
      </c>
    </row>
    <row r="13480" spans="1:2" x14ac:dyDescent="0.25">
      <c r="A13480" s="48">
        <v>51181817</v>
      </c>
      <c r="B13480" s="49" t="s">
        <v>13728</v>
      </c>
    </row>
    <row r="13481" spans="1:2" x14ac:dyDescent="0.25">
      <c r="A13481" s="48">
        <v>51181818</v>
      </c>
      <c r="B13481" s="49" t="s">
        <v>13729</v>
      </c>
    </row>
    <row r="13482" spans="1:2" x14ac:dyDescent="0.25">
      <c r="A13482" s="48">
        <v>51181819</v>
      </c>
      <c r="B13482" s="49" t="s">
        <v>13730</v>
      </c>
    </row>
    <row r="13483" spans="1:2" x14ac:dyDescent="0.25">
      <c r="A13483" s="48">
        <v>51181820</v>
      </c>
      <c r="B13483" s="49" t="s">
        <v>13731</v>
      </c>
    </row>
    <row r="13484" spans="1:2" x14ac:dyDescent="0.25">
      <c r="A13484" s="48">
        <v>51181821</v>
      </c>
      <c r="B13484" s="49" t="s">
        <v>13732</v>
      </c>
    </row>
    <row r="13485" spans="1:2" x14ac:dyDescent="0.25">
      <c r="A13485" s="48">
        <v>51181822</v>
      </c>
      <c r="B13485" s="49" t="s">
        <v>13733</v>
      </c>
    </row>
    <row r="13486" spans="1:2" x14ac:dyDescent="0.25">
      <c r="A13486" s="48">
        <v>51181823</v>
      </c>
      <c r="B13486" s="49" t="s">
        <v>13734</v>
      </c>
    </row>
    <row r="13487" spans="1:2" x14ac:dyDescent="0.25">
      <c r="A13487" s="48">
        <v>51181824</v>
      </c>
      <c r="B13487" s="49" t="s">
        <v>13735</v>
      </c>
    </row>
    <row r="13488" spans="1:2" x14ac:dyDescent="0.25">
      <c r="A13488" s="48">
        <v>51181825</v>
      </c>
      <c r="B13488" s="49" t="s">
        <v>13736</v>
      </c>
    </row>
    <row r="13489" spans="1:2" x14ac:dyDescent="0.25">
      <c r="A13489" s="48">
        <v>51181826</v>
      </c>
      <c r="B13489" s="49" t="s">
        <v>13737</v>
      </c>
    </row>
    <row r="13490" spans="1:2" x14ac:dyDescent="0.25">
      <c r="A13490" s="48">
        <v>51181827</v>
      </c>
      <c r="B13490" s="49" t="s">
        <v>13738</v>
      </c>
    </row>
    <row r="13491" spans="1:2" x14ac:dyDescent="0.25">
      <c r="A13491" s="48">
        <v>51181828</v>
      </c>
      <c r="B13491" s="49" t="s">
        <v>13739</v>
      </c>
    </row>
    <row r="13492" spans="1:2" x14ac:dyDescent="0.25">
      <c r="A13492" s="48">
        <v>51181829</v>
      </c>
      <c r="B13492" s="49" t="s">
        <v>13740</v>
      </c>
    </row>
    <row r="13493" spans="1:2" x14ac:dyDescent="0.25">
      <c r="A13493" s="48">
        <v>51181830</v>
      </c>
      <c r="B13493" s="49" t="s">
        <v>13741</v>
      </c>
    </row>
    <row r="13494" spans="1:2" x14ac:dyDescent="0.25">
      <c r="A13494" s="48">
        <v>51181831</v>
      </c>
      <c r="B13494" s="49" t="s">
        <v>13742</v>
      </c>
    </row>
    <row r="13495" spans="1:2" x14ac:dyDescent="0.25">
      <c r="A13495" s="48">
        <v>51181832</v>
      </c>
      <c r="B13495" s="49" t="s">
        <v>13743</v>
      </c>
    </row>
    <row r="13496" spans="1:2" x14ac:dyDescent="0.25">
      <c r="A13496" s="48">
        <v>51181833</v>
      </c>
      <c r="B13496" s="49" t="s">
        <v>13744</v>
      </c>
    </row>
    <row r="13497" spans="1:2" x14ac:dyDescent="0.25">
      <c r="A13497" s="48">
        <v>51181834</v>
      </c>
      <c r="B13497" s="49" t="s">
        <v>13745</v>
      </c>
    </row>
    <row r="13498" spans="1:2" x14ac:dyDescent="0.25">
      <c r="A13498" s="48">
        <v>51181901</v>
      </c>
      <c r="B13498" s="49" t="s">
        <v>13746</v>
      </c>
    </row>
    <row r="13499" spans="1:2" x14ac:dyDescent="0.25">
      <c r="A13499" s="48">
        <v>51181902</v>
      </c>
      <c r="B13499" s="49" t="s">
        <v>13747</v>
      </c>
    </row>
    <row r="13500" spans="1:2" x14ac:dyDescent="0.25">
      <c r="A13500" s="48">
        <v>51181903</v>
      </c>
      <c r="B13500" s="49" t="s">
        <v>13748</v>
      </c>
    </row>
    <row r="13501" spans="1:2" x14ac:dyDescent="0.25">
      <c r="A13501" s="48">
        <v>51181904</v>
      </c>
      <c r="B13501" s="49" t="s">
        <v>13749</v>
      </c>
    </row>
    <row r="13502" spans="1:2" x14ac:dyDescent="0.25">
      <c r="A13502" s="48">
        <v>51181905</v>
      </c>
      <c r="B13502" s="49" t="s">
        <v>13750</v>
      </c>
    </row>
    <row r="13503" spans="1:2" x14ac:dyDescent="0.25">
      <c r="A13503" s="48">
        <v>51181906</v>
      </c>
      <c r="B13503" s="49" t="s">
        <v>13751</v>
      </c>
    </row>
    <row r="13504" spans="1:2" x14ac:dyDescent="0.25">
      <c r="A13504" s="48">
        <v>51181908</v>
      </c>
      <c r="B13504" s="49" t="s">
        <v>13752</v>
      </c>
    </row>
    <row r="13505" spans="1:2" x14ac:dyDescent="0.25">
      <c r="A13505" s="48">
        <v>51181911</v>
      </c>
      <c r="B13505" s="49" t="s">
        <v>13753</v>
      </c>
    </row>
    <row r="13506" spans="1:2" x14ac:dyDescent="0.25">
      <c r="A13506" s="48">
        <v>51181912</v>
      </c>
      <c r="B13506" s="49" t="s">
        <v>13754</v>
      </c>
    </row>
    <row r="13507" spans="1:2" x14ac:dyDescent="0.25">
      <c r="A13507" s="48">
        <v>51181913</v>
      </c>
      <c r="B13507" s="49" t="s">
        <v>13755</v>
      </c>
    </row>
    <row r="13508" spans="1:2" x14ac:dyDescent="0.25">
      <c r="A13508" s="48">
        <v>51182001</v>
      </c>
      <c r="B13508" s="49" t="s">
        <v>13756</v>
      </c>
    </row>
    <row r="13509" spans="1:2" x14ac:dyDescent="0.25">
      <c r="A13509" s="48">
        <v>51182002</v>
      </c>
      <c r="B13509" s="49" t="s">
        <v>13757</v>
      </c>
    </row>
    <row r="13510" spans="1:2" x14ac:dyDescent="0.25">
      <c r="A13510" s="48">
        <v>51182003</v>
      </c>
      <c r="B13510" s="49" t="s">
        <v>13758</v>
      </c>
    </row>
    <row r="13511" spans="1:2" x14ac:dyDescent="0.25">
      <c r="A13511" s="48">
        <v>51182004</v>
      </c>
      <c r="B13511" s="49" t="s">
        <v>13759</v>
      </c>
    </row>
    <row r="13512" spans="1:2" x14ac:dyDescent="0.25">
      <c r="A13512" s="48">
        <v>51182005</v>
      </c>
      <c r="B13512" s="49" t="s">
        <v>13760</v>
      </c>
    </row>
    <row r="13513" spans="1:2" x14ac:dyDescent="0.25">
      <c r="A13513" s="48">
        <v>51182006</v>
      </c>
      <c r="B13513" s="49" t="s">
        <v>13761</v>
      </c>
    </row>
    <row r="13514" spans="1:2" x14ac:dyDescent="0.25">
      <c r="A13514" s="48">
        <v>51182007</v>
      </c>
      <c r="B13514" s="49" t="s">
        <v>13762</v>
      </c>
    </row>
    <row r="13515" spans="1:2" x14ac:dyDescent="0.25">
      <c r="A13515" s="48">
        <v>51182008</v>
      </c>
      <c r="B13515" s="49" t="s">
        <v>13763</v>
      </c>
    </row>
    <row r="13516" spans="1:2" x14ac:dyDescent="0.25">
      <c r="A13516" s="48">
        <v>51182009</v>
      </c>
      <c r="B13516" s="49" t="s">
        <v>13764</v>
      </c>
    </row>
    <row r="13517" spans="1:2" x14ac:dyDescent="0.25">
      <c r="A13517" s="48">
        <v>51182010</v>
      </c>
      <c r="B13517" s="49" t="s">
        <v>13765</v>
      </c>
    </row>
    <row r="13518" spans="1:2" x14ac:dyDescent="0.25">
      <c r="A13518" s="48">
        <v>51182011</v>
      </c>
      <c r="B13518" s="49" t="s">
        <v>13766</v>
      </c>
    </row>
    <row r="13519" spans="1:2" x14ac:dyDescent="0.25">
      <c r="A13519" s="48">
        <v>51182012</v>
      </c>
      <c r="B13519" s="49" t="s">
        <v>13767</v>
      </c>
    </row>
    <row r="13520" spans="1:2" x14ac:dyDescent="0.25">
      <c r="A13520" s="48">
        <v>51182013</v>
      </c>
      <c r="B13520" s="49" t="s">
        <v>13768</v>
      </c>
    </row>
    <row r="13521" spans="1:2" x14ac:dyDescent="0.25">
      <c r="A13521" s="48">
        <v>51182014</v>
      </c>
      <c r="B13521" s="49" t="s">
        <v>13769</v>
      </c>
    </row>
    <row r="13522" spans="1:2" x14ac:dyDescent="0.25">
      <c r="A13522" s="48">
        <v>51182101</v>
      </c>
      <c r="B13522" s="49" t="s">
        <v>13770</v>
      </c>
    </row>
    <row r="13523" spans="1:2" x14ac:dyDescent="0.25">
      <c r="A13523" s="48">
        <v>51182102</v>
      </c>
      <c r="B13523" s="49" t="s">
        <v>13771</v>
      </c>
    </row>
    <row r="13524" spans="1:2" x14ac:dyDescent="0.25">
      <c r="A13524" s="48">
        <v>51182201</v>
      </c>
      <c r="B13524" s="49" t="s">
        <v>13772</v>
      </c>
    </row>
    <row r="13525" spans="1:2" x14ac:dyDescent="0.25">
      <c r="A13525" s="48">
        <v>51182202</v>
      </c>
      <c r="B13525" s="49" t="s">
        <v>13773</v>
      </c>
    </row>
    <row r="13526" spans="1:2" x14ac:dyDescent="0.25">
      <c r="A13526" s="48">
        <v>51182203</v>
      </c>
      <c r="B13526" s="49" t="s">
        <v>13774</v>
      </c>
    </row>
    <row r="13527" spans="1:2" x14ac:dyDescent="0.25">
      <c r="A13527" s="48">
        <v>51182204</v>
      </c>
      <c r="B13527" s="49" t="s">
        <v>13775</v>
      </c>
    </row>
    <row r="13528" spans="1:2" x14ac:dyDescent="0.25">
      <c r="A13528" s="48">
        <v>51182301</v>
      </c>
      <c r="B13528" s="49" t="s">
        <v>13776</v>
      </c>
    </row>
    <row r="13529" spans="1:2" x14ac:dyDescent="0.25">
      <c r="A13529" s="48">
        <v>51182302</v>
      </c>
      <c r="B13529" s="49" t="s">
        <v>13777</v>
      </c>
    </row>
    <row r="13530" spans="1:2" x14ac:dyDescent="0.25">
      <c r="A13530" s="48">
        <v>51182303</v>
      </c>
      <c r="B13530" s="49" t="s">
        <v>13778</v>
      </c>
    </row>
    <row r="13531" spans="1:2" x14ac:dyDescent="0.25">
      <c r="A13531" s="48">
        <v>51182304</v>
      </c>
      <c r="B13531" s="49" t="s">
        <v>13779</v>
      </c>
    </row>
    <row r="13532" spans="1:2" x14ac:dyDescent="0.25">
      <c r="A13532" s="48">
        <v>51182401</v>
      </c>
      <c r="B13532" s="49" t="s">
        <v>13780</v>
      </c>
    </row>
    <row r="13533" spans="1:2" x14ac:dyDescent="0.25">
      <c r="A13533" s="48">
        <v>51182403</v>
      </c>
      <c r="B13533" s="49" t="s">
        <v>13781</v>
      </c>
    </row>
    <row r="13534" spans="1:2" x14ac:dyDescent="0.25">
      <c r="A13534" s="48">
        <v>51182404</v>
      </c>
      <c r="B13534" s="49" t="s">
        <v>13782</v>
      </c>
    </row>
    <row r="13535" spans="1:2" x14ac:dyDescent="0.25">
      <c r="A13535" s="48">
        <v>51182405</v>
      </c>
      <c r="B13535" s="49" t="s">
        <v>13783</v>
      </c>
    </row>
    <row r="13536" spans="1:2" x14ac:dyDescent="0.25">
      <c r="A13536" s="48">
        <v>51182406</v>
      </c>
      <c r="B13536" s="49" t="s">
        <v>13784</v>
      </c>
    </row>
    <row r="13537" spans="1:2" x14ac:dyDescent="0.25">
      <c r="A13537" s="48">
        <v>51182407</v>
      </c>
      <c r="B13537" s="49" t="s">
        <v>13785</v>
      </c>
    </row>
    <row r="13538" spans="1:2" x14ac:dyDescent="0.25">
      <c r="A13538" s="48">
        <v>51182408</v>
      </c>
      <c r="B13538" s="49" t="s">
        <v>13786</v>
      </c>
    </row>
    <row r="13539" spans="1:2" x14ac:dyDescent="0.25">
      <c r="A13539" s="48">
        <v>51182409</v>
      </c>
      <c r="B13539" s="49" t="s">
        <v>13787</v>
      </c>
    </row>
    <row r="13540" spans="1:2" x14ac:dyDescent="0.25">
      <c r="A13540" s="48">
        <v>51182410</v>
      </c>
      <c r="B13540" s="49" t="s">
        <v>13788</v>
      </c>
    </row>
    <row r="13541" spans="1:2" x14ac:dyDescent="0.25">
      <c r="A13541" s="48">
        <v>51182411</v>
      </c>
      <c r="B13541" s="49" t="s">
        <v>13789</v>
      </c>
    </row>
    <row r="13542" spans="1:2" x14ac:dyDescent="0.25">
      <c r="A13542" s="48">
        <v>51182412</v>
      </c>
      <c r="B13542" s="49" t="s">
        <v>13790</v>
      </c>
    </row>
    <row r="13543" spans="1:2" x14ac:dyDescent="0.25">
      <c r="A13543" s="48">
        <v>51182413</v>
      </c>
      <c r="B13543" s="49" t="s">
        <v>13791</v>
      </c>
    </row>
    <row r="13544" spans="1:2" x14ac:dyDescent="0.25">
      <c r="A13544" s="48">
        <v>51182415</v>
      </c>
      <c r="B13544" s="49" t="s">
        <v>13792</v>
      </c>
    </row>
    <row r="13545" spans="1:2" x14ac:dyDescent="0.25">
      <c r="A13545" s="48">
        <v>51182416</v>
      </c>
      <c r="B13545" s="49" t="s">
        <v>13793</v>
      </c>
    </row>
    <row r="13546" spans="1:2" x14ac:dyDescent="0.25">
      <c r="A13546" s="48">
        <v>51182417</v>
      </c>
      <c r="B13546" s="49" t="s">
        <v>13794</v>
      </c>
    </row>
    <row r="13547" spans="1:2" x14ac:dyDescent="0.25">
      <c r="A13547" s="48">
        <v>51182418</v>
      </c>
      <c r="B13547" s="49" t="s">
        <v>13795</v>
      </c>
    </row>
    <row r="13548" spans="1:2" x14ac:dyDescent="0.25">
      <c r="A13548" s="48">
        <v>51182419</v>
      </c>
      <c r="B13548" s="49" t="s">
        <v>13796</v>
      </c>
    </row>
    <row r="13549" spans="1:2" x14ac:dyDescent="0.25">
      <c r="A13549" s="48">
        <v>51182420</v>
      </c>
      <c r="B13549" s="49" t="s">
        <v>13797</v>
      </c>
    </row>
    <row r="13550" spans="1:2" x14ac:dyDescent="0.25">
      <c r="A13550" s="48">
        <v>51191501</v>
      </c>
      <c r="B13550" s="49" t="s">
        <v>13798</v>
      </c>
    </row>
    <row r="13551" spans="1:2" x14ac:dyDescent="0.25">
      <c r="A13551" s="48">
        <v>51191502</v>
      </c>
      <c r="B13551" s="49" t="s">
        <v>13799</v>
      </c>
    </row>
    <row r="13552" spans="1:2" x14ac:dyDescent="0.25">
      <c r="A13552" s="48">
        <v>51191503</v>
      </c>
      <c r="B13552" s="49" t="s">
        <v>13800</v>
      </c>
    </row>
    <row r="13553" spans="1:2" x14ac:dyDescent="0.25">
      <c r="A13553" s="48">
        <v>51191504</v>
      </c>
      <c r="B13553" s="49" t="s">
        <v>13801</v>
      </c>
    </row>
    <row r="13554" spans="1:2" x14ac:dyDescent="0.25">
      <c r="A13554" s="48">
        <v>51191505</v>
      </c>
      <c r="B13554" s="49" t="s">
        <v>13802</v>
      </c>
    </row>
    <row r="13555" spans="1:2" x14ac:dyDescent="0.25">
      <c r="A13555" s="48">
        <v>51191506</v>
      </c>
      <c r="B13555" s="49" t="s">
        <v>13803</v>
      </c>
    </row>
    <row r="13556" spans="1:2" x14ac:dyDescent="0.25">
      <c r="A13556" s="48">
        <v>51191507</v>
      </c>
      <c r="B13556" s="49" t="s">
        <v>13804</v>
      </c>
    </row>
    <row r="13557" spans="1:2" x14ac:dyDescent="0.25">
      <c r="A13557" s="48">
        <v>51191508</v>
      </c>
      <c r="B13557" s="49" t="s">
        <v>13805</v>
      </c>
    </row>
    <row r="13558" spans="1:2" x14ac:dyDescent="0.25">
      <c r="A13558" s="48">
        <v>51191509</v>
      </c>
      <c r="B13558" s="49" t="s">
        <v>13806</v>
      </c>
    </row>
    <row r="13559" spans="1:2" x14ac:dyDescent="0.25">
      <c r="A13559" s="48">
        <v>51191510</v>
      </c>
      <c r="B13559" s="49" t="s">
        <v>13807</v>
      </c>
    </row>
    <row r="13560" spans="1:2" x14ac:dyDescent="0.25">
      <c r="A13560" s="48">
        <v>51191511</v>
      </c>
      <c r="B13560" s="49" t="s">
        <v>13808</v>
      </c>
    </row>
    <row r="13561" spans="1:2" x14ac:dyDescent="0.25">
      <c r="A13561" s="48">
        <v>51191512</v>
      </c>
      <c r="B13561" s="49" t="s">
        <v>13809</v>
      </c>
    </row>
    <row r="13562" spans="1:2" x14ac:dyDescent="0.25">
      <c r="A13562" s="48">
        <v>51191513</v>
      </c>
      <c r="B13562" s="49" t="s">
        <v>13810</v>
      </c>
    </row>
    <row r="13563" spans="1:2" x14ac:dyDescent="0.25">
      <c r="A13563" s="48">
        <v>51191514</v>
      </c>
      <c r="B13563" s="49" t="s">
        <v>13811</v>
      </c>
    </row>
    <row r="13564" spans="1:2" x14ac:dyDescent="0.25">
      <c r="A13564" s="48">
        <v>51191515</v>
      </c>
      <c r="B13564" s="49" t="s">
        <v>13812</v>
      </c>
    </row>
    <row r="13565" spans="1:2" x14ac:dyDescent="0.25">
      <c r="A13565" s="48">
        <v>51191516</v>
      </c>
      <c r="B13565" s="49" t="s">
        <v>13813</v>
      </c>
    </row>
    <row r="13566" spans="1:2" x14ac:dyDescent="0.25">
      <c r="A13566" s="48">
        <v>51191517</v>
      </c>
      <c r="B13566" s="49" t="s">
        <v>13814</v>
      </c>
    </row>
    <row r="13567" spans="1:2" x14ac:dyDescent="0.25">
      <c r="A13567" s="48">
        <v>51191518</v>
      </c>
      <c r="B13567" s="49" t="s">
        <v>13815</v>
      </c>
    </row>
    <row r="13568" spans="1:2" x14ac:dyDescent="0.25">
      <c r="A13568" s="48">
        <v>51191519</v>
      </c>
      <c r="B13568" s="49" t="s">
        <v>13816</v>
      </c>
    </row>
    <row r="13569" spans="1:2" x14ac:dyDescent="0.25">
      <c r="A13569" s="48">
        <v>51191520</v>
      </c>
      <c r="B13569" s="49" t="s">
        <v>13817</v>
      </c>
    </row>
    <row r="13570" spans="1:2" x14ac:dyDescent="0.25">
      <c r="A13570" s="48">
        <v>51191521</v>
      </c>
      <c r="B13570" s="49" t="s">
        <v>13818</v>
      </c>
    </row>
    <row r="13571" spans="1:2" x14ac:dyDescent="0.25">
      <c r="A13571" s="48">
        <v>51191522</v>
      </c>
      <c r="B13571" s="49" t="s">
        <v>13819</v>
      </c>
    </row>
    <row r="13572" spans="1:2" x14ac:dyDescent="0.25">
      <c r="A13572" s="48">
        <v>51191523</v>
      </c>
      <c r="B13572" s="49" t="s">
        <v>13820</v>
      </c>
    </row>
    <row r="13573" spans="1:2" x14ac:dyDescent="0.25">
      <c r="A13573" s="48">
        <v>51191601</v>
      </c>
      <c r="B13573" s="49" t="s">
        <v>13821</v>
      </c>
    </row>
    <row r="13574" spans="1:2" x14ac:dyDescent="0.25">
      <c r="A13574" s="48">
        <v>51191602</v>
      </c>
      <c r="B13574" s="49" t="s">
        <v>13822</v>
      </c>
    </row>
    <row r="13575" spans="1:2" x14ac:dyDescent="0.25">
      <c r="A13575" s="48">
        <v>51191603</v>
      </c>
      <c r="B13575" s="49" t="s">
        <v>13823</v>
      </c>
    </row>
    <row r="13576" spans="1:2" x14ac:dyDescent="0.25">
      <c r="A13576" s="48">
        <v>51191604</v>
      </c>
      <c r="B13576" s="49" t="s">
        <v>13824</v>
      </c>
    </row>
    <row r="13577" spans="1:2" x14ac:dyDescent="0.25">
      <c r="A13577" s="48">
        <v>51191701</v>
      </c>
      <c r="B13577" s="49" t="s">
        <v>13825</v>
      </c>
    </row>
    <row r="13578" spans="1:2" x14ac:dyDescent="0.25">
      <c r="A13578" s="48">
        <v>51191702</v>
      </c>
      <c r="B13578" s="49" t="s">
        <v>13826</v>
      </c>
    </row>
    <row r="13579" spans="1:2" x14ac:dyDescent="0.25">
      <c r="A13579" s="48">
        <v>51191703</v>
      </c>
      <c r="B13579" s="49" t="s">
        <v>13827</v>
      </c>
    </row>
    <row r="13580" spans="1:2" x14ac:dyDescent="0.25">
      <c r="A13580" s="48">
        <v>51191704</v>
      </c>
      <c r="B13580" s="49" t="s">
        <v>13828</v>
      </c>
    </row>
    <row r="13581" spans="1:2" x14ac:dyDescent="0.25">
      <c r="A13581" s="48">
        <v>51191705</v>
      </c>
      <c r="B13581" s="49" t="s">
        <v>13829</v>
      </c>
    </row>
    <row r="13582" spans="1:2" x14ac:dyDescent="0.25">
      <c r="A13582" s="48">
        <v>51191706</v>
      </c>
      <c r="B13582" s="49" t="s">
        <v>13830</v>
      </c>
    </row>
    <row r="13583" spans="1:2" x14ac:dyDescent="0.25">
      <c r="A13583" s="48">
        <v>51191801</v>
      </c>
      <c r="B13583" s="49" t="s">
        <v>13831</v>
      </c>
    </row>
    <row r="13584" spans="1:2" x14ac:dyDescent="0.25">
      <c r="A13584" s="48">
        <v>51191802</v>
      </c>
      <c r="B13584" s="49" t="s">
        <v>13832</v>
      </c>
    </row>
    <row r="13585" spans="1:2" x14ac:dyDescent="0.25">
      <c r="A13585" s="48">
        <v>51191803</v>
      </c>
      <c r="B13585" s="49" t="s">
        <v>13833</v>
      </c>
    </row>
    <row r="13586" spans="1:2" x14ac:dyDescent="0.25">
      <c r="A13586" s="48">
        <v>51191804</v>
      </c>
      <c r="B13586" s="49" t="s">
        <v>13834</v>
      </c>
    </row>
    <row r="13587" spans="1:2" x14ac:dyDescent="0.25">
      <c r="A13587" s="48">
        <v>51191805</v>
      </c>
      <c r="B13587" s="49" t="s">
        <v>13835</v>
      </c>
    </row>
    <row r="13588" spans="1:2" x14ac:dyDescent="0.25">
      <c r="A13588" s="48">
        <v>51191901</v>
      </c>
      <c r="B13588" s="49" t="s">
        <v>13836</v>
      </c>
    </row>
    <row r="13589" spans="1:2" x14ac:dyDescent="0.25">
      <c r="A13589" s="48">
        <v>51191902</v>
      </c>
      <c r="B13589" s="49" t="s">
        <v>13837</v>
      </c>
    </row>
    <row r="13590" spans="1:2" x14ac:dyDescent="0.25">
      <c r="A13590" s="48">
        <v>51191903</v>
      </c>
      <c r="B13590" s="49" t="s">
        <v>13838</v>
      </c>
    </row>
    <row r="13591" spans="1:2" x14ac:dyDescent="0.25">
      <c r="A13591" s="48">
        <v>51191904</v>
      </c>
      <c r="B13591" s="49" t="s">
        <v>13839</v>
      </c>
    </row>
    <row r="13592" spans="1:2" x14ac:dyDescent="0.25">
      <c r="A13592" s="48">
        <v>51191905</v>
      </c>
      <c r="B13592" s="49" t="s">
        <v>13840</v>
      </c>
    </row>
    <row r="13593" spans="1:2" x14ac:dyDescent="0.25">
      <c r="A13593" s="48">
        <v>51191906</v>
      </c>
      <c r="B13593" s="49" t="s">
        <v>13841</v>
      </c>
    </row>
    <row r="13594" spans="1:2" x14ac:dyDescent="0.25">
      <c r="A13594" s="48">
        <v>51191907</v>
      </c>
      <c r="B13594" s="49" t="s">
        <v>13842</v>
      </c>
    </row>
    <row r="13595" spans="1:2" x14ac:dyDescent="0.25">
      <c r="A13595" s="48">
        <v>51201501</v>
      </c>
      <c r="B13595" s="49" t="s">
        <v>13843</v>
      </c>
    </row>
    <row r="13596" spans="1:2" x14ac:dyDescent="0.25">
      <c r="A13596" s="48">
        <v>51201502</v>
      </c>
      <c r="B13596" s="49" t="s">
        <v>13844</v>
      </c>
    </row>
    <row r="13597" spans="1:2" x14ac:dyDescent="0.25">
      <c r="A13597" s="48">
        <v>51201503</v>
      </c>
      <c r="B13597" s="49" t="s">
        <v>13845</v>
      </c>
    </row>
    <row r="13598" spans="1:2" x14ac:dyDescent="0.25">
      <c r="A13598" s="48">
        <v>51201504</v>
      </c>
      <c r="B13598" s="49" t="s">
        <v>13846</v>
      </c>
    </row>
    <row r="13599" spans="1:2" x14ac:dyDescent="0.25">
      <c r="A13599" s="48">
        <v>51201505</v>
      </c>
      <c r="B13599" s="49" t="s">
        <v>13847</v>
      </c>
    </row>
    <row r="13600" spans="1:2" x14ac:dyDescent="0.25">
      <c r="A13600" s="48">
        <v>51201506</v>
      </c>
      <c r="B13600" s="49" t="s">
        <v>13848</v>
      </c>
    </row>
    <row r="13601" spans="1:2" x14ac:dyDescent="0.25">
      <c r="A13601" s="48">
        <v>51201507</v>
      </c>
      <c r="B13601" s="49" t="s">
        <v>13849</v>
      </c>
    </row>
    <row r="13602" spans="1:2" x14ac:dyDescent="0.25">
      <c r="A13602" s="48">
        <v>51201508</v>
      </c>
      <c r="B13602" s="49" t="s">
        <v>13850</v>
      </c>
    </row>
    <row r="13603" spans="1:2" x14ac:dyDescent="0.25">
      <c r="A13603" s="48">
        <v>51201509</v>
      </c>
      <c r="B13603" s="49" t="s">
        <v>13851</v>
      </c>
    </row>
    <row r="13604" spans="1:2" x14ac:dyDescent="0.25">
      <c r="A13604" s="48">
        <v>51201510</v>
      </c>
      <c r="B13604" s="49" t="s">
        <v>13852</v>
      </c>
    </row>
    <row r="13605" spans="1:2" x14ac:dyDescent="0.25">
      <c r="A13605" s="48">
        <v>51201511</v>
      </c>
      <c r="B13605" s="49" t="s">
        <v>13853</v>
      </c>
    </row>
    <row r="13606" spans="1:2" x14ac:dyDescent="0.25">
      <c r="A13606" s="48">
        <v>51201512</v>
      </c>
      <c r="B13606" s="49" t="s">
        <v>13854</v>
      </c>
    </row>
    <row r="13607" spans="1:2" x14ac:dyDescent="0.25">
      <c r="A13607" s="48">
        <v>51201513</v>
      </c>
      <c r="B13607" s="49" t="s">
        <v>13855</v>
      </c>
    </row>
    <row r="13608" spans="1:2" x14ac:dyDescent="0.25">
      <c r="A13608" s="48">
        <v>51201514</v>
      </c>
      <c r="B13608" s="49" t="s">
        <v>13856</v>
      </c>
    </row>
    <row r="13609" spans="1:2" x14ac:dyDescent="0.25">
      <c r="A13609" s="48">
        <v>51201515</v>
      </c>
      <c r="B13609" s="49" t="s">
        <v>13857</v>
      </c>
    </row>
    <row r="13610" spans="1:2" x14ac:dyDescent="0.25">
      <c r="A13610" s="48">
        <v>51201516</v>
      </c>
      <c r="B13610" s="49" t="s">
        <v>13858</v>
      </c>
    </row>
    <row r="13611" spans="1:2" x14ac:dyDescent="0.25">
      <c r="A13611" s="48">
        <v>51201517</v>
      </c>
      <c r="B13611" s="49" t="s">
        <v>13859</v>
      </c>
    </row>
    <row r="13612" spans="1:2" x14ac:dyDescent="0.25">
      <c r="A13612" s="48">
        <v>51201518</v>
      </c>
      <c r="B13612" s="49" t="s">
        <v>13860</v>
      </c>
    </row>
    <row r="13613" spans="1:2" x14ac:dyDescent="0.25">
      <c r="A13613" s="48">
        <v>51201601</v>
      </c>
      <c r="B13613" s="49" t="s">
        <v>13861</v>
      </c>
    </row>
    <row r="13614" spans="1:2" x14ac:dyDescent="0.25">
      <c r="A13614" s="48">
        <v>51201602</v>
      </c>
      <c r="B13614" s="49" t="s">
        <v>13862</v>
      </c>
    </row>
    <row r="13615" spans="1:2" x14ac:dyDescent="0.25">
      <c r="A13615" s="48">
        <v>51201603</v>
      </c>
      <c r="B13615" s="49" t="s">
        <v>13863</v>
      </c>
    </row>
    <row r="13616" spans="1:2" x14ac:dyDescent="0.25">
      <c r="A13616" s="48">
        <v>51201604</v>
      </c>
      <c r="B13616" s="49" t="s">
        <v>13864</v>
      </c>
    </row>
    <row r="13617" spans="1:2" x14ac:dyDescent="0.25">
      <c r="A13617" s="48">
        <v>51201605</v>
      </c>
      <c r="B13617" s="49" t="s">
        <v>13865</v>
      </c>
    </row>
    <row r="13618" spans="1:2" x14ac:dyDescent="0.25">
      <c r="A13618" s="48">
        <v>51201606</v>
      </c>
      <c r="B13618" s="49" t="s">
        <v>13866</v>
      </c>
    </row>
    <row r="13619" spans="1:2" x14ac:dyDescent="0.25">
      <c r="A13619" s="48">
        <v>51201607</v>
      </c>
      <c r="B13619" s="49" t="s">
        <v>13867</v>
      </c>
    </row>
    <row r="13620" spans="1:2" x14ac:dyDescent="0.25">
      <c r="A13620" s="48">
        <v>51201608</v>
      </c>
      <c r="B13620" s="49" t="s">
        <v>13868</v>
      </c>
    </row>
    <row r="13621" spans="1:2" x14ac:dyDescent="0.25">
      <c r="A13621" s="48">
        <v>51201609</v>
      </c>
      <c r="B13621" s="49" t="s">
        <v>13869</v>
      </c>
    </row>
    <row r="13622" spans="1:2" x14ac:dyDescent="0.25">
      <c r="A13622" s="48">
        <v>51201610</v>
      </c>
      <c r="B13622" s="49" t="s">
        <v>13870</v>
      </c>
    </row>
    <row r="13623" spans="1:2" x14ac:dyDescent="0.25">
      <c r="A13623" s="48">
        <v>51201611</v>
      </c>
      <c r="B13623" s="49" t="s">
        <v>13871</v>
      </c>
    </row>
    <row r="13624" spans="1:2" x14ac:dyDescent="0.25">
      <c r="A13624" s="48">
        <v>51201612</v>
      </c>
      <c r="B13624" s="49" t="s">
        <v>13872</v>
      </c>
    </row>
    <row r="13625" spans="1:2" x14ac:dyDescent="0.25">
      <c r="A13625" s="48">
        <v>51201613</v>
      </c>
      <c r="B13625" s="49" t="s">
        <v>13873</v>
      </c>
    </row>
    <row r="13626" spans="1:2" x14ac:dyDescent="0.25">
      <c r="A13626" s="48">
        <v>51201614</v>
      </c>
      <c r="B13626" s="49" t="s">
        <v>13874</v>
      </c>
    </row>
    <row r="13627" spans="1:2" x14ac:dyDescent="0.25">
      <c r="A13627" s="48">
        <v>51201615</v>
      </c>
      <c r="B13627" s="49" t="s">
        <v>13875</v>
      </c>
    </row>
    <row r="13628" spans="1:2" x14ac:dyDescent="0.25">
      <c r="A13628" s="48">
        <v>51201616</v>
      </c>
      <c r="B13628" s="49" t="s">
        <v>13876</v>
      </c>
    </row>
    <row r="13629" spans="1:2" x14ac:dyDescent="0.25">
      <c r="A13629" s="48">
        <v>51201617</v>
      </c>
      <c r="B13629" s="49" t="s">
        <v>13877</v>
      </c>
    </row>
    <row r="13630" spans="1:2" x14ac:dyDescent="0.25">
      <c r="A13630" s="48">
        <v>51201618</v>
      </c>
      <c r="B13630" s="49" t="s">
        <v>13878</v>
      </c>
    </row>
    <row r="13631" spans="1:2" x14ac:dyDescent="0.25">
      <c r="A13631" s="48">
        <v>51201619</v>
      </c>
      <c r="B13631" s="49" t="s">
        <v>13879</v>
      </c>
    </row>
    <row r="13632" spans="1:2" x14ac:dyDescent="0.25">
      <c r="A13632" s="48">
        <v>51201620</v>
      </c>
      <c r="B13632" s="49" t="s">
        <v>13880</v>
      </c>
    </row>
    <row r="13633" spans="1:2" x14ac:dyDescent="0.25">
      <c r="A13633" s="48">
        <v>51201621</v>
      </c>
      <c r="B13633" s="49" t="s">
        <v>13881</v>
      </c>
    </row>
    <row r="13634" spans="1:2" x14ac:dyDescent="0.25">
      <c r="A13634" s="48">
        <v>51201622</v>
      </c>
      <c r="B13634" s="49" t="s">
        <v>13882</v>
      </c>
    </row>
    <row r="13635" spans="1:2" x14ac:dyDescent="0.25">
      <c r="A13635" s="48">
        <v>51201623</v>
      </c>
      <c r="B13635" s="49" t="s">
        <v>13883</v>
      </c>
    </row>
    <row r="13636" spans="1:2" x14ac:dyDescent="0.25">
      <c r="A13636" s="48">
        <v>51201624</v>
      </c>
      <c r="B13636" s="49" t="s">
        <v>13884</v>
      </c>
    </row>
    <row r="13637" spans="1:2" x14ac:dyDescent="0.25">
      <c r="A13637" s="48">
        <v>51201625</v>
      </c>
      <c r="B13637" s="49" t="s">
        <v>13885</v>
      </c>
    </row>
    <row r="13638" spans="1:2" x14ac:dyDescent="0.25">
      <c r="A13638" s="48">
        <v>51201626</v>
      </c>
      <c r="B13638" s="49" t="s">
        <v>13886</v>
      </c>
    </row>
    <row r="13639" spans="1:2" x14ac:dyDescent="0.25">
      <c r="A13639" s="48">
        <v>51201627</v>
      </c>
      <c r="B13639" s="49" t="s">
        <v>13887</v>
      </c>
    </row>
    <row r="13640" spans="1:2" x14ac:dyDescent="0.25">
      <c r="A13640" s="48">
        <v>51201628</v>
      </c>
      <c r="B13640" s="49" t="s">
        <v>13888</v>
      </c>
    </row>
    <row r="13641" spans="1:2" x14ac:dyDescent="0.25">
      <c r="A13641" s="48">
        <v>51201629</v>
      </c>
      <c r="B13641" s="49" t="s">
        <v>13889</v>
      </c>
    </row>
    <row r="13642" spans="1:2" x14ac:dyDescent="0.25">
      <c r="A13642" s="48">
        <v>51201631</v>
      </c>
      <c r="B13642" s="49" t="s">
        <v>13890</v>
      </c>
    </row>
    <row r="13643" spans="1:2" x14ac:dyDescent="0.25">
      <c r="A13643" s="48">
        <v>51201632</v>
      </c>
      <c r="B13643" s="49" t="s">
        <v>13891</v>
      </c>
    </row>
    <row r="13644" spans="1:2" x14ac:dyDescent="0.25">
      <c r="A13644" s="48">
        <v>51201633</v>
      </c>
      <c r="B13644" s="49" t="s">
        <v>13892</v>
      </c>
    </row>
    <row r="13645" spans="1:2" x14ac:dyDescent="0.25">
      <c r="A13645" s="48">
        <v>51201634</v>
      </c>
      <c r="B13645" s="49" t="s">
        <v>13893</v>
      </c>
    </row>
    <row r="13646" spans="1:2" x14ac:dyDescent="0.25">
      <c r="A13646" s="48">
        <v>51201635</v>
      </c>
      <c r="B13646" s="49" t="s">
        <v>13894</v>
      </c>
    </row>
    <row r="13647" spans="1:2" x14ac:dyDescent="0.25">
      <c r="A13647" s="48">
        <v>51201636</v>
      </c>
      <c r="B13647" s="49" t="s">
        <v>13895</v>
      </c>
    </row>
    <row r="13648" spans="1:2" x14ac:dyDescent="0.25">
      <c r="A13648" s="48">
        <v>51201638</v>
      </c>
      <c r="B13648" s="49" t="s">
        <v>13896</v>
      </c>
    </row>
    <row r="13649" spans="1:2" x14ac:dyDescent="0.25">
      <c r="A13649" s="48">
        <v>51201639</v>
      </c>
      <c r="B13649" s="49" t="s">
        <v>13897</v>
      </c>
    </row>
    <row r="13650" spans="1:2" x14ac:dyDescent="0.25">
      <c r="A13650" s="48">
        <v>51201646</v>
      </c>
      <c r="B13650" s="49" t="s">
        <v>13898</v>
      </c>
    </row>
    <row r="13651" spans="1:2" x14ac:dyDescent="0.25">
      <c r="A13651" s="48">
        <v>51201647</v>
      </c>
      <c r="B13651" s="49" t="s">
        <v>13899</v>
      </c>
    </row>
    <row r="13652" spans="1:2" x14ac:dyDescent="0.25">
      <c r="A13652" s="48">
        <v>51201648</v>
      </c>
      <c r="B13652" s="49" t="s">
        <v>13900</v>
      </c>
    </row>
    <row r="13653" spans="1:2" x14ac:dyDescent="0.25">
      <c r="A13653" s="48">
        <v>51201701</v>
      </c>
      <c r="B13653" s="49" t="s">
        <v>13901</v>
      </c>
    </row>
    <row r="13654" spans="1:2" x14ac:dyDescent="0.25">
      <c r="A13654" s="48">
        <v>51201702</v>
      </c>
      <c r="B13654" s="49" t="s">
        <v>13902</v>
      </c>
    </row>
    <row r="13655" spans="1:2" x14ac:dyDescent="0.25">
      <c r="A13655" s="48">
        <v>51201703</v>
      </c>
      <c r="B13655" s="49" t="s">
        <v>13903</v>
      </c>
    </row>
    <row r="13656" spans="1:2" x14ac:dyDescent="0.25">
      <c r="A13656" s="48">
        <v>51201704</v>
      </c>
      <c r="B13656" s="49" t="s">
        <v>13904</v>
      </c>
    </row>
    <row r="13657" spans="1:2" x14ac:dyDescent="0.25">
      <c r="A13657" s="48">
        <v>51201705</v>
      </c>
      <c r="B13657" s="49" t="s">
        <v>13905</v>
      </c>
    </row>
    <row r="13658" spans="1:2" x14ac:dyDescent="0.25">
      <c r="A13658" s="48">
        <v>51201801</v>
      </c>
      <c r="B13658" s="49" t="s">
        <v>13906</v>
      </c>
    </row>
    <row r="13659" spans="1:2" x14ac:dyDescent="0.25">
      <c r="A13659" s="48">
        <v>51201802</v>
      </c>
      <c r="B13659" s="49" t="s">
        <v>13907</v>
      </c>
    </row>
    <row r="13660" spans="1:2" x14ac:dyDescent="0.25">
      <c r="A13660" s="48">
        <v>51201803</v>
      </c>
      <c r="B13660" s="49" t="s">
        <v>13908</v>
      </c>
    </row>
    <row r="13661" spans="1:2" x14ac:dyDescent="0.25">
      <c r="A13661" s="48">
        <v>51201804</v>
      </c>
      <c r="B13661" s="49" t="s">
        <v>13909</v>
      </c>
    </row>
    <row r="13662" spans="1:2" x14ac:dyDescent="0.25">
      <c r="A13662" s="48">
        <v>51201805</v>
      </c>
      <c r="B13662" s="49" t="s">
        <v>13910</v>
      </c>
    </row>
    <row r="13663" spans="1:2" x14ac:dyDescent="0.25">
      <c r="A13663" s="48">
        <v>51201806</v>
      </c>
      <c r="B13663" s="49" t="s">
        <v>13911</v>
      </c>
    </row>
    <row r="13664" spans="1:2" x14ac:dyDescent="0.25">
      <c r="A13664" s="48">
        <v>51201807</v>
      </c>
      <c r="B13664" s="49" t="s">
        <v>13912</v>
      </c>
    </row>
    <row r="13665" spans="1:2" x14ac:dyDescent="0.25">
      <c r="A13665" s="48">
        <v>51201808</v>
      </c>
      <c r="B13665" s="49" t="s">
        <v>13913</v>
      </c>
    </row>
    <row r="13666" spans="1:2" x14ac:dyDescent="0.25">
      <c r="A13666" s="48">
        <v>51201809</v>
      </c>
      <c r="B13666" s="49" t="s">
        <v>13914</v>
      </c>
    </row>
    <row r="13667" spans="1:2" x14ac:dyDescent="0.25">
      <c r="A13667" s="48">
        <v>51201901</v>
      </c>
      <c r="B13667" s="49" t="s">
        <v>13915</v>
      </c>
    </row>
    <row r="13668" spans="1:2" x14ac:dyDescent="0.25">
      <c r="A13668" s="48">
        <v>51211501</v>
      </c>
      <c r="B13668" s="49" t="s">
        <v>13916</v>
      </c>
    </row>
    <row r="13669" spans="1:2" x14ac:dyDescent="0.25">
      <c r="A13669" s="48">
        <v>51211502</v>
      </c>
      <c r="B13669" s="49" t="s">
        <v>13917</v>
      </c>
    </row>
    <row r="13670" spans="1:2" x14ac:dyDescent="0.25">
      <c r="A13670" s="48">
        <v>51211503</v>
      </c>
      <c r="B13670" s="49" t="s">
        <v>13918</v>
      </c>
    </row>
    <row r="13671" spans="1:2" x14ac:dyDescent="0.25">
      <c r="A13671" s="48">
        <v>51211504</v>
      </c>
      <c r="B13671" s="49" t="s">
        <v>13919</v>
      </c>
    </row>
    <row r="13672" spans="1:2" x14ac:dyDescent="0.25">
      <c r="A13672" s="48">
        <v>51211505</v>
      </c>
      <c r="B13672" s="49" t="s">
        <v>13920</v>
      </c>
    </row>
    <row r="13673" spans="1:2" x14ac:dyDescent="0.25">
      <c r="A13673" s="48">
        <v>51211601</v>
      </c>
      <c r="B13673" s="49" t="s">
        <v>13921</v>
      </c>
    </row>
    <row r="13674" spans="1:2" x14ac:dyDescent="0.25">
      <c r="A13674" s="48">
        <v>51211602</v>
      </c>
      <c r="B13674" s="49" t="s">
        <v>13922</v>
      </c>
    </row>
    <row r="13675" spans="1:2" x14ac:dyDescent="0.25">
      <c r="A13675" s="48">
        <v>51211603</v>
      </c>
      <c r="B13675" s="49" t="s">
        <v>13923</v>
      </c>
    </row>
    <row r="13676" spans="1:2" x14ac:dyDescent="0.25">
      <c r="A13676" s="48">
        <v>51211604</v>
      </c>
      <c r="B13676" s="49" t="s">
        <v>13924</v>
      </c>
    </row>
    <row r="13677" spans="1:2" x14ac:dyDescent="0.25">
      <c r="A13677" s="48">
        <v>51211605</v>
      </c>
      <c r="B13677" s="49" t="s">
        <v>13925</v>
      </c>
    </row>
    <row r="13678" spans="1:2" x14ac:dyDescent="0.25">
      <c r="A13678" s="48">
        <v>51211606</v>
      </c>
      <c r="B13678" s="49" t="s">
        <v>13926</v>
      </c>
    </row>
    <row r="13679" spans="1:2" x14ac:dyDescent="0.25">
      <c r="A13679" s="48">
        <v>51211607</v>
      </c>
      <c r="B13679" s="49" t="s">
        <v>13927</v>
      </c>
    </row>
    <row r="13680" spans="1:2" x14ac:dyDescent="0.25">
      <c r="A13680" s="48">
        <v>51211608</v>
      </c>
      <c r="B13680" s="49" t="s">
        <v>13928</v>
      </c>
    </row>
    <row r="13681" spans="1:2" x14ac:dyDescent="0.25">
      <c r="A13681" s="48">
        <v>51211609</v>
      </c>
      <c r="B13681" s="49" t="s">
        <v>13929</v>
      </c>
    </row>
    <row r="13682" spans="1:2" x14ac:dyDescent="0.25">
      <c r="A13682" s="48">
        <v>51211610</v>
      </c>
      <c r="B13682" s="49" t="s">
        <v>13930</v>
      </c>
    </row>
    <row r="13683" spans="1:2" x14ac:dyDescent="0.25">
      <c r="A13683" s="48">
        <v>51211611</v>
      </c>
      <c r="B13683" s="49" t="s">
        <v>13931</v>
      </c>
    </row>
    <row r="13684" spans="1:2" x14ac:dyDescent="0.25">
      <c r="A13684" s="48">
        <v>51211612</v>
      </c>
      <c r="B13684" s="49" t="s">
        <v>13932</v>
      </c>
    </row>
    <row r="13685" spans="1:2" x14ac:dyDescent="0.25">
      <c r="A13685" s="48">
        <v>51211613</v>
      </c>
      <c r="B13685" s="49" t="s">
        <v>13933</v>
      </c>
    </row>
    <row r="13686" spans="1:2" x14ac:dyDescent="0.25">
      <c r="A13686" s="48">
        <v>51211615</v>
      </c>
      <c r="B13686" s="49" t="s">
        <v>13934</v>
      </c>
    </row>
    <row r="13687" spans="1:2" x14ac:dyDescent="0.25">
      <c r="A13687" s="48">
        <v>51211616</v>
      </c>
      <c r="B13687" s="49" t="s">
        <v>13935</v>
      </c>
    </row>
    <row r="13688" spans="1:2" x14ac:dyDescent="0.25">
      <c r="A13688" s="48">
        <v>51211617</v>
      </c>
      <c r="B13688" s="49" t="s">
        <v>13936</v>
      </c>
    </row>
    <row r="13689" spans="1:2" x14ac:dyDescent="0.25">
      <c r="A13689" s="48">
        <v>51211618</v>
      </c>
      <c r="B13689" s="49" t="s">
        <v>13937</v>
      </c>
    </row>
    <row r="13690" spans="1:2" x14ac:dyDescent="0.25">
      <c r="A13690" s="48">
        <v>51211619</v>
      </c>
      <c r="B13690" s="49" t="s">
        <v>13938</v>
      </c>
    </row>
    <row r="13691" spans="1:2" x14ac:dyDescent="0.25">
      <c r="A13691" s="48">
        <v>51211620</v>
      </c>
      <c r="B13691" s="49" t="s">
        <v>13939</v>
      </c>
    </row>
    <row r="13692" spans="1:2" x14ac:dyDescent="0.25">
      <c r="A13692" s="48">
        <v>51211621</v>
      </c>
      <c r="B13692" s="49" t="s">
        <v>13940</v>
      </c>
    </row>
    <row r="13693" spans="1:2" x14ac:dyDescent="0.25">
      <c r="A13693" s="48">
        <v>51211622</v>
      </c>
      <c r="B13693" s="49" t="s">
        <v>13941</v>
      </c>
    </row>
    <row r="13694" spans="1:2" x14ac:dyDescent="0.25">
      <c r="A13694" s="48">
        <v>51211623</v>
      </c>
      <c r="B13694" s="49" t="s">
        <v>13942</v>
      </c>
    </row>
    <row r="13695" spans="1:2" x14ac:dyDescent="0.25">
      <c r="A13695" s="48">
        <v>51211624</v>
      </c>
      <c r="B13695" s="49" t="s">
        <v>13943</v>
      </c>
    </row>
    <row r="13696" spans="1:2" x14ac:dyDescent="0.25">
      <c r="A13696" s="48">
        <v>51211625</v>
      </c>
      <c r="B13696" s="49" t="s">
        <v>13944</v>
      </c>
    </row>
    <row r="13697" spans="1:2" x14ac:dyDescent="0.25">
      <c r="A13697" s="48">
        <v>51211901</v>
      </c>
      <c r="B13697" s="49" t="s">
        <v>13945</v>
      </c>
    </row>
    <row r="13698" spans="1:2" x14ac:dyDescent="0.25">
      <c r="A13698" s="48">
        <v>51212001</v>
      </c>
      <c r="B13698" s="49" t="s">
        <v>13946</v>
      </c>
    </row>
    <row r="13699" spans="1:2" x14ac:dyDescent="0.25">
      <c r="A13699" s="48">
        <v>51212002</v>
      </c>
      <c r="B13699" s="49" t="s">
        <v>13947</v>
      </c>
    </row>
    <row r="13700" spans="1:2" x14ac:dyDescent="0.25">
      <c r="A13700" s="48">
        <v>51212003</v>
      </c>
      <c r="B13700" s="49" t="s">
        <v>13948</v>
      </c>
    </row>
    <row r="13701" spans="1:2" x14ac:dyDescent="0.25">
      <c r="A13701" s="48">
        <v>51212004</v>
      </c>
      <c r="B13701" s="49" t="s">
        <v>13949</v>
      </c>
    </row>
    <row r="13702" spans="1:2" x14ac:dyDescent="0.25">
      <c r="A13702" s="48">
        <v>51212005</v>
      </c>
      <c r="B13702" s="49" t="s">
        <v>13950</v>
      </c>
    </row>
    <row r="13703" spans="1:2" x14ac:dyDescent="0.25">
      <c r="A13703" s="48">
        <v>51212006</v>
      </c>
      <c r="B13703" s="49" t="s">
        <v>13951</v>
      </c>
    </row>
    <row r="13704" spans="1:2" x14ac:dyDescent="0.25">
      <c r="A13704" s="48">
        <v>51212007</v>
      </c>
      <c r="B13704" s="49" t="s">
        <v>13952</v>
      </c>
    </row>
    <row r="13705" spans="1:2" x14ac:dyDescent="0.25">
      <c r="A13705" s="48">
        <v>51212008</v>
      </c>
      <c r="B13705" s="49" t="s">
        <v>13953</v>
      </c>
    </row>
    <row r="13706" spans="1:2" x14ac:dyDescent="0.25">
      <c r="A13706" s="48">
        <v>51212009</v>
      </c>
      <c r="B13706" s="49" t="s">
        <v>13954</v>
      </c>
    </row>
    <row r="13707" spans="1:2" x14ac:dyDescent="0.25">
      <c r="A13707" s="48">
        <v>51212010</v>
      </c>
      <c r="B13707" s="49" t="s">
        <v>13955</v>
      </c>
    </row>
    <row r="13708" spans="1:2" x14ac:dyDescent="0.25">
      <c r="A13708" s="48">
        <v>51212011</v>
      </c>
      <c r="B13708" s="49" t="s">
        <v>13956</v>
      </c>
    </row>
    <row r="13709" spans="1:2" x14ac:dyDescent="0.25">
      <c r="A13709" s="48">
        <v>51212012</v>
      </c>
      <c r="B13709" s="49" t="s">
        <v>13957</v>
      </c>
    </row>
    <row r="13710" spans="1:2" x14ac:dyDescent="0.25">
      <c r="A13710" s="48">
        <v>51212013</v>
      </c>
      <c r="B13710" s="49" t="s">
        <v>13958</v>
      </c>
    </row>
    <row r="13711" spans="1:2" x14ac:dyDescent="0.25">
      <c r="A13711" s="48">
        <v>51212014</v>
      </c>
      <c r="B13711" s="49" t="s">
        <v>13959</v>
      </c>
    </row>
    <row r="13712" spans="1:2" x14ac:dyDescent="0.25">
      <c r="A13712" s="48">
        <v>51212015</v>
      </c>
      <c r="B13712" s="49" t="s">
        <v>13960</v>
      </c>
    </row>
    <row r="13713" spans="1:2" x14ac:dyDescent="0.25">
      <c r="A13713" s="48">
        <v>51212016</v>
      </c>
      <c r="B13713" s="49" t="s">
        <v>13961</v>
      </c>
    </row>
    <row r="13714" spans="1:2" x14ac:dyDescent="0.25">
      <c r="A13714" s="48">
        <v>51212017</v>
      </c>
      <c r="B13714" s="49" t="s">
        <v>13962</v>
      </c>
    </row>
    <row r="13715" spans="1:2" x14ac:dyDescent="0.25">
      <c r="A13715" s="48">
        <v>51212018</v>
      </c>
      <c r="B13715" s="49" t="s">
        <v>13963</v>
      </c>
    </row>
    <row r="13716" spans="1:2" x14ac:dyDescent="0.25">
      <c r="A13716" s="48">
        <v>51212020</v>
      </c>
      <c r="B13716" s="49" t="s">
        <v>13964</v>
      </c>
    </row>
    <row r="13717" spans="1:2" x14ac:dyDescent="0.25">
      <c r="A13717" s="48">
        <v>51212021</v>
      </c>
      <c r="B13717" s="49" t="s">
        <v>13965</v>
      </c>
    </row>
    <row r="13718" spans="1:2" x14ac:dyDescent="0.25">
      <c r="A13718" s="48">
        <v>51212022</v>
      </c>
      <c r="B13718" s="49" t="s">
        <v>13966</v>
      </c>
    </row>
    <row r="13719" spans="1:2" x14ac:dyDescent="0.25">
      <c r="A13719" s="48">
        <v>51212023</v>
      </c>
      <c r="B13719" s="49" t="s">
        <v>13967</v>
      </c>
    </row>
    <row r="13720" spans="1:2" x14ac:dyDescent="0.25">
      <c r="A13720" s="48">
        <v>51212024</v>
      </c>
      <c r="B13720" s="49" t="s">
        <v>13968</v>
      </c>
    </row>
    <row r="13721" spans="1:2" x14ac:dyDescent="0.25">
      <c r="A13721" s="48">
        <v>51212025</v>
      </c>
      <c r="B13721" s="49" t="s">
        <v>13969</v>
      </c>
    </row>
    <row r="13722" spans="1:2" x14ac:dyDescent="0.25">
      <c r="A13722" s="48">
        <v>51212026</v>
      </c>
      <c r="B13722" s="49" t="s">
        <v>13970</v>
      </c>
    </row>
    <row r="13723" spans="1:2" x14ac:dyDescent="0.25">
      <c r="A13723" s="48">
        <v>51212027</v>
      </c>
      <c r="B13723" s="49" t="s">
        <v>13971</v>
      </c>
    </row>
    <row r="13724" spans="1:2" x14ac:dyDescent="0.25">
      <c r="A13724" s="48">
        <v>51212028</v>
      </c>
      <c r="B13724" s="49" t="s">
        <v>13972</v>
      </c>
    </row>
    <row r="13725" spans="1:2" x14ac:dyDescent="0.25">
      <c r="A13725" s="48">
        <v>51212029</v>
      </c>
      <c r="B13725" s="49" t="s">
        <v>13973</v>
      </c>
    </row>
    <row r="13726" spans="1:2" x14ac:dyDescent="0.25">
      <c r="A13726" s="48">
        <v>51212030</v>
      </c>
      <c r="B13726" s="49" t="s">
        <v>13974</v>
      </c>
    </row>
    <row r="13727" spans="1:2" x14ac:dyDescent="0.25">
      <c r="A13727" s="48">
        <v>51212031</v>
      </c>
      <c r="B13727" s="49" t="s">
        <v>13975</v>
      </c>
    </row>
    <row r="13728" spans="1:2" x14ac:dyDescent="0.25">
      <c r="A13728" s="48">
        <v>51212032</v>
      </c>
      <c r="B13728" s="49" t="s">
        <v>13976</v>
      </c>
    </row>
    <row r="13729" spans="1:2" x14ac:dyDescent="0.25">
      <c r="A13729" s="48">
        <v>51212033</v>
      </c>
      <c r="B13729" s="49" t="s">
        <v>13977</v>
      </c>
    </row>
    <row r="13730" spans="1:2" x14ac:dyDescent="0.25">
      <c r="A13730" s="48">
        <v>51212034</v>
      </c>
      <c r="B13730" s="49" t="s">
        <v>13978</v>
      </c>
    </row>
    <row r="13731" spans="1:2" x14ac:dyDescent="0.25">
      <c r="A13731" s="48">
        <v>51212035</v>
      </c>
      <c r="B13731" s="49" t="s">
        <v>13979</v>
      </c>
    </row>
    <row r="13732" spans="1:2" x14ac:dyDescent="0.25">
      <c r="A13732" s="48">
        <v>51212036</v>
      </c>
      <c r="B13732" s="49" t="s">
        <v>13980</v>
      </c>
    </row>
    <row r="13733" spans="1:2" x14ac:dyDescent="0.25">
      <c r="A13733" s="48">
        <v>51212101</v>
      </c>
      <c r="B13733" s="49" t="s">
        <v>13981</v>
      </c>
    </row>
    <row r="13734" spans="1:2" x14ac:dyDescent="0.25">
      <c r="A13734" s="48">
        <v>51212201</v>
      </c>
      <c r="B13734" s="49" t="s">
        <v>13982</v>
      </c>
    </row>
    <row r="13735" spans="1:2" x14ac:dyDescent="0.25">
      <c r="A13735" s="48">
        <v>51212202</v>
      </c>
      <c r="B13735" s="49" t="s">
        <v>13983</v>
      </c>
    </row>
    <row r="13736" spans="1:2" x14ac:dyDescent="0.25">
      <c r="A13736" s="48">
        <v>51212203</v>
      </c>
      <c r="B13736" s="49" t="s">
        <v>13984</v>
      </c>
    </row>
    <row r="13737" spans="1:2" x14ac:dyDescent="0.25">
      <c r="A13737" s="48">
        <v>51212301</v>
      </c>
      <c r="B13737" s="49" t="s">
        <v>13985</v>
      </c>
    </row>
    <row r="13738" spans="1:2" x14ac:dyDescent="0.25">
      <c r="A13738" s="48">
        <v>51212302</v>
      </c>
      <c r="B13738" s="49" t="s">
        <v>13986</v>
      </c>
    </row>
    <row r="13739" spans="1:2" x14ac:dyDescent="0.25">
      <c r="A13739" s="48">
        <v>51212303</v>
      </c>
      <c r="B13739" s="49" t="s">
        <v>13987</v>
      </c>
    </row>
    <row r="13740" spans="1:2" x14ac:dyDescent="0.25">
      <c r="A13740" s="48">
        <v>51212304</v>
      </c>
      <c r="B13740" s="49" t="s">
        <v>13988</v>
      </c>
    </row>
    <row r="13741" spans="1:2" x14ac:dyDescent="0.25">
      <c r="A13741" s="48">
        <v>51212305</v>
      </c>
      <c r="B13741" s="49" t="s">
        <v>13989</v>
      </c>
    </row>
    <row r="13742" spans="1:2" x14ac:dyDescent="0.25">
      <c r="A13742" s="48">
        <v>51212306</v>
      </c>
      <c r="B13742" s="49" t="s">
        <v>13990</v>
      </c>
    </row>
    <row r="13743" spans="1:2" x14ac:dyDescent="0.25">
      <c r="A13743" s="48">
        <v>51212307</v>
      </c>
      <c r="B13743" s="49" t="s">
        <v>13991</v>
      </c>
    </row>
    <row r="13744" spans="1:2" x14ac:dyDescent="0.25">
      <c r="A13744" s="48">
        <v>51212308</v>
      </c>
      <c r="B13744" s="49" t="s">
        <v>13992</v>
      </c>
    </row>
    <row r="13745" spans="1:2" x14ac:dyDescent="0.25">
      <c r="A13745" s="48">
        <v>51212309</v>
      </c>
      <c r="B13745" s="49" t="s">
        <v>13993</v>
      </c>
    </row>
    <row r="13746" spans="1:2" x14ac:dyDescent="0.25">
      <c r="A13746" s="48">
        <v>51212401</v>
      </c>
      <c r="B13746" s="49" t="s">
        <v>13994</v>
      </c>
    </row>
    <row r="13747" spans="1:2" x14ac:dyDescent="0.25">
      <c r="A13747" s="48">
        <v>51212402</v>
      </c>
      <c r="B13747" s="49" t="s">
        <v>13995</v>
      </c>
    </row>
    <row r="13748" spans="1:2" x14ac:dyDescent="0.25">
      <c r="A13748" s="48">
        <v>51241001</v>
      </c>
      <c r="B13748" s="49" t="s">
        <v>13996</v>
      </c>
    </row>
    <row r="13749" spans="1:2" x14ac:dyDescent="0.25">
      <c r="A13749" s="48">
        <v>51241002</v>
      </c>
      <c r="B13749" s="49" t="s">
        <v>13997</v>
      </c>
    </row>
    <row r="13750" spans="1:2" x14ac:dyDescent="0.25">
      <c r="A13750" s="48">
        <v>51241101</v>
      </c>
      <c r="B13750" s="49" t="s">
        <v>13998</v>
      </c>
    </row>
    <row r="13751" spans="1:2" x14ac:dyDescent="0.25">
      <c r="A13751" s="48">
        <v>51241102</v>
      </c>
      <c r="B13751" s="49" t="s">
        <v>13999</v>
      </c>
    </row>
    <row r="13752" spans="1:2" x14ac:dyDescent="0.25">
      <c r="A13752" s="48">
        <v>51241103</v>
      </c>
      <c r="B13752" s="49" t="s">
        <v>14000</v>
      </c>
    </row>
    <row r="13753" spans="1:2" x14ac:dyDescent="0.25">
      <c r="A13753" s="48">
        <v>51241104</v>
      </c>
      <c r="B13753" s="49" t="s">
        <v>14001</v>
      </c>
    </row>
    <row r="13754" spans="1:2" x14ac:dyDescent="0.25">
      <c r="A13754" s="48">
        <v>51241105</v>
      </c>
      <c r="B13754" s="49" t="s">
        <v>14002</v>
      </c>
    </row>
    <row r="13755" spans="1:2" x14ac:dyDescent="0.25">
      <c r="A13755" s="48">
        <v>51241106</v>
      </c>
      <c r="B13755" s="49" t="s">
        <v>14003</v>
      </c>
    </row>
    <row r="13756" spans="1:2" x14ac:dyDescent="0.25">
      <c r="A13756" s="48">
        <v>51241107</v>
      </c>
      <c r="B13756" s="49" t="s">
        <v>14004</v>
      </c>
    </row>
    <row r="13757" spans="1:2" x14ac:dyDescent="0.25">
      <c r="A13757" s="48">
        <v>51241108</v>
      </c>
      <c r="B13757" s="49" t="s">
        <v>14005</v>
      </c>
    </row>
    <row r="13758" spans="1:2" x14ac:dyDescent="0.25">
      <c r="A13758" s="48">
        <v>51241109</v>
      </c>
      <c r="B13758" s="49" t="s">
        <v>14006</v>
      </c>
    </row>
    <row r="13759" spans="1:2" x14ac:dyDescent="0.25">
      <c r="A13759" s="48">
        <v>51241110</v>
      </c>
      <c r="B13759" s="49" t="s">
        <v>14007</v>
      </c>
    </row>
    <row r="13760" spans="1:2" x14ac:dyDescent="0.25">
      <c r="A13760" s="48">
        <v>51241111</v>
      </c>
      <c r="B13760" s="49" t="s">
        <v>14008</v>
      </c>
    </row>
    <row r="13761" spans="1:2" x14ac:dyDescent="0.25">
      <c r="A13761" s="48">
        <v>51241112</v>
      </c>
      <c r="B13761" s="49" t="s">
        <v>14009</v>
      </c>
    </row>
    <row r="13762" spans="1:2" x14ac:dyDescent="0.25">
      <c r="A13762" s="48">
        <v>51241113</v>
      </c>
      <c r="B13762" s="49" t="s">
        <v>14010</v>
      </c>
    </row>
    <row r="13763" spans="1:2" x14ac:dyDescent="0.25">
      <c r="A13763" s="48">
        <v>51241114</v>
      </c>
      <c r="B13763" s="49" t="s">
        <v>14011</v>
      </c>
    </row>
    <row r="13764" spans="1:2" x14ac:dyDescent="0.25">
      <c r="A13764" s="48">
        <v>51241115</v>
      </c>
      <c r="B13764" s="49" t="s">
        <v>14012</v>
      </c>
    </row>
    <row r="13765" spans="1:2" x14ac:dyDescent="0.25">
      <c r="A13765" s="48">
        <v>51241116</v>
      </c>
      <c r="B13765" s="49" t="s">
        <v>14013</v>
      </c>
    </row>
    <row r="13766" spans="1:2" x14ac:dyDescent="0.25">
      <c r="A13766" s="48">
        <v>51241117</v>
      </c>
      <c r="B13766" s="49" t="s">
        <v>14014</v>
      </c>
    </row>
    <row r="13767" spans="1:2" x14ac:dyDescent="0.25">
      <c r="A13767" s="48">
        <v>51241118</v>
      </c>
      <c r="B13767" s="49" t="s">
        <v>14015</v>
      </c>
    </row>
    <row r="13768" spans="1:2" x14ac:dyDescent="0.25">
      <c r="A13768" s="48">
        <v>51241119</v>
      </c>
      <c r="B13768" s="49" t="s">
        <v>14016</v>
      </c>
    </row>
    <row r="13769" spans="1:2" x14ac:dyDescent="0.25">
      <c r="A13769" s="48">
        <v>51241120</v>
      </c>
      <c r="B13769" s="49" t="s">
        <v>14017</v>
      </c>
    </row>
    <row r="13770" spans="1:2" x14ac:dyDescent="0.25">
      <c r="A13770" s="48">
        <v>51241201</v>
      </c>
      <c r="B13770" s="49" t="s">
        <v>14018</v>
      </c>
    </row>
    <row r="13771" spans="1:2" x14ac:dyDescent="0.25">
      <c r="A13771" s="48">
        <v>51241202</v>
      </c>
      <c r="B13771" s="49" t="s">
        <v>14019</v>
      </c>
    </row>
    <row r="13772" spans="1:2" x14ac:dyDescent="0.25">
      <c r="A13772" s="48">
        <v>51241203</v>
      </c>
      <c r="B13772" s="49" t="s">
        <v>14020</v>
      </c>
    </row>
    <row r="13773" spans="1:2" x14ac:dyDescent="0.25">
      <c r="A13773" s="48">
        <v>51241204</v>
      </c>
      <c r="B13773" s="49" t="s">
        <v>14021</v>
      </c>
    </row>
    <row r="13774" spans="1:2" x14ac:dyDescent="0.25">
      <c r="A13774" s="48">
        <v>51241205</v>
      </c>
      <c r="B13774" s="49" t="s">
        <v>14022</v>
      </c>
    </row>
    <row r="13775" spans="1:2" x14ac:dyDescent="0.25">
      <c r="A13775" s="48">
        <v>51241206</v>
      </c>
      <c r="B13775" s="49" t="s">
        <v>14023</v>
      </c>
    </row>
    <row r="13776" spans="1:2" x14ac:dyDescent="0.25">
      <c r="A13776" s="48">
        <v>51241207</v>
      </c>
      <c r="B13776" s="49" t="s">
        <v>14024</v>
      </c>
    </row>
    <row r="13777" spans="1:2" x14ac:dyDescent="0.25">
      <c r="A13777" s="48">
        <v>51241208</v>
      </c>
      <c r="B13777" s="49" t="s">
        <v>14025</v>
      </c>
    </row>
    <row r="13778" spans="1:2" x14ac:dyDescent="0.25">
      <c r="A13778" s="48">
        <v>51241209</v>
      </c>
      <c r="B13778" s="49" t="s">
        <v>14026</v>
      </c>
    </row>
    <row r="13779" spans="1:2" x14ac:dyDescent="0.25">
      <c r="A13779" s="48">
        <v>51241210</v>
      </c>
      <c r="B13779" s="49" t="s">
        <v>14027</v>
      </c>
    </row>
    <row r="13780" spans="1:2" x14ac:dyDescent="0.25">
      <c r="A13780" s="48">
        <v>51241211</v>
      </c>
      <c r="B13780" s="49" t="s">
        <v>14028</v>
      </c>
    </row>
    <row r="13781" spans="1:2" x14ac:dyDescent="0.25">
      <c r="A13781" s="48">
        <v>51241212</v>
      </c>
      <c r="B13781" s="49" t="s">
        <v>14029</v>
      </c>
    </row>
    <row r="13782" spans="1:2" x14ac:dyDescent="0.25">
      <c r="A13782" s="48">
        <v>51241213</v>
      </c>
      <c r="B13782" s="49" t="s">
        <v>14030</v>
      </c>
    </row>
    <row r="13783" spans="1:2" x14ac:dyDescent="0.25">
      <c r="A13783" s="48">
        <v>51241214</v>
      </c>
      <c r="B13783" s="49" t="s">
        <v>14031</v>
      </c>
    </row>
    <row r="13784" spans="1:2" x14ac:dyDescent="0.25">
      <c r="A13784" s="48">
        <v>51241215</v>
      </c>
      <c r="B13784" s="49" t="s">
        <v>14032</v>
      </c>
    </row>
    <row r="13785" spans="1:2" x14ac:dyDescent="0.25">
      <c r="A13785" s="48">
        <v>51241216</v>
      </c>
      <c r="B13785" s="49" t="s">
        <v>14033</v>
      </c>
    </row>
    <row r="13786" spans="1:2" x14ac:dyDescent="0.25">
      <c r="A13786" s="48">
        <v>51241217</v>
      </c>
      <c r="B13786" s="49" t="s">
        <v>14034</v>
      </c>
    </row>
    <row r="13787" spans="1:2" x14ac:dyDescent="0.25">
      <c r="A13787" s="48">
        <v>51241218</v>
      </c>
      <c r="B13787" s="49" t="s">
        <v>14035</v>
      </c>
    </row>
    <row r="13788" spans="1:2" x14ac:dyDescent="0.25">
      <c r="A13788" s="48">
        <v>51241219</v>
      </c>
      <c r="B13788" s="49" t="s">
        <v>14036</v>
      </c>
    </row>
    <row r="13789" spans="1:2" x14ac:dyDescent="0.25">
      <c r="A13789" s="48">
        <v>51241220</v>
      </c>
      <c r="B13789" s="49" t="s">
        <v>14037</v>
      </c>
    </row>
    <row r="13790" spans="1:2" x14ac:dyDescent="0.25">
      <c r="A13790" s="48">
        <v>51241221</v>
      </c>
      <c r="B13790" s="49" t="s">
        <v>14038</v>
      </c>
    </row>
    <row r="13791" spans="1:2" x14ac:dyDescent="0.25">
      <c r="A13791" s="48">
        <v>51241222</v>
      </c>
      <c r="B13791" s="49" t="s">
        <v>14039</v>
      </c>
    </row>
    <row r="13792" spans="1:2" x14ac:dyDescent="0.25">
      <c r="A13792" s="48">
        <v>51241223</v>
      </c>
      <c r="B13792" s="49" t="s">
        <v>14040</v>
      </c>
    </row>
    <row r="13793" spans="1:2" x14ac:dyDescent="0.25">
      <c r="A13793" s="48">
        <v>51241224</v>
      </c>
      <c r="B13793" s="49" t="s">
        <v>14041</v>
      </c>
    </row>
    <row r="13794" spans="1:2" x14ac:dyDescent="0.25">
      <c r="A13794" s="48">
        <v>51241225</v>
      </c>
      <c r="B13794" s="49" t="s">
        <v>14042</v>
      </c>
    </row>
    <row r="13795" spans="1:2" x14ac:dyDescent="0.25">
      <c r="A13795" s="48">
        <v>51241226</v>
      </c>
      <c r="B13795" s="49" t="s">
        <v>14043</v>
      </c>
    </row>
    <row r="13796" spans="1:2" x14ac:dyDescent="0.25">
      <c r="A13796" s="48">
        <v>51241227</v>
      </c>
      <c r="B13796" s="49" t="s">
        <v>14044</v>
      </c>
    </row>
    <row r="13797" spans="1:2" x14ac:dyDescent="0.25">
      <c r="A13797" s="48">
        <v>51241228</v>
      </c>
      <c r="B13797" s="49" t="s">
        <v>14045</v>
      </c>
    </row>
    <row r="13798" spans="1:2" x14ac:dyDescent="0.25">
      <c r="A13798" s="48">
        <v>51241229</v>
      </c>
      <c r="B13798" s="49" t="s">
        <v>14046</v>
      </c>
    </row>
    <row r="13799" spans="1:2" x14ac:dyDescent="0.25">
      <c r="A13799" s="48">
        <v>51241301</v>
      </c>
      <c r="B13799" s="49" t="s">
        <v>14047</v>
      </c>
    </row>
    <row r="13800" spans="1:2" x14ac:dyDescent="0.25">
      <c r="A13800" s="48">
        <v>51241302</v>
      </c>
      <c r="B13800" s="49" t="s">
        <v>14048</v>
      </c>
    </row>
    <row r="13801" spans="1:2" x14ac:dyDescent="0.25">
      <c r="A13801" s="48">
        <v>51241303</v>
      </c>
      <c r="B13801" s="49" t="s">
        <v>14049</v>
      </c>
    </row>
    <row r="13802" spans="1:2" x14ac:dyDescent="0.25">
      <c r="A13802" s="48">
        <v>51241304</v>
      </c>
      <c r="B13802" s="49" t="s">
        <v>14050</v>
      </c>
    </row>
    <row r="13803" spans="1:2" x14ac:dyDescent="0.25">
      <c r="A13803" s="48">
        <v>51241305</v>
      </c>
      <c r="B13803" s="49" t="s">
        <v>14051</v>
      </c>
    </row>
    <row r="13804" spans="1:2" x14ac:dyDescent="0.25">
      <c r="A13804" s="48">
        <v>51251001</v>
      </c>
      <c r="B13804" s="49" t="s">
        <v>14052</v>
      </c>
    </row>
    <row r="13805" spans="1:2" x14ac:dyDescent="0.25">
      <c r="A13805" s="48">
        <v>52101501</v>
      </c>
      <c r="B13805" s="49" t="s">
        <v>14053</v>
      </c>
    </row>
    <row r="13806" spans="1:2" x14ac:dyDescent="0.25">
      <c r="A13806" s="48">
        <v>52101502</v>
      </c>
      <c r="B13806" s="49" t="s">
        <v>14054</v>
      </c>
    </row>
    <row r="13807" spans="1:2" x14ac:dyDescent="0.25">
      <c r="A13807" s="48">
        <v>52101503</v>
      </c>
      <c r="B13807" s="49" t="s">
        <v>14055</v>
      </c>
    </row>
    <row r="13808" spans="1:2" x14ac:dyDescent="0.25">
      <c r="A13808" s="48">
        <v>52101504</v>
      </c>
      <c r="B13808" s="49" t="s">
        <v>14056</v>
      </c>
    </row>
    <row r="13809" spans="1:2" x14ac:dyDescent="0.25">
      <c r="A13809" s="48">
        <v>52101505</v>
      </c>
      <c r="B13809" s="49" t="s">
        <v>14057</v>
      </c>
    </row>
    <row r="13810" spans="1:2" x14ac:dyDescent="0.25">
      <c r="A13810" s="48">
        <v>52101506</v>
      </c>
      <c r="B13810" s="49" t="s">
        <v>14058</v>
      </c>
    </row>
    <row r="13811" spans="1:2" x14ac:dyDescent="0.25">
      <c r="A13811" s="48">
        <v>52101507</v>
      </c>
      <c r="B13811" s="49" t="s">
        <v>14059</v>
      </c>
    </row>
    <row r="13812" spans="1:2" x14ac:dyDescent="0.25">
      <c r="A13812" s="48">
        <v>52101508</v>
      </c>
      <c r="B13812" s="49" t="s">
        <v>14060</v>
      </c>
    </row>
    <row r="13813" spans="1:2" x14ac:dyDescent="0.25">
      <c r="A13813" s="48">
        <v>52101509</v>
      </c>
      <c r="B13813" s="49" t="s">
        <v>14061</v>
      </c>
    </row>
    <row r="13814" spans="1:2" x14ac:dyDescent="0.25">
      <c r="A13814" s="48">
        <v>52101510</v>
      </c>
      <c r="B13814" s="49" t="s">
        <v>14062</v>
      </c>
    </row>
    <row r="13815" spans="1:2" x14ac:dyDescent="0.25">
      <c r="A13815" s="48">
        <v>52101511</v>
      </c>
      <c r="B13815" s="49" t="s">
        <v>14063</v>
      </c>
    </row>
    <row r="13816" spans="1:2" x14ac:dyDescent="0.25">
      <c r="A13816" s="48">
        <v>52101512</v>
      </c>
      <c r="B13816" s="49" t="s">
        <v>14064</v>
      </c>
    </row>
    <row r="13817" spans="1:2" x14ac:dyDescent="0.25">
      <c r="A13817" s="48">
        <v>52101513</v>
      </c>
      <c r="B13817" s="49" t="s">
        <v>14065</v>
      </c>
    </row>
    <row r="13818" spans="1:2" x14ac:dyDescent="0.25">
      <c r="A13818" s="48">
        <v>52121501</v>
      </c>
      <c r="B13818" s="49" t="s">
        <v>14066</v>
      </c>
    </row>
    <row r="13819" spans="1:2" x14ac:dyDescent="0.25">
      <c r="A13819" s="48">
        <v>52121502</v>
      </c>
      <c r="B13819" s="49" t="s">
        <v>14067</v>
      </c>
    </row>
    <row r="13820" spans="1:2" x14ac:dyDescent="0.25">
      <c r="A13820" s="48">
        <v>52121503</v>
      </c>
      <c r="B13820" s="49" t="s">
        <v>14068</v>
      </c>
    </row>
    <row r="13821" spans="1:2" x14ac:dyDescent="0.25">
      <c r="A13821" s="48">
        <v>52121504</v>
      </c>
      <c r="B13821" s="49" t="s">
        <v>14069</v>
      </c>
    </row>
    <row r="13822" spans="1:2" x14ac:dyDescent="0.25">
      <c r="A13822" s="48">
        <v>52121505</v>
      </c>
      <c r="B13822" s="49" t="s">
        <v>14070</v>
      </c>
    </row>
    <row r="13823" spans="1:2" x14ac:dyDescent="0.25">
      <c r="A13823" s="48">
        <v>52121506</v>
      </c>
      <c r="B13823" s="49" t="s">
        <v>14071</v>
      </c>
    </row>
    <row r="13824" spans="1:2" x14ac:dyDescent="0.25">
      <c r="A13824" s="48">
        <v>52121507</v>
      </c>
      <c r="B13824" s="49" t="s">
        <v>14072</v>
      </c>
    </row>
    <row r="13825" spans="1:2" x14ac:dyDescent="0.25">
      <c r="A13825" s="48">
        <v>52121508</v>
      </c>
      <c r="B13825" s="49" t="s">
        <v>14073</v>
      </c>
    </row>
    <row r="13826" spans="1:2" x14ac:dyDescent="0.25">
      <c r="A13826" s="48">
        <v>52121509</v>
      </c>
      <c r="B13826" s="49" t="s">
        <v>14074</v>
      </c>
    </row>
    <row r="13827" spans="1:2" x14ac:dyDescent="0.25">
      <c r="A13827" s="48">
        <v>52121510</v>
      </c>
      <c r="B13827" s="49" t="s">
        <v>14075</v>
      </c>
    </row>
    <row r="13828" spans="1:2" x14ac:dyDescent="0.25">
      <c r="A13828" s="48">
        <v>52121511</v>
      </c>
      <c r="B13828" s="49" t="s">
        <v>14076</v>
      </c>
    </row>
    <row r="13829" spans="1:2" x14ac:dyDescent="0.25">
      <c r="A13829" s="48">
        <v>52121512</v>
      </c>
      <c r="B13829" s="49" t="s">
        <v>14077</v>
      </c>
    </row>
    <row r="13830" spans="1:2" x14ac:dyDescent="0.25">
      <c r="A13830" s="48">
        <v>52121513</v>
      </c>
      <c r="B13830" s="49" t="s">
        <v>14078</v>
      </c>
    </row>
    <row r="13831" spans="1:2" x14ac:dyDescent="0.25">
      <c r="A13831" s="48">
        <v>52121601</v>
      </c>
      <c r="B13831" s="49" t="s">
        <v>14079</v>
      </c>
    </row>
    <row r="13832" spans="1:2" x14ac:dyDescent="0.25">
      <c r="A13832" s="48">
        <v>52121602</v>
      </c>
      <c r="B13832" s="49" t="s">
        <v>14080</v>
      </c>
    </row>
    <row r="13833" spans="1:2" x14ac:dyDescent="0.25">
      <c r="A13833" s="48">
        <v>52121603</v>
      </c>
      <c r="B13833" s="49" t="s">
        <v>14081</v>
      </c>
    </row>
    <row r="13834" spans="1:2" x14ac:dyDescent="0.25">
      <c r="A13834" s="48">
        <v>52121604</v>
      </c>
      <c r="B13834" s="49" t="s">
        <v>243</v>
      </c>
    </row>
    <row r="13835" spans="1:2" x14ac:dyDescent="0.25">
      <c r="A13835" s="48">
        <v>52121605</v>
      </c>
      <c r="B13835" s="49" t="s">
        <v>14082</v>
      </c>
    </row>
    <row r="13836" spans="1:2" x14ac:dyDescent="0.25">
      <c r="A13836" s="48">
        <v>52121606</v>
      </c>
      <c r="B13836" s="49" t="s">
        <v>14083</v>
      </c>
    </row>
    <row r="13837" spans="1:2" x14ac:dyDescent="0.25">
      <c r="A13837" s="48">
        <v>52121607</v>
      </c>
      <c r="B13837" s="49" t="s">
        <v>14084</v>
      </c>
    </row>
    <row r="13838" spans="1:2" x14ac:dyDescent="0.25">
      <c r="A13838" s="48">
        <v>52121608</v>
      </c>
      <c r="B13838" s="49" t="s">
        <v>14085</v>
      </c>
    </row>
    <row r="13839" spans="1:2" x14ac:dyDescent="0.25">
      <c r="A13839" s="48">
        <v>52121701</v>
      </c>
      <c r="B13839" s="49" t="s">
        <v>14086</v>
      </c>
    </row>
    <row r="13840" spans="1:2" x14ac:dyDescent="0.25">
      <c r="A13840" s="48">
        <v>52121702</v>
      </c>
      <c r="B13840" s="49" t="s">
        <v>14087</v>
      </c>
    </row>
    <row r="13841" spans="1:2" x14ac:dyDescent="0.25">
      <c r="A13841" s="48">
        <v>52121703</v>
      </c>
      <c r="B13841" s="49" t="s">
        <v>14088</v>
      </c>
    </row>
    <row r="13842" spans="1:2" x14ac:dyDescent="0.25">
      <c r="A13842" s="48">
        <v>52121704</v>
      </c>
      <c r="B13842" s="49" t="s">
        <v>14089</v>
      </c>
    </row>
    <row r="13843" spans="1:2" x14ac:dyDescent="0.25">
      <c r="A13843" s="48">
        <v>52131501</v>
      </c>
      <c r="B13843" s="49" t="s">
        <v>14090</v>
      </c>
    </row>
    <row r="13844" spans="1:2" x14ac:dyDescent="0.25">
      <c r="A13844" s="48">
        <v>52131503</v>
      </c>
      <c r="B13844" s="49" t="s">
        <v>14091</v>
      </c>
    </row>
    <row r="13845" spans="1:2" x14ac:dyDescent="0.25">
      <c r="A13845" s="48">
        <v>52131601</v>
      </c>
      <c r="B13845" s="49" t="s">
        <v>14092</v>
      </c>
    </row>
    <row r="13846" spans="1:2" x14ac:dyDescent="0.25">
      <c r="A13846" s="48">
        <v>52131602</v>
      </c>
      <c r="B13846" s="49" t="s">
        <v>14093</v>
      </c>
    </row>
    <row r="13847" spans="1:2" x14ac:dyDescent="0.25">
      <c r="A13847" s="48">
        <v>52131603</v>
      </c>
      <c r="B13847" s="49" t="s">
        <v>14094</v>
      </c>
    </row>
    <row r="13848" spans="1:2" x14ac:dyDescent="0.25">
      <c r="A13848" s="48">
        <v>52131604</v>
      </c>
      <c r="B13848" s="49" t="s">
        <v>14095</v>
      </c>
    </row>
    <row r="13849" spans="1:2" x14ac:dyDescent="0.25">
      <c r="A13849" s="48">
        <v>52131701</v>
      </c>
      <c r="B13849" s="49" t="s">
        <v>14096</v>
      </c>
    </row>
    <row r="13850" spans="1:2" x14ac:dyDescent="0.25">
      <c r="A13850" s="48">
        <v>52131702</v>
      </c>
      <c r="B13850" s="49" t="s">
        <v>14097</v>
      </c>
    </row>
    <row r="13851" spans="1:2" x14ac:dyDescent="0.25">
      <c r="A13851" s="48">
        <v>52131703</v>
      </c>
      <c r="B13851" s="49" t="s">
        <v>14098</v>
      </c>
    </row>
    <row r="13852" spans="1:2" x14ac:dyDescent="0.25">
      <c r="A13852" s="48">
        <v>52131704</v>
      </c>
      <c r="B13852" s="49" t="s">
        <v>14099</v>
      </c>
    </row>
    <row r="13853" spans="1:2" x14ac:dyDescent="0.25">
      <c r="A13853" s="48">
        <v>52141501</v>
      </c>
      <c r="B13853" s="49" t="s">
        <v>14100</v>
      </c>
    </row>
    <row r="13854" spans="1:2" x14ac:dyDescent="0.25">
      <c r="A13854" s="48">
        <v>52141502</v>
      </c>
      <c r="B13854" s="49" t="s">
        <v>14101</v>
      </c>
    </row>
    <row r="13855" spans="1:2" x14ac:dyDescent="0.25">
      <c r="A13855" s="48">
        <v>52141503</v>
      </c>
      <c r="B13855" s="49" t="s">
        <v>14102</v>
      </c>
    </row>
    <row r="13856" spans="1:2" x14ac:dyDescent="0.25">
      <c r="A13856" s="48">
        <v>52141504</v>
      </c>
      <c r="B13856" s="49" t="s">
        <v>14103</v>
      </c>
    </row>
    <row r="13857" spans="1:2" x14ac:dyDescent="0.25">
      <c r="A13857" s="48">
        <v>52141505</v>
      </c>
      <c r="B13857" s="49" t="s">
        <v>14104</v>
      </c>
    </row>
    <row r="13858" spans="1:2" x14ac:dyDescent="0.25">
      <c r="A13858" s="48">
        <v>52141506</v>
      </c>
      <c r="B13858" s="49" t="s">
        <v>14105</v>
      </c>
    </row>
    <row r="13859" spans="1:2" x14ac:dyDescent="0.25">
      <c r="A13859" s="48">
        <v>52141507</v>
      </c>
      <c r="B13859" s="49" t="s">
        <v>14106</v>
      </c>
    </row>
    <row r="13860" spans="1:2" x14ac:dyDescent="0.25">
      <c r="A13860" s="48">
        <v>52141508</v>
      </c>
      <c r="B13860" s="49" t="s">
        <v>14107</v>
      </c>
    </row>
    <row r="13861" spans="1:2" x14ac:dyDescent="0.25">
      <c r="A13861" s="48">
        <v>52141509</v>
      </c>
      <c r="B13861" s="49" t="s">
        <v>14108</v>
      </c>
    </row>
    <row r="13862" spans="1:2" x14ac:dyDescent="0.25">
      <c r="A13862" s="48">
        <v>52141510</v>
      </c>
      <c r="B13862" s="49" t="s">
        <v>14109</v>
      </c>
    </row>
    <row r="13863" spans="1:2" x14ac:dyDescent="0.25">
      <c r="A13863" s="48">
        <v>52141511</v>
      </c>
      <c r="B13863" s="49" t="s">
        <v>14110</v>
      </c>
    </row>
    <row r="13864" spans="1:2" x14ac:dyDescent="0.25">
      <c r="A13864" s="48">
        <v>52141512</v>
      </c>
      <c r="B13864" s="49" t="s">
        <v>14111</v>
      </c>
    </row>
    <row r="13865" spans="1:2" x14ac:dyDescent="0.25">
      <c r="A13865" s="48">
        <v>52141513</v>
      </c>
      <c r="B13865" s="49" t="s">
        <v>14112</v>
      </c>
    </row>
    <row r="13866" spans="1:2" x14ac:dyDescent="0.25">
      <c r="A13866" s="48">
        <v>52141514</v>
      </c>
      <c r="B13866" s="49" t="s">
        <v>14113</v>
      </c>
    </row>
    <row r="13867" spans="1:2" x14ac:dyDescent="0.25">
      <c r="A13867" s="48">
        <v>52141515</v>
      </c>
      <c r="B13867" s="49" t="s">
        <v>14114</v>
      </c>
    </row>
    <row r="13868" spans="1:2" x14ac:dyDescent="0.25">
      <c r="A13868" s="48">
        <v>52141516</v>
      </c>
      <c r="B13868" s="49" t="s">
        <v>14115</v>
      </c>
    </row>
    <row r="13869" spans="1:2" x14ac:dyDescent="0.25">
      <c r="A13869" s="48">
        <v>52141517</v>
      </c>
      <c r="B13869" s="49" t="s">
        <v>14116</v>
      </c>
    </row>
    <row r="13870" spans="1:2" x14ac:dyDescent="0.25">
      <c r="A13870" s="48">
        <v>52141518</v>
      </c>
      <c r="B13870" s="49" t="s">
        <v>14117</v>
      </c>
    </row>
    <row r="13871" spans="1:2" x14ac:dyDescent="0.25">
      <c r="A13871" s="48">
        <v>52141519</v>
      </c>
      <c r="B13871" s="49" t="s">
        <v>14118</v>
      </c>
    </row>
    <row r="13872" spans="1:2" x14ac:dyDescent="0.25">
      <c r="A13872" s="48">
        <v>52141520</v>
      </c>
      <c r="B13872" s="49" t="s">
        <v>14119</v>
      </c>
    </row>
    <row r="13873" spans="1:2" x14ac:dyDescent="0.25">
      <c r="A13873" s="48">
        <v>52141521</v>
      </c>
      <c r="B13873" s="49" t="s">
        <v>14120</v>
      </c>
    </row>
    <row r="13874" spans="1:2" x14ac:dyDescent="0.25">
      <c r="A13874" s="48">
        <v>52141522</v>
      </c>
      <c r="B13874" s="49" t="s">
        <v>14121</v>
      </c>
    </row>
    <row r="13875" spans="1:2" x14ac:dyDescent="0.25">
      <c r="A13875" s="48">
        <v>52141523</v>
      </c>
      <c r="B13875" s="49" t="s">
        <v>14122</v>
      </c>
    </row>
    <row r="13876" spans="1:2" x14ac:dyDescent="0.25">
      <c r="A13876" s="48">
        <v>52141524</v>
      </c>
      <c r="B13876" s="49" t="s">
        <v>14123</v>
      </c>
    </row>
    <row r="13877" spans="1:2" x14ac:dyDescent="0.25">
      <c r="A13877" s="48">
        <v>52141525</v>
      </c>
      <c r="B13877" s="49" t="s">
        <v>14124</v>
      </c>
    </row>
    <row r="13878" spans="1:2" x14ac:dyDescent="0.25">
      <c r="A13878" s="48">
        <v>52141526</v>
      </c>
      <c r="B13878" s="49" t="s">
        <v>14125</v>
      </c>
    </row>
    <row r="13879" spans="1:2" x14ac:dyDescent="0.25">
      <c r="A13879" s="48">
        <v>52141527</v>
      </c>
      <c r="B13879" s="49" t="s">
        <v>14126</v>
      </c>
    </row>
    <row r="13880" spans="1:2" x14ac:dyDescent="0.25">
      <c r="A13880" s="48">
        <v>52141528</v>
      </c>
      <c r="B13880" s="49" t="s">
        <v>14127</v>
      </c>
    </row>
    <row r="13881" spans="1:2" x14ac:dyDescent="0.25">
      <c r="A13881" s="48">
        <v>52141529</v>
      </c>
      <c r="B13881" s="49" t="s">
        <v>14128</v>
      </c>
    </row>
    <row r="13882" spans="1:2" x14ac:dyDescent="0.25">
      <c r="A13882" s="48">
        <v>52141530</v>
      </c>
      <c r="B13882" s="49" t="s">
        <v>14129</v>
      </c>
    </row>
    <row r="13883" spans="1:2" x14ac:dyDescent="0.25">
      <c r="A13883" s="48">
        <v>52141531</v>
      </c>
      <c r="B13883" s="49" t="s">
        <v>14130</v>
      </c>
    </row>
    <row r="13884" spans="1:2" x14ac:dyDescent="0.25">
      <c r="A13884" s="48">
        <v>52141532</v>
      </c>
      <c r="B13884" s="49" t="s">
        <v>14131</v>
      </c>
    </row>
    <row r="13885" spans="1:2" x14ac:dyDescent="0.25">
      <c r="A13885" s="48">
        <v>52141533</v>
      </c>
      <c r="B13885" s="49" t="s">
        <v>14132</v>
      </c>
    </row>
    <row r="13886" spans="1:2" x14ac:dyDescent="0.25">
      <c r="A13886" s="48">
        <v>52141534</v>
      </c>
      <c r="B13886" s="49" t="s">
        <v>14133</v>
      </c>
    </row>
    <row r="13887" spans="1:2" x14ac:dyDescent="0.25">
      <c r="A13887" s="48">
        <v>52141535</v>
      </c>
      <c r="B13887" s="49" t="s">
        <v>14134</v>
      </c>
    </row>
    <row r="13888" spans="1:2" x14ac:dyDescent="0.25">
      <c r="A13888" s="48">
        <v>52141536</v>
      </c>
      <c r="B13888" s="49" t="s">
        <v>14135</v>
      </c>
    </row>
    <row r="13889" spans="1:2" x14ac:dyDescent="0.25">
      <c r="A13889" s="48">
        <v>52141537</v>
      </c>
      <c r="B13889" s="49" t="s">
        <v>14136</v>
      </c>
    </row>
    <row r="13890" spans="1:2" x14ac:dyDescent="0.25">
      <c r="A13890" s="48">
        <v>52141538</v>
      </c>
      <c r="B13890" s="49" t="s">
        <v>14137</v>
      </c>
    </row>
    <row r="13891" spans="1:2" x14ac:dyDescent="0.25">
      <c r="A13891" s="48">
        <v>52141539</v>
      </c>
      <c r="B13891" s="49" t="s">
        <v>14138</v>
      </c>
    </row>
    <row r="13892" spans="1:2" x14ac:dyDescent="0.25">
      <c r="A13892" s="48">
        <v>52141601</v>
      </c>
      <c r="B13892" s="49" t="s">
        <v>14139</v>
      </c>
    </row>
    <row r="13893" spans="1:2" x14ac:dyDescent="0.25">
      <c r="A13893" s="48">
        <v>52141602</v>
      </c>
      <c r="B13893" s="49" t="s">
        <v>14140</v>
      </c>
    </row>
    <row r="13894" spans="1:2" x14ac:dyDescent="0.25">
      <c r="A13894" s="48">
        <v>52141603</v>
      </c>
      <c r="B13894" s="49" t="s">
        <v>14141</v>
      </c>
    </row>
    <row r="13895" spans="1:2" x14ac:dyDescent="0.25">
      <c r="A13895" s="48">
        <v>52141604</v>
      </c>
      <c r="B13895" s="49" t="s">
        <v>14142</v>
      </c>
    </row>
    <row r="13896" spans="1:2" x14ac:dyDescent="0.25">
      <c r="A13896" s="48">
        <v>52141605</v>
      </c>
      <c r="B13896" s="49" t="s">
        <v>14143</v>
      </c>
    </row>
    <row r="13897" spans="1:2" x14ac:dyDescent="0.25">
      <c r="A13897" s="48">
        <v>52141606</v>
      </c>
      <c r="B13897" s="49" t="s">
        <v>14144</v>
      </c>
    </row>
    <row r="13898" spans="1:2" x14ac:dyDescent="0.25">
      <c r="A13898" s="48">
        <v>52141607</v>
      </c>
      <c r="B13898" s="49" t="s">
        <v>14145</v>
      </c>
    </row>
    <row r="13899" spans="1:2" x14ac:dyDescent="0.25">
      <c r="A13899" s="48">
        <v>52141608</v>
      </c>
      <c r="B13899" s="49" t="s">
        <v>14146</v>
      </c>
    </row>
    <row r="13900" spans="1:2" x14ac:dyDescent="0.25">
      <c r="A13900" s="48">
        <v>52141701</v>
      </c>
      <c r="B13900" s="49" t="s">
        <v>14147</v>
      </c>
    </row>
    <row r="13901" spans="1:2" x14ac:dyDescent="0.25">
      <c r="A13901" s="48">
        <v>52141703</v>
      </c>
      <c r="B13901" s="49" t="s">
        <v>14148</v>
      </c>
    </row>
    <row r="13902" spans="1:2" x14ac:dyDescent="0.25">
      <c r="A13902" s="48">
        <v>52141704</v>
      </c>
      <c r="B13902" s="49" t="s">
        <v>14149</v>
      </c>
    </row>
    <row r="13903" spans="1:2" x14ac:dyDescent="0.25">
      <c r="A13903" s="48">
        <v>52141705</v>
      </c>
      <c r="B13903" s="49" t="s">
        <v>14150</v>
      </c>
    </row>
    <row r="13904" spans="1:2" x14ac:dyDescent="0.25">
      <c r="A13904" s="48">
        <v>52141706</v>
      </c>
      <c r="B13904" s="49" t="s">
        <v>14151</v>
      </c>
    </row>
    <row r="13905" spans="1:2" x14ac:dyDescent="0.25">
      <c r="A13905" s="48">
        <v>52141801</v>
      </c>
      <c r="B13905" s="49" t="s">
        <v>14152</v>
      </c>
    </row>
    <row r="13906" spans="1:2" x14ac:dyDescent="0.25">
      <c r="A13906" s="48">
        <v>52141802</v>
      </c>
      <c r="B13906" s="49" t="s">
        <v>14153</v>
      </c>
    </row>
    <row r="13907" spans="1:2" x14ac:dyDescent="0.25">
      <c r="A13907" s="48">
        <v>52141803</v>
      </c>
      <c r="B13907" s="49" t="s">
        <v>14154</v>
      </c>
    </row>
    <row r="13908" spans="1:2" x14ac:dyDescent="0.25">
      <c r="A13908" s="48">
        <v>52151501</v>
      </c>
      <c r="B13908" s="49" t="s">
        <v>14155</v>
      </c>
    </row>
    <row r="13909" spans="1:2" x14ac:dyDescent="0.25">
      <c r="A13909" s="48">
        <v>52151502</v>
      </c>
      <c r="B13909" s="49" t="s">
        <v>14156</v>
      </c>
    </row>
    <row r="13910" spans="1:2" x14ac:dyDescent="0.25">
      <c r="A13910" s="48">
        <v>52151503</v>
      </c>
      <c r="B13910" s="49" t="s">
        <v>14157</v>
      </c>
    </row>
    <row r="13911" spans="1:2" x14ac:dyDescent="0.25">
      <c r="A13911" s="48">
        <v>52151504</v>
      </c>
      <c r="B13911" s="49" t="s">
        <v>14158</v>
      </c>
    </row>
    <row r="13912" spans="1:2" x14ac:dyDescent="0.25">
      <c r="A13912" s="48">
        <v>52151505</v>
      </c>
      <c r="B13912" s="49" t="s">
        <v>14159</v>
      </c>
    </row>
    <row r="13913" spans="1:2" x14ac:dyDescent="0.25">
      <c r="A13913" s="48">
        <v>52151506</v>
      </c>
      <c r="B13913" s="49" t="s">
        <v>14160</v>
      </c>
    </row>
    <row r="13914" spans="1:2" x14ac:dyDescent="0.25">
      <c r="A13914" s="48">
        <v>52151507</v>
      </c>
      <c r="B13914" s="49" t="s">
        <v>14161</v>
      </c>
    </row>
    <row r="13915" spans="1:2" x14ac:dyDescent="0.25">
      <c r="A13915" s="48">
        <v>52151601</v>
      </c>
      <c r="B13915" s="49" t="s">
        <v>14162</v>
      </c>
    </row>
    <row r="13916" spans="1:2" x14ac:dyDescent="0.25">
      <c r="A13916" s="48">
        <v>52151602</v>
      </c>
      <c r="B13916" s="49" t="s">
        <v>14163</v>
      </c>
    </row>
    <row r="13917" spans="1:2" x14ac:dyDescent="0.25">
      <c r="A13917" s="48">
        <v>52151603</v>
      </c>
      <c r="B13917" s="49" t="s">
        <v>14164</v>
      </c>
    </row>
    <row r="13918" spans="1:2" x14ac:dyDescent="0.25">
      <c r="A13918" s="48">
        <v>52151604</v>
      </c>
      <c r="B13918" s="49" t="s">
        <v>14165</v>
      </c>
    </row>
    <row r="13919" spans="1:2" x14ac:dyDescent="0.25">
      <c r="A13919" s="48">
        <v>52151605</v>
      </c>
      <c r="B13919" s="49" t="s">
        <v>14166</v>
      </c>
    </row>
    <row r="13920" spans="1:2" x14ac:dyDescent="0.25">
      <c r="A13920" s="48">
        <v>52151606</v>
      </c>
      <c r="B13920" s="49" t="s">
        <v>14167</v>
      </c>
    </row>
    <row r="13921" spans="1:2" x14ac:dyDescent="0.25">
      <c r="A13921" s="48">
        <v>52151607</v>
      </c>
      <c r="B13921" s="49" t="s">
        <v>14168</v>
      </c>
    </row>
    <row r="13922" spans="1:2" x14ac:dyDescent="0.25">
      <c r="A13922" s="48">
        <v>52151608</v>
      </c>
      <c r="B13922" s="49" t="s">
        <v>14169</v>
      </c>
    </row>
    <row r="13923" spans="1:2" x14ac:dyDescent="0.25">
      <c r="A13923" s="48">
        <v>52151609</v>
      </c>
      <c r="B13923" s="49" t="s">
        <v>14170</v>
      </c>
    </row>
    <row r="13924" spans="1:2" x14ac:dyDescent="0.25">
      <c r="A13924" s="48">
        <v>52151610</v>
      </c>
      <c r="B13924" s="49" t="s">
        <v>14171</v>
      </c>
    </row>
    <row r="13925" spans="1:2" x14ac:dyDescent="0.25">
      <c r="A13925" s="48">
        <v>52151611</v>
      </c>
      <c r="B13925" s="49" t="s">
        <v>14172</v>
      </c>
    </row>
    <row r="13926" spans="1:2" x14ac:dyDescent="0.25">
      <c r="A13926" s="48">
        <v>52151612</v>
      </c>
      <c r="B13926" s="49" t="s">
        <v>14173</v>
      </c>
    </row>
    <row r="13927" spans="1:2" x14ac:dyDescent="0.25">
      <c r="A13927" s="48">
        <v>52151613</v>
      </c>
      <c r="B13927" s="49" t="s">
        <v>14174</v>
      </c>
    </row>
    <row r="13928" spans="1:2" x14ac:dyDescent="0.25">
      <c r="A13928" s="48">
        <v>52151614</v>
      </c>
      <c r="B13928" s="49" t="s">
        <v>14175</v>
      </c>
    </row>
    <row r="13929" spans="1:2" x14ac:dyDescent="0.25">
      <c r="A13929" s="48">
        <v>52151615</v>
      </c>
      <c r="B13929" s="49" t="s">
        <v>14176</v>
      </c>
    </row>
    <row r="13930" spans="1:2" x14ac:dyDescent="0.25">
      <c r="A13930" s="48">
        <v>52151616</v>
      </c>
      <c r="B13930" s="49" t="s">
        <v>14177</v>
      </c>
    </row>
    <row r="13931" spans="1:2" x14ac:dyDescent="0.25">
      <c r="A13931" s="48">
        <v>52151617</v>
      </c>
      <c r="B13931" s="49" t="s">
        <v>14178</v>
      </c>
    </row>
    <row r="13932" spans="1:2" x14ac:dyDescent="0.25">
      <c r="A13932" s="48">
        <v>52151618</v>
      </c>
      <c r="B13932" s="49" t="s">
        <v>14179</v>
      </c>
    </row>
    <row r="13933" spans="1:2" x14ac:dyDescent="0.25">
      <c r="A13933" s="48">
        <v>52151619</v>
      </c>
      <c r="B13933" s="49" t="s">
        <v>14180</v>
      </c>
    </row>
    <row r="13934" spans="1:2" x14ac:dyDescent="0.25">
      <c r="A13934" s="48">
        <v>52151620</v>
      </c>
      <c r="B13934" s="49" t="s">
        <v>14181</v>
      </c>
    </row>
    <row r="13935" spans="1:2" x14ac:dyDescent="0.25">
      <c r="A13935" s="48">
        <v>52151621</v>
      </c>
      <c r="B13935" s="49" t="s">
        <v>14182</v>
      </c>
    </row>
    <row r="13936" spans="1:2" x14ac:dyDescent="0.25">
      <c r="A13936" s="48">
        <v>52151622</v>
      </c>
      <c r="B13936" s="49" t="s">
        <v>14183</v>
      </c>
    </row>
    <row r="13937" spans="1:2" x14ac:dyDescent="0.25">
      <c r="A13937" s="48">
        <v>52151623</v>
      </c>
      <c r="B13937" s="49" t="s">
        <v>14184</v>
      </c>
    </row>
    <row r="13938" spans="1:2" x14ac:dyDescent="0.25">
      <c r="A13938" s="48">
        <v>52151624</v>
      </c>
      <c r="B13938" s="49" t="s">
        <v>14185</v>
      </c>
    </row>
    <row r="13939" spans="1:2" x14ac:dyDescent="0.25">
      <c r="A13939" s="48">
        <v>52151625</v>
      </c>
      <c r="B13939" s="49" t="s">
        <v>14186</v>
      </c>
    </row>
    <row r="13940" spans="1:2" x14ac:dyDescent="0.25">
      <c r="A13940" s="48">
        <v>52151626</v>
      </c>
      <c r="B13940" s="49" t="s">
        <v>14187</v>
      </c>
    </row>
    <row r="13941" spans="1:2" x14ac:dyDescent="0.25">
      <c r="A13941" s="48">
        <v>52151627</v>
      </c>
      <c r="B13941" s="49" t="s">
        <v>14188</v>
      </c>
    </row>
    <row r="13942" spans="1:2" x14ac:dyDescent="0.25">
      <c r="A13942" s="48">
        <v>52151628</v>
      </c>
      <c r="B13942" s="49" t="s">
        <v>14189</v>
      </c>
    </row>
    <row r="13943" spans="1:2" x14ac:dyDescent="0.25">
      <c r="A13943" s="48">
        <v>52151629</v>
      </c>
      <c r="B13943" s="49" t="s">
        <v>14190</v>
      </c>
    </row>
    <row r="13944" spans="1:2" x14ac:dyDescent="0.25">
      <c r="A13944" s="48">
        <v>52151630</v>
      </c>
      <c r="B13944" s="49" t="s">
        <v>14191</v>
      </c>
    </row>
    <row r="13945" spans="1:2" x14ac:dyDescent="0.25">
      <c r="A13945" s="48">
        <v>52151631</v>
      </c>
      <c r="B13945" s="49" t="s">
        <v>14192</v>
      </c>
    </row>
    <row r="13946" spans="1:2" x14ac:dyDescent="0.25">
      <c r="A13946" s="48">
        <v>52151632</v>
      </c>
      <c r="B13946" s="49" t="s">
        <v>14193</v>
      </c>
    </row>
    <row r="13947" spans="1:2" x14ac:dyDescent="0.25">
      <c r="A13947" s="48">
        <v>52151633</v>
      </c>
      <c r="B13947" s="49" t="s">
        <v>14194</v>
      </c>
    </row>
    <row r="13948" spans="1:2" x14ac:dyDescent="0.25">
      <c r="A13948" s="48">
        <v>52151634</v>
      </c>
      <c r="B13948" s="49" t="s">
        <v>14195</v>
      </c>
    </row>
    <row r="13949" spans="1:2" x14ac:dyDescent="0.25">
      <c r="A13949" s="48">
        <v>52151635</v>
      </c>
      <c r="B13949" s="49" t="s">
        <v>14196</v>
      </c>
    </row>
    <row r="13950" spans="1:2" x14ac:dyDescent="0.25">
      <c r="A13950" s="48">
        <v>52151636</v>
      </c>
      <c r="B13950" s="49" t="s">
        <v>14197</v>
      </c>
    </row>
    <row r="13951" spans="1:2" x14ac:dyDescent="0.25">
      <c r="A13951" s="48">
        <v>52151637</v>
      </c>
      <c r="B13951" s="49" t="s">
        <v>14198</v>
      </c>
    </row>
    <row r="13952" spans="1:2" x14ac:dyDescent="0.25">
      <c r="A13952" s="48">
        <v>52151638</v>
      </c>
      <c r="B13952" s="49" t="s">
        <v>14199</v>
      </c>
    </row>
    <row r="13953" spans="1:2" x14ac:dyDescent="0.25">
      <c r="A13953" s="48">
        <v>52151639</v>
      </c>
      <c r="B13953" s="49" t="s">
        <v>14200</v>
      </c>
    </row>
    <row r="13954" spans="1:2" x14ac:dyDescent="0.25">
      <c r="A13954" s="48">
        <v>52151640</v>
      </c>
      <c r="B13954" s="49" t="s">
        <v>14201</v>
      </c>
    </row>
    <row r="13955" spans="1:2" x14ac:dyDescent="0.25">
      <c r="A13955" s="48">
        <v>52151641</v>
      </c>
      <c r="B13955" s="49" t="s">
        <v>14202</v>
      </c>
    </row>
    <row r="13956" spans="1:2" x14ac:dyDescent="0.25">
      <c r="A13956" s="48">
        <v>52151642</v>
      </c>
      <c r="B13956" s="49" t="s">
        <v>14203</v>
      </c>
    </row>
    <row r="13957" spans="1:2" x14ac:dyDescent="0.25">
      <c r="A13957" s="48">
        <v>52151643</v>
      </c>
      <c r="B13957" s="49" t="s">
        <v>14204</v>
      </c>
    </row>
    <row r="13958" spans="1:2" x14ac:dyDescent="0.25">
      <c r="A13958" s="48">
        <v>52151644</v>
      </c>
      <c r="B13958" s="49" t="s">
        <v>14205</v>
      </c>
    </row>
    <row r="13959" spans="1:2" x14ac:dyDescent="0.25">
      <c r="A13959" s="48">
        <v>52151645</v>
      </c>
      <c r="B13959" s="49" t="s">
        <v>14206</v>
      </c>
    </row>
    <row r="13960" spans="1:2" x14ac:dyDescent="0.25">
      <c r="A13960" s="48">
        <v>52151646</v>
      </c>
      <c r="B13960" s="49" t="s">
        <v>14207</v>
      </c>
    </row>
    <row r="13961" spans="1:2" x14ac:dyDescent="0.25">
      <c r="A13961" s="48">
        <v>52151647</v>
      </c>
      <c r="B13961" s="49" t="s">
        <v>14208</v>
      </c>
    </row>
    <row r="13962" spans="1:2" x14ac:dyDescent="0.25">
      <c r="A13962" s="48">
        <v>52151648</v>
      </c>
      <c r="B13962" s="49" t="s">
        <v>14209</v>
      </c>
    </row>
    <row r="13963" spans="1:2" x14ac:dyDescent="0.25">
      <c r="A13963" s="48">
        <v>52151649</v>
      </c>
      <c r="B13963" s="49" t="s">
        <v>14210</v>
      </c>
    </row>
    <row r="13964" spans="1:2" x14ac:dyDescent="0.25">
      <c r="A13964" s="48">
        <v>52151650</v>
      </c>
      <c r="B13964" s="49" t="s">
        <v>14211</v>
      </c>
    </row>
    <row r="13965" spans="1:2" x14ac:dyDescent="0.25">
      <c r="A13965" s="48">
        <v>52151701</v>
      </c>
      <c r="B13965" s="49" t="s">
        <v>14212</v>
      </c>
    </row>
    <row r="13966" spans="1:2" x14ac:dyDescent="0.25">
      <c r="A13966" s="48">
        <v>52151702</v>
      </c>
      <c r="B13966" s="49" t="s">
        <v>14213</v>
      </c>
    </row>
    <row r="13967" spans="1:2" x14ac:dyDescent="0.25">
      <c r="A13967" s="48">
        <v>52151703</v>
      </c>
      <c r="B13967" s="49" t="s">
        <v>14214</v>
      </c>
    </row>
    <row r="13968" spans="1:2" x14ac:dyDescent="0.25">
      <c r="A13968" s="48">
        <v>52151704</v>
      </c>
      <c r="B13968" s="49" t="s">
        <v>14215</v>
      </c>
    </row>
    <row r="13969" spans="1:2" x14ac:dyDescent="0.25">
      <c r="A13969" s="48">
        <v>52151705</v>
      </c>
      <c r="B13969" s="49" t="s">
        <v>14216</v>
      </c>
    </row>
    <row r="13970" spans="1:2" x14ac:dyDescent="0.25">
      <c r="A13970" s="48">
        <v>52151706</v>
      </c>
      <c r="B13970" s="49" t="s">
        <v>14217</v>
      </c>
    </row>
    <row r="13971" spans="1:2" x14ac:dyDescent="0.25">
      <c r="A13971" s="48">
        <v>52151707</v>
      </c>
      <c r="B13971" s="49" t="s">
        <v>14218</v>
      </c>
    </row>
    <row r="13972" spans="1:2" x14ac:dyDescent="0.25">
      <c r="A13972" s="48">
        <v>52151708</v>
      </c>
      <c r="B13972" s="49" t="s">
        <v>14219</v>
      </c>
    </row>
    <row r="13973" spans="1:2" x14ac:dyDescent="0.25">
      <c r="A13973" s="48">
        <v>52151709</v>
      </c>
      <c r="B13973" s="49" t="s">
        <v>14220</v>
      </c>
    </row>
    <row r="13974" spans="1:2" x14ac:dyDescent="0.25">
      <c r="A13974" s="48">
        <v>52151801</v>
      </c>
      <c r="B13974" s="49" t="s">
        <v>14221</v>
      </c>
    </row>
    <row r="13975" spans="1:2" x14ac:dyDescent="0.25">
      <c r="A13975" s="48">
        <v>52151802</v>
      </c>
      <c r="B13975" s="49" t="s">
        <v>14222</v>
      </c>
    </row>
    <row r="13976" spans="1:2" x14ac:dyDescent="0.25">
      <c r="A13976" s="48">
        <v>52151803</v>
      </c>
      <c r="B13976" s="49" t="s">
        <v>14223</v>
      </c>
    </row>
    <row r="13977" spans="1:2" x14ac:dyDescent="0.25">
      <c r="A13977" s="48">
        <v>52151804</v>
      </c>
      <c r="B13977" s="49" t="s">
        <v>14224</v>
      </c>
    </row>
    <row r="13978" spans="1:2" x14ac:dyDescent="0.25">
      <c r="A13978" s="48">
        <v>52151805</v>
      </c>
      <c r="B13978" s="49" t="s">
        <v>14225</v>
      </c>
    </row>
    <row r="13979" spans="1:2" x14ac:dyDescent="0.25">
      <c r="A13979" s="48">
        <v>52151806</v>
      </c>
      <c r="B13979" s="49" t="s">
        <v>14226</v>
      </c>
    </row>
    <row r="13980" spans="1:2" x14ac:dyDescent="0.25">
      <c r="A13980" s="48">
        <v>52151807</v>
      </c>
      <c r="B13980" s="49" t="s">
        <v>14227</v>
      </c>
    </row>
    <row r="13981" spans="1:2" x14ac:dyDescent="0.25">
      <c r="A13981" s="48">
        <v>52151808</v>
      </c>
      <c r="B13981" s="49" t="s">
        <v>14228</v>
      </c>
    </row>
    <row r="13982" spans="1:2" x14ac:dyDescent="0.25">
      <c r="A13982" s="48">
        <v>52151809</v>
      </c>
      <c r="B13982" s="49" t="s">
        <v>14229</v>
      </c>
    </row>
    <row r="13983" spans="1:2" x14ac:dyDescent="0.25">
      <c r="A13983" s="48">
        <v>52151810</v>
      </c>
      <c r="B13983" s="49" t="s">
        <v>14230</v>
      </c>
    </row>
    <row r="13984" spans="1:2" x14ac:dyDescent="0.25">
      <c r="A13984" s="48">
        <v>52151811</v>
      </c>
      <c r="B13984" s="49" t="s">
        <v>14231</v>
      </c>
    </row>
    <row r="13985" spans="1:2" x14ac:dyDescent="0.25">
      <c r="A13985" s="48">
        <v>52151812</v>
      </c>
      <c r="B13985" s="49" t="s">
        <v>14232</v>
      </c>
    </row>
    <row r="13986" spans="1:2" x14ac:dyDescent="0.25">
      <c r="A13986" s="48">
        <v>52151813</v>
      </c>
      <c r="B13986" s="49" t="s">
        <v>14233</v>
      </c>
    </row>
    <row r="13987" spans="1:2" x14ac:dyDescent="0.25">
      <c r="A13987" s="48">
        <v>52151901</v>
      </c>
      <c r="B13987" s="49" t="s">
        <v>14234</v>
      </c>
    </row>
    <row r="13988" spans="1:2" x14ac:dyDescent="0.25">
      <c r="A13988" s="48">
        <v>52151902</v>
      </c>
      <c r="B13988" s="49" t="s">
        <v>14235</v>
      </c>
    </row>
    <row r="13989" spans="1:2" x14ac:dyDescent="0.25">
      <c r="A13989" s="48">
        <v>52151903</v>
      </c>
      <c r="B13989" s="49" t="s">
        <v>14236</v>
      </c>
    </row>
    <row r="13990" spans="1:2" x14ac:dyDescent="0.25">
      <c r="A13990" s="48">
        <v>52151904</v>
      </c>
      <c r="B13990" s="49" t="s">
        <v>14237</v>
      </c>
    </row>
    <row r="13991" spans="1:2" x14ac:dyDescent="0.25">
      <c r="A13991" s="48">
        <v>52151905</v>
      </c>
      <c r="B13991" s="49" t="s">
        <v>14238</v>
      </c>
    </row>
    <row r="13992" spans="1:2" x14ac:dyDescent="0.25">
      <c r="A13992" s="48">
        <v>52151906</v>
      </c>
      <c r="B13992" s="49" t="s">
        <v>14239</v>
      </c>
    </row>
    <row r="13993" spans="1:2" x14ac:dyDescent="0.25">
      <c r="A13993" s="48">
        <v>52151907</v>
      </c>
      <c r="B13993" s="49" t="s">
        <v>14240</v>
      </c>
    </row>
    <row r="13994" spans="1:2" x14ac:dyDescent="0.25">
      <c r="A13994" s="48">
        <v>52151908</v>
      </c>
      <c r="B13994" s="49" t="s">
        <v>14241</v>
      </c>
    </row>
    <row r="13995" spans="1:2" x14ac:dyDescent="0.25">
      <c r="A13995" s="48">
        <v>52151909</v>
      </c>
      <c r="B13995" s="49" t="s">
        <v>14242</v>
      </c>
    </row>
    <row r="13996" spans="1:2" x14ac:dyDescent="0.25">
      <c r="A13996" s="48">
        <v>52152001</v>
      </c>
      <c r="B13996" s="49" t="s">
        <v>14243</v>
      </c>
    </row>
    <row r="13997" spans="1:2" x14ac:dyDescent="0.25">
      <c r="A13997" s="48">
        <v>52152002</v>
      </c>
      <c r="B13997" s="49" t="s">
        <v>14244</v>
      </c>
    </row>
    <row r="13998" spans="1:2" x14ac:dyDescent="0.25">
      <c r="A13998" s="48">
        <v>52152003</v>
      </c>
      <c r="B13998" s="49" t="s">
        <v>14245</v>
      </c>
    </row>
    <row r="13999" spans="1:2" x14ac:dyDescent="0.25">
      <c r="A13999" s="48">
        <v>52152004</v>
      </c>
      <c r="B13999" s="49" t="s">
        <v>14246</v>
      </c>
    </row>
    <row r="14000" spans="1:2" x14ac:dyDescent="0.25">
      <c r="A14000" s="48">
        <v>52152005</v>
      </c>
      <c r="B14000" s="49" t="s">
        <v>14247</v>
      </c>
    </row>
    <row r="14001" spans="1:2" x14ac:dyDescent="0.25">
      <c r="A14001" s="48">
        <v>52152006</v>
      </c>
      <c r="B14001" s="49" t="s">
        <v>14248</v>
      </c>
    </row>
    <row r="14002" spans="1:2" x14ac:dyDescent="0.25">
      <c r="A14002" s="48">
        <v>52152007</v>
      </c>
      <c r="B14002" s="49" t="s">
        <v>14249</v>
      </c>
    </row>
    <row r="14003" spans="1:2" x14ac:dyDescent="0.25">
      <c r="A14003" s="48">
        <v>52152008</v>
      </c>
      <c r="B14003" s="49" t="s">
        <v>14250</v>
      </c>
    </row>
    <row r="14004" spans="1:2" x14ac:dyDescent="0.25">
      <c r="A14004" s="48">
        <v>52152009</v>
      </c>
      <c r="B14004" s="49" t="s">
        <v>14251</v>
      </c>
    </row>
    <row r="14005" spans="1:2" x14ac:dyDescent="0.25">
      <c r="A14005" s="48">
        <v>52152010</v>
      </c>
      <c r="B14005" s="49" t="s">
        <v>14252</v>
      </c>
    </row>
    <row r="14006" spans="1:2" x14ac:dyDescent="0.25">
      <c r="A14006" s="48">
        <v>52152011</v>
      </c>
      <c r="B14006" s="49" t="s">
        <v>14253</v>
      </c>
    </row>
    <row r="14007" spans="1:2" x14ac:dyDescent="0.25">
      <c r="A14007" s="48">
        <v>52152012</v>
      </c>
      <c r="B14007" s="49" t="s">
        <v>14254</v>
      </c>
    </row>
    <row r="14008" spans="1:2" x14ac:dyDescent="0.25">
      <c r="A14008" s="48">
        <v>52152013</v>
      </c>
      <c r="B14008" s="49" t="s">
        <v>14255</v>
      </c>
    </row>
    <row r="14009" spans="1:2" x14ac:dyDescent="0.25">
      <c r="A14009" s="48">
        <v>52152014</v>
      </c>
      <c r="B14009" s="49" t="s">
        <v>14256</v>
      </c>
    </row>
    <row r="14010" spans="1:2" x14ac:dyDescent="0.25">
      <c r="A14010" s="48">
        <v>52152015</v>
      </c>
      <c r="B14010" s="49" t="s">
        <v>14257</v>
      </c>
    </row>
    <row r="14011" spans="1:2" x14ac:dyDescent="0.25">
      <c r="A14011" s="48">
        <v>52152016</v>
      </c>
      <c r="B14011" s="49" t="s">
        <v>14258</v>
      </c>
    </row>
    <row r="14012" spans="1:2" x14ac:dyDescent="0.25">
      <c r="A14012" s="48">
        <v>52152101</v>
      </c>
      <c r="B14012" s="49" t="s">
        <v>14259</v>
      </c>
    </row>
    <row r="14013" spans="1:2" x14ac:dyDescent="0.25">
      <c r="A14013" s="48">
        <v>52152102</v>
      </c>
      <c r="B14013" s="49" t="s">
        <v>14260</v>
      </c>
    </row>
    <row r="14014" spans="1:2" x14ac:dyDescent="0.25">
      <c r="A14014" s="48">
        <v>52152103</v>
      </c>
      <c r="B14014" s="49" t="s">
        <v>14261</v>
      </c>
    </row>
    <row r="14015" spans="1:2" x14ac:dyDescent="0.25">
      <c r="A14015" s="48">
        <v>52152104</v>
      </c>
      <c r="B14015" s="49" t="s">
        <v>14262</v>
      </c>
    </row>
    <row r="14016" spans="1:2" x14ac:dyDescent="0.25">
      <c r="A14016" s="48">
        <v>52152105</v>
      </c>
      <c r="B14016" s="49" t="s">
        <v>14263</v>
      </c>
    </row>
    <row r="14017" spans="1:2" x14ac:dyDescent="0.25">
      <c r="A14017" s="48">
        <v>52152201</v>
      </c>
      <c r="B14017" s="49" t="s">
        <v>14264</v>
      </c>
    </row>
    <row r="14018" spans="1:2" x14ac:dyDescent="0.25">
      <c r="A14018" s="48">
        <v>52152202</v>
      </c>
      <c r="B14018" s="49" t="s">
        <v>14265</v>
      </c>
    </row>
    <row r="14019" spans="1:2" x14ac:dyDescent="0.25">
      <c r="A14019" s="48">
        <v>52152203</v>
      </c>
      <c r="B14019" s="49" t="s">
        <v>14266</v>
      </c>
    </row>
    <row r="14020" spans="1:2" x14ac:dyDescent="0.25">
      <c r="A14020" s="48">
        <v>52161502</v>
      </c>
      <c r="B14020" s="49" t="s">
        <v>14267</v>
      </c>
    </row>
    <row r="14021" spans="1:2" x14ac:dyDescent="0.25">
      <c r="A14021" s="48">
        <v>52161505</v>
      </c>
      <c r="B14021" s="49" t="s">
        <v>14268</v>
      </c>
    </row>
    <row r="14022" spans="1:2" x14ac:dyDescent="0.25">
      <c r="A14022" s="48">
        <v>52161507</v>
      </c>
      <c r="B14022" s="49" t="s">
        <v>14269</v>
      </c>
    </row>
    <row r="14023" spans="1:2" x14ac:dyDescent="0.25">
      <c r="A14023" s="48">
        <v>52161508</v>
      </c>
      <c r="B14023" s="49" t="s">
        <v>14270</v>
      </c>
    </row>
    <row r="14024" spans="1:2" x14ac:dyDescent="0.25">
      <c r="A14024" s="48">
        <v>52161509</v>
      </c>
      <c r="B14024" s="49" t="s">
        <v>14271</v>
      </c>
    </row>
    <row r="14025" spans="1:2" x14ac:dyDescent="0.25">
      <c r="A14025" s="48">
        <v>52161510</v>
      </c>
      <c r="B14025" s="49" t="s">
        <v>14272</v>
      </c>
    </row>
    <row r="14026" spans="1:2" x14ac:dyDescent="0.25">
      <c r="A14026" s="48">
        <v>52161511</v>
      </c>
      <c r="B14026" s="49" t="s">
        <v>14273</v>
      </c>
    </row>
    <row r="14027" spans="1:2" x14ac:dyDescent="0.25">
      <c r="A14027" s="48">
        <v>52161512</v>
      </c>
      <c r="B14027" s="49" t="s">
        <v>14274</v>
      </c>
    </row>
    <row r="14028" spans="1:2" x14ac:dyDescent="0.25">
      <c r="A14028" s="48">
        <v>52161513</v>
      </c>
      <c r="B14028" s="49" t="s">
        <v>14275</v>
      </c>
    </row>
    <row r="14029" spans="1:2" x14ac:dyDescent="0.25">
      <c r="A14029" s="48">
        <v>52161514</v>
      </c>
      <c r="B14029" s="49" t="s">
        <v>14276</v>
      </c>
    </row>
    <row r="14030" spans="1:2" x14ac:dyDescent="0.25">
      <c r="A14030" s="48">
        <v>52161515</v>
      </c>
      <c r="B14030" s="49" t="s">
        <v>14277</v>
      </c>
    </row>
    <row r="14031" spans="1:2" x14ac:dyDescent="0.25">
      <c r="A14031" s="48">
        <v>52161516</v>
      </c>
      <c r="B14031" s="49" t="s">
        <v>14278</v>
      </c>
    </row>
    <row r="14032" spans="1:2" x14ac:dyDescent="0.25">
      <c r="A14032" s="48">
        <v>52161517</v>
      </c>
      <c r="B14032" s="49" t="s">
        <v>14279</v>
      </c>
    </row>
    <row r="14033" spans="1:2" x14ac:dyDescent="0.25">
      <c r="A14033" s="48">
        <v>52161518</v>
      </c>
      <c r="B14033" s="49" t="s">
        <v>14280</v>
      </c>
    </row>
    <row r="14034" spans="1:2" x14ac:dyDescent="0.25">
      <c r="A14034" s="48">
        <v>52161520</v>
      </c>
      <c r="B14034" s="49" t="s">
        <v>14281</v>
      </c>
    </row>
    <row r="14035" spans="1:2" x14ac:dyDescent="0.25">
      <c r="A14035" s="48">
        <v>52161521</v>
      </c>
      <c r="B14035" s="49" t="s">
        <v>14282</v>
      </c>
    </row>
    <row r="14036" spans="1:2" x14ac:dyDescent="0.25">
      <c r="A14036" s="48">
        <v>52161522</v>
      </c>
      <c r="B14036" s="49" t="s">
        <v>14283</v>
      </c>
    </row>
    <row r="14037" spans="1:2" x14ac:dyDescent="0.25">
      <c r="A14037" s="48">
        <v>52161523</v>
      </c>
      <c r="B14037" s="49" t="s">
        <v>14284</v>
      </c>
    </row>
    <row r="14038" spans="1:2" x14ac:dyDescent="0.25">
      <c r="A14038" s="48">
        <v>52161524</v>
      </c>
      <c r="B14038" s="49" t="s">
        <v>14285</v>
      </c>
    </row>
    <row r="14039" spans="1:2" x14ac:dyDescent="0.25">
      <c r="A14039" s="48">
        <v>52161525</v>
      </c>
      <c r="B14039" s="49" t="s">
        <v>14286</v>
      </c>
    </row>
    <row r="14040" spans="1:2" x14ac:dyDescent="0.25">
      <c r="A14040" s="48">
        <v>52161526</v>
      </c>
      <c r="B14040" s="49" t="s">
        <v>14287</v>
      </c>
    </row>
    <row r="14041" spans="1:2" x14ac:dyDescent="0.25">
      <c r="A14041" s="48">
        <v>52161527</v>
      </c>
      <c r="B14041" s="49" t="s">
        <v>14288</v>
      </c>
    </row>
    <row r="14042" spans="1:2" x14ac:dyDescent="0.25">
      <c r="A14042" s="48">
        <v>52161529</v>
      </c>
      <c r="B14042" s="49" t="s">
        <v>14289</v>
      </c>
    </row>
    <row r="14043" spans="1:2" x14ac:dyDescent="0.25">
      <c r="A14043" s="48">
        <v>52161531</v>
      </c>
      <c r="B14043" s="49" t="s">
        <v>14290</v>
      </c>
    </row>
    <row r="14044" spans="1:2" x14ac:dyDescent="0.25">
      <c r="A14044" s="48">
        <v>52161532</v>
      </c>
      <c r="B14044" s="49" t="s">
        <v>14291</v>
      </c>
    </row>
    <row r="14045" spans="1:2" x14ac:dyDescent="0.25">
      <c r="A14045" s="48">
        <v>52161533</v>
      </c>
      <c r="B14045" s="49" t="s">
        <v>14292</v>
      </c>
    </row>
    <row r="14046" spans="1:2" x14ac:dyDescent="0.25">
      <c r="A14046" s="48">
        <v>52161534</v>
      </c>
      <c r="B14046" s="49" t="s">
        <v>14293</v>
      </c>
    </row>
    <row r="14047" spans="1:2" x14ac:dyDescent="0.25">
      <c r="A14047" s="48">
        <v>52161535</v>
      </c>
      <c r="B14047" s="49" t="s">
        <v>14294</v>
      </c>
    </row>
    <row r="14048" spans="1:2" x14ac:dyDescent="0.25">
      <c r="A14048" s="48">
        <v>52161536</v>
      </c>
      <c r="B14048" s="49" t="s">
        <v>14295</v>
      </c>
    </row>
    <row r="14049" spans="1:2" x14ac:dyDescent="0.25">
      <c r="A14049" s="48">
        <v>52161537</v>
      </c>
      <c r="B14049" s="49" t="s">
        <v>14296</v>
      </c>
    </row>
    <row r="14050" spans="1:2" x14ac:dyDescent="0.25">
      <c r="A14050" s="48">
        <v>52161538</v>
      </c>
      <c r="B14050" s="49" t="s">
        <v>14297</v>
      </c>
    </row>
    <row r="14051" spans="1:2" x14ac:dyDescent="0.25">
      <c r="A14051" s="48">
        <v>52161539</v>
      </c>
      <c r="B14051" s="49" t="s">
        <v>14298</v>
      </c>
    </row>
    <row r="14052" spans="1:2" x14ac:dyDescent="0.25">
      <c r="A14052" s="48">
        <v>52161540</v>
      </c>
      <c r="B14052" s="49" t="s">
        <v>14299</v>
      </c>
    </row>
    <row r="14053" spans="1:2" x14ac:dyDescent="0.25">
      <c r="A14053" s="48">
        <v>52161541</v>
      </c>
      <c r="B14053" s="49" t="s">
        <v>14300</v>
      </c>
    </row>
    <row r="14054" spans="1:2" x14ac:dyDescent="0.25">
      <c r="A14054" s="48">
        <v>52161542</v>
      </c>
      <c r="B14054" s="49" t="s">
        <v>14301</v>
      </c>
    </row>
    <row r="14055" spans="1:2" x14ac:dyDescent="0.25">
      <c r="A14055" s="48">
        <v>52161543</v>
      </c>
      <c r="B14055" s="49" t="s">
        <v>14302</v>
      </c>
    </row>
    <row r="14056" spans="1:2" x14ac:dyDescent="0.25">
      <c r="A14056" s="48">
        <v>52161544</v>
      </c>
      <c r="B14056" s="49" t="s">
        <v>14303</v>
      </c>
    </row>
    <row r="14057" spans="1:2" x14ac:dyDescent="0.25">
      <c r="A14057" s="48">
        <v>52161601</v>
      </c>
      <c r="B14057" s="49" t="s">
        <v>14304</v>
      </c>
    </row>
    <row r="14058" spans="1:2" x14ac:dyDescent="0.25">
      <c r="A14058" s="48">
        <v>52161602</v>
      </c>
      <c r="B14058" s="49" t="s">
        <v>14305</v>
      </c>
    </row>
    <row r="14059" spans="1:2" x14ac:dyDescent="0.25">
      <c r="A14059" s="48">
        <v>52161603</v>
      </c>
      <c r="B14059" s="49" t="s">
        <v>14306</v>
      </c>
    </row>
    <row r="14060" spans="1:2" x14ac:dyDescent="0.25">
      <c r="A14060" s="48">
        <v>52161604</v>
      </c>
      <c r="B14060" s="49" t="s">
        <v>14307</v>
      </c>
    </row>
    <row r="14061" spans="1:2" x14ac:dyDescent="0.25">
      <c r="A14061" s="48">
        <v>52171001</v>
      </c>
      <c r="B14061" s="49" t="s">
        <v>14308</v>
      </c>
    </row>
    <row r="14062" spans="1:2" x14ac:dyDescent="0.25">
      <c r="A14062" s="48">
        <v>53101501</v>
      </c>
      <c r="B14062" s="49" t="s">
        <v>14309</v>
      </c>
    </row>
    <row r="14063" spans="1:2" x14ac:dyDescent="0.25">
      <c r="A14063" s="48">
        <v>53101502</v>
      </c>
      <c r="B14063" s="49" t="s">
        <v>14310</v>
      </c>
    </row>
    <row r="14064" spans="1:2" x14ac:dyDescent="0.25">
      <c r="A14064" s="48">
        <v>53101503</v>
      </c>
      <c r="B14064" s="49" t="s">
        <v>14311</v>
      </c>
    </row>
    <row r="14065" spans="1:2" x14ac:dyDescent="0.25">
      <c r="A14065" s="48">
        <v>53101504</v>
      </c>
      <c r="B14065" s="49" t="s">
        <v>14312</v>
      </c>
    </row>
    <row r="14066" spans="1:2" x14ac:dyDescent="0.25">
      <c r="A14066" s="48">
        <v>53101505</v>
      </c>
      <c r="B14066" s="49" t="s">
        <v>14313</v>
      </c>
    </row>
    <row r="14067" spans="1:2" x14ac:dyDescent="0.25">
      <c r="A14067" s="48">
        <v>53101601</v>
      </c>
      <c r="B14067" s="49" t="s">
        <v>14314</v>
      </c>
    </row>
    <row r="14068" spans="1:2" x14ac:dyDescent="0.25">
      <c r="A14068" s="48">
        <v>53101602</v>
      </c>
      <c r="B14068" s="49" t="s">
        <v>14315</v>
      </c>
    </row>
    <row r="14069" spans="1:2" x14ac:dyDescent="0.25">
      <c r="A14069" s="48">
        <v>53101603</v>
      </c>
      <c r="B14069" s="49" t="s">
        <v>14316</v>
      </c>
    </row>
    <row r="14070" spans="1:2" x14ac:dyDescent="0.25">
      <c r="A14070" s="48">
        <v>53101604</v>
      </c>
      <c r="B14070" s="49" t="s">
        <v>14317</v>
      </c>
    </row>
    <row r="14071" spans="1:2" x14ac:dyDescent="0.25">
      <c r="A14071" s="48">
        <v>53101605</v>
      </c>
      <c r="B14071" s="49" t="s">
        <v>14318</v>
      </c>
    </row>
    <row r="14072" spans="1:2" x14ac:dyDescent="0.25">
      <c r="A14072" s="48">
        <v>53101701</v>
      </c>
      <c r="B14072" s="49" t="s">
        <v>14319</v>
      </c>
    </row>
    <row r="14073" spans="1:2" x14ac:dyDescent="0.25">
      <c r="A14073" s="48">
        <v>53101702</v>
      </c>
      <c r="B14073" s="49" t="s">
        <v>14320</v>
      </c>
    </row>
    <row r="14074" spans="1:2" x14ac:dyDescent="0.25">
      <c r="A14074" s="48">
        <v>53101703</v>
      </c>
      <c r="B14074" s="49" t="s">
        <v>14321</v>
      </c>
    </row>
    <row r="14075" spans="1:2" x14ac:dyDescent="0.25">
      <c r="A14075" s="48">
        <v>53101704</v>
      </c>
      <c r="B14075" s="49" t="s">
        <v>14322</v>
      </c>
    </row>
    <row r="14076" spans="1:2" x14ac:dyDescent="0.25">
      <c r="A14076" s="48">
        <v>53101705</v>
      </c>
      <c r="B14076" s="49" t="s">
        <v>14323</v>
      </c>
    </row>
    <row r="14077" spans="1:2" x14ac:dyDescent="0.25">
      <c r="A14077" s="48">
        <v>53101801</v>
      </c>
      <c r="B14077" s="49" t="s">
        <v>14324</v>
      </c>
    </row>
    <row r="14078" spans="1:2" x14ac:dyDescent="0.25">
      <c r="A14078" s="48">
        <v>53101802</v>
      </c>
      <c r="B14078" s="49" t="s">
        <v>14325</v>
      </c>
    </row>
    <row r="14079" spans="1:2" x14ac:dyDescent="0.25">
      <c r="A14079" s="48">
        <v>53101803</v>
      </c>
      <c r="B14079" s="49" t="s">
        <v>14326</v>
      </c>
    </row>
    <row r="14080" spans="1:2" x14ac:dyDescent="0.25">
      <c r="A14080" s="48">
        <v>53101804</v>
      </c>
      <c r="B14080" s="49" t="s">
        <v>14327</v>
      </c>
    </row>
    <row r="14081" spans="1:2" x14ac:dyDescent="0.25">
      <c r="A14081" s="48">
        <v>53101805</v>
      </c>
      <c r="B14081" s="49" t="s">
        <v>14328</v>
      </c>
    </row>
    <row r="14082" spans="1:2" x14ac:dyDescent="0.25">
      <c r="A14082" s="48">
        <v>53101901</v>
      </c>
      <c r="B14082" s="49" t="s">
        <v>14329</v>
      </c>
    </row>
    <row r="14083" spans="1:2" x14ac:dyDescent="0.25">
      <c r="A14083" s="48">
        <v>53101902</v>
      </c>
      <c r="B14083" s="49" t="s">
        <v>14330</v>
      </c>
    </row>
    <row r="14084" spans="1:2" x14ac:dyDescent="0.25">
      <c r="A14084" s="48">
        <v>53101903</v>
      </c>
      <c r="B14084" s="49" t="s">
        <v>14331</v>
      </c>
    </row>
    <row r="14085" spans="1:2" x14ac:dyDescent="0.25">
      <c r="A14085" s="48">
        <v>53101904</v>
      </c>
      <c r="B14085" s="49" t="s">
        <v>14332</v>
      </c>
    </row>
    <row r="14086" spans="1:2" x14ac:dyDescent="0.25">
      <c r="A14086" s="48">
        <v>53101905</v>
      </c>
      <c r="B14086" s="49" t="s">
        <v>14333</v>
      </c>
    </row>
    <row r="14087" spans="1:2" x14ac:dyDescent="0.25">
      <c r="A14087" s="48">
        <v>53102001</v>
      </c>
      <c r="B14087" s="49" t="s">
        <v>14334</v>
      </c>
    </row>
    <row r="14088" spans="1:2" x14ac:dyDescent="0.25">
      <c r="A14088" s="48">
        <v>53102002</v>
      </c>
      <c r="B14088" s="49" t="s">
        <v>14335</v>
      </c>
    </row>
    <row r="14089" spans="1:2" x14ac:dyDescent="0.25">
      <c r="A14089" s="48">
        <v>53102003</v>
      </c>
      <c r="B14089" s="49" t="s">
        <v>14336</v>
      </c>
    </row>
    <row r="14090" spans="1:2" x14ac:dyDescent="0.25">
      <c r="A14090" s="48">
        <v>53102101</v>
      </c>
      <c r="B14090" s="49" t="s">
        <v>14337</v>
      </c>
    </row>
    <row r="14091" spans="1:2" x14ac:dyDescent="0.25">
      <c r="A14091" s="48">
        <v>53102102</v>
      </c>
      <c r="B14091" s="49" t="s">
        <v>14338</v>
      </c>
    </row>
    <row r="14092" spans="1:2" x14ac:dyDescent="0.25">
      <c r="A14092" s="48">
        <v>53102103</v>
      </c>
      <c r="B14092" s="49" t="s">
        <v>14339</v>
      </c>
    </row>
    <row r="14093" spans="1:2" x14ac:dyDescent="0.25">
      <c r="A14093" s="48">
        <v>53102104</v>
      </c>
      <c r="B14093" s="49" t="s">
        <v>14340</v>
      </c>
    </row>
    <row r="14094" spans="1:2" x14ac:dyDescent="0.25">
      <c r="A14094" s="48">
        <v>53102105</v>
      </c>
      <c r="B14094" s="49" t="s">
        <v>14341</v>
      </c>
    </row>
    <row r="14095" spans="1:2" x14ac:dyDescent="0.25">
      <c r="A14095" s="48">
        <v>53102201</v>
      </c>
      <c r="B14095" s="49" t="s">
        <v>14342</v>
      </c>
    </row>
    <row r="14096" spans="1:2" x14ac:dyDescent="0.25">
      <c r="A14096" s="48">
        <v>53102202</v>
      </c>
      <c r="B14096" s="49" t="s">
        <v>14343</v>
      </c>
    </row>
    <row r="14097" spans="1:2" x14ac:dyDescent="0.25">
      <c r="A14097" s="48">
        <v>53102203</v>
      </c>
      <c r="B14097" s="49" t="s">
        <v>14344</v>
      </c>
    </row>
    <row r="14098" spans="1:2" x14ac:dyDescent="0.25">
      <c r="A14098" s="48">
        <v>53102204</v>
      </c>
      <c r="B14098" s="49" t="s">
        <v>14345</v>
      </c>
    </row>
    <row r="14099" spans="1:2" x14ac:dyDescent="0.25">
      <c r="A14099" s="48">
        <v>53102205</v>
      </c>
      <c r="B14099" s="49" t="s">
        <v>14346</v>
      </c>
    </row>
    <row r="14100" spans="1:2" x14ac:dyDescent="0.25">
      <c r="A14100" s="48">
        <v>53102301</v>
      </c>
      <c r="B14100" s="49" t="s">
        <v>14347</v>
      </c>
    </row>
    <row r="14101" spans="1:2" x14ac:dyDescent="0.25">
      <c r="A14101" s="48">
        <v>53102302</v>
      </c>
      <c r="B14101" s="49" t="s">
        <v>14348</v>
      </c>
    </row>
    <row r="14102" spans="1:2" x14ac:dyDescent="0.25">
      <c r="A14102" s="48">
        <v>53102303</v>
      </c>
      <c r="B14102" s="49" t="s">
        <v>14349</v>
      </c>
    </row>
    <row r="14103" spans="1:2" x14ac:dyDescent="0.25">
      <c r="A14103" s="48">
        <v>53102304</v>
      </c>
      <c r="B14103" s="49" t="s">
        <v>14350</v>
      </c>
    </row>
    <row r="14104" spans="1:2" x14ac:dyDescent="0.25">
      <c r="A14104" s="48">
        <v>53102305</v>
      </c>
      <c r="B14104" s="49" t="s">
        <v>14351</v>
      </c>
    </row>
    <row r="14105" spans="1:2" x14ac:dyDescent="0.25">
      <c r="A14105" s="48">
        <v>53102306</v>
      </c>
      <c r="B14105" s="49" t="s">
        <v>14352</v>
      </c>
    </row>
    <row r="14106" spans="1:2" x14ac:dyDescent="0.25">
      <c r="A14106" s="48">
        <v>53102307</v>
      </c>
      <c r="B14106" s="49" t="s">
        <v>14353</v>
      </c>
    </row>
    <row r="14107" spans="1:2" x14ac:dyDescent="0.25">
      <c r="A14107" s="48">
        <v>53102308</v>
      </c>
      <c r="B14107" s="49" t="s">
        <v>14354</v>
      </c>
    </row>
    <row r="14108" spans="1:2" x14ac:dyDescent="0.25">
      <c r="A14108" s="48">
        <v>53102401</v>
      </c>
      <c r="B14108" s="49" t="s">
        <v>14355</v>
      </c>
    </row>
    <row r="14109" spans="1:2" x14ac:dyDescent="0.25">
      <c r="A14109" s="48">
        <v>53102402</v>
      </c>
      <c r="B14109" s="49" t="s">
        <v>14356</v>
      </c>
    </row>
    <row r="14110" spans="1:2" x14ac:dyDescent="0.25">
      <c r="A14110" s="48">
        <v>53102403</v>
      </c>
      <c r="B14110" s="49" t="s">
        <v>14357</v>
      </c>
    </row>
    <row r="14111" spans="1:2" x14ac:dyDescent="0.25">
      <c r="A14111" s="48">
        <v>53102404</v>
      </c>
      <c r="B14111" s="49" t="s">
        <v>14358</v>
      </c>
    </row>
    <row r="14112" spans="1:2" x14ac:dyDescent="0.25">
      <c r="A14112" s="48">
        <v>53102501</v>
      </c>
      <c r="B14112" s="49" t="s">
        <v>14359</v>
      </c>
    </row>
    <row r="14113" spans="1:2" x14ac:dyDescent="0.25">
      <c r="A14113" s="48">
        <v>53102502</v>
      </c>
      <c r="B14113" s="49" t="s">
        <v>14360</v>
      </c>
    </row>
    <row r="14114" spans="1:2" x14ac:dyDescent="0.25">
      <c r="A14114" s="48">
        <v>53102503</v>
      </c>
      <c r="B14114" s="49" t="s">
        <v>14361</v>
      </c>
    </row>
    <row r="14115" spans="1:2" x14ac:dyDescent="0.25">
      <c r="A14115" s="48">
        <v>53102504</v>
      </c>
      <c r="B14115" s="49" t="s">
        <v>14362</v>
      </c>
    </row>
    <row r="14116" spans="1:2" x14ac:dyDescent="0.25">
      <c r="A14116" s="48">
        <v>53102505</v>
      </c>
      <c r="B14116" s="49" t="s">
        <v>14363</v>
      </c>
    </row>
    <row r="14117" spans="1:2" x14ac:dyDescent="0.25">
      <c r="A14117" s="48">
        <v>53102506</v>
      </c>
      <c r="B14117" s="49" t="s">
        <v>14364</v>
      </c>
    </row>
    <row r="14118" spans="1:2" x14ac:dyDescent="0.25">
      <c r="A14118" s="48">
        <v>53102507</v>
      </c>
      <c r="B14118" s="49" t="s">
        <v>14365</v>
      </c>
    </row>
    <row r="14119" spans="1:2" x14ac:dyDescent="0.25">
      <c r="A14119" s="48">
        <v>53102508</v>
      </c>
      <c r="B14119" s="49" t="s">
        <v>14366</v>
      </c>
    </row>
    <row r="14120" spans="1:2" x14ac:dyDescent="0.25">
      <c r="A14120" s="48">
        <v>53102509</v>
      </c>
      <c r="B14120" s="49" t="s">
        <v>14367</v>
      </c>
    </row>
    <row r="14121" spans="1:2" x14ac:dyDescent="0.25">
      <c r="A14121" s="48">
        <v>53102510</v>
      </c>
      <c r="B14121" s="49" t="s">
        <v>14368</v>
      </c>
    </row>
    <row r="14122" spans="1:2" x14ac:dyDescent="0.25">
      <c r="A14122" s="48">
        <v>53102511</v>
      </c>
      <c r="B14122" s="49" t="s">
        <v>14369</v>
      </c>
    </row>
    <row r="14123" spans="1:2" x14ac:dyDescent="0.25">
      <c r="A14123" s="48">
        <v>53102512</v>
      </c>
      <c r="B14123" s="49" t="s">
        <v>14370</v>
      </c>
    </row>
    <row r="14124" spans="1:2" x14ac:dyDescent="0.25">
      <c r="A14124" s="48">
        <v>53102513</v>
      </c>
      <c r="B14124" s="49" t="s">
        <v>14371</v>
      </c>
    </row>
    <row r="14125" spans="1:2" x14ac:dyDescent="0.25">
      <c r="A14125" s="48">
        <v>53102514</v>
      </c>
      <c r="B14125" s="49" t="s">
        <v>14372</v>
      </c>
    </row>
    <row r="14126" spans="1:2" x14ac:dyDescent="0.25">
      <c r="A14126" s="48">
        <v>53102515</v>
      </c>
      <c r="B14126" s="49" t="s">
        <v>14373</v>
      </c>
    </row>
    <row r="14127" spans="1:2" x14ac:dyDescent="0.25">
      <c r="A14127" s="48">
        <v>53102516</v>
      </c>
      <c r="B14127" s="49" t="s">
        <v>14374</v>
      </c>
    </row>
    <row r="14128" spans="1:2" x14ac:dyDescent="0.25">
      <c r="A14128" s="48">
        <v>53102517</v>
      </c>
      <c r="B14128" s="49" t="s">
        <v>14375</v>
      </c>
    </row>
    <row r="14129" spans="1:2" x14ac:dyDescent="0.25">
      <c r="A14129" s="48">
        <v>53102518</v>
      </c>
      <c r="B14129" s="49" t="s">
        <v>14376</v>
      </c>
    </row>
    <row r="14130" spans="1:2" x14ac:dyDescent="0.25">
      <c r="A14130" s="48">
        <v>53102519</v>
      </c>
      <c r="B14130" s="49" t="s">
        <v>14377</v>
      </c>
    </row>
    <row r="14131" spans="1:2" x14ac:dyDescent="0.25">
      <c r="A14131" s="48">
        <v>53102520</v>
      </c>
      <c r="B14131" s="49" t="s">
        <v>14378</v>
      </c>
    </row>
    <row r="14132" spans="1:2" x14ac:dyDescent="0.25">
      <c r="A14132" s="48">
        <v>53102601</v>
      </c>
      <c r="B14132" s="49" t="s">
        <v>14379</v>
      </c>
    </row>
    <row r="14133" spans="1:2" x14ac:dyDescent="0.25">
      <c r="A14133" s="48">
        <v>53102602</v>
      </c>
      <c r="B14133" s="49" t="s">
        <v>14380</v>
      </c>
    </row>
    <row r="14134" spans="1:2" x14ac:dyDescent="0.25">
      <c r="A14134" s="48">
        <v>53102603</v>
      </c>
      <c r="B14134" s="49" t="s">
        <v>14381</v>
      </c>
    </row>
    <row r="14135" spans="1:2" x14ac:dyDescent="0.25">
      <c r="A14135" s="48">
        <v>53102604</v>
      </c>
      <c r="B14135" s="49" t="s">
        <v>14382</v>
      </c>
    </row>
    <row r="14136" spans="1:2" x14ac:dyDescent="0.25">
      <c r="A14136" s="48">
        <v>53102605</v>
      </c>
      <c r="B14136" s="49" t="s">
        <v>14383</v>
      </c>
    </row>
    <row r="14137" spans="1:2" x14ac:dyDescent="0.25">
      <c r="A14137" s="48">
        <v>53102606</v>
      </c>
      <c r="B14137" s="49" t="s">
        <v>14384</v>
      </c>
    </row>
    <row r="14138" spans="1:2" x14ac:dyDescent="0.25">
      <c r="A14138" s="48">
        <v>53102701</v>
      </c>
      <c r="B14138" s="49" t="s">
        <v>14385</v>
      </c>
    </row>
    <row r="14139" spans="1:2" x14ac:dyDescent="0.25">
      <c r="A14139" s="48">
        <v>53102702</v>
      </c>
      <c r="B14139" s="49" t="s">
        <v>14386</v>
      </c>
    </row>
    <row r="14140" spans="1:2" x14ac:dyDescent="0.25">
      <c r="A14140" s="48">
        <v>53102703</v>
      </c>
      <c r="B14140" s="49" t="s">
        <v>14387</v>
      </c>
    </row>
    <row r="14141" spans="1:2" x14ac:dyDescent="0.25">
      <c r="A14141" s="48">
        <v>53102704</v>
      </c>
      <c r="B14141" s="49" t="s">
        <v>14388</v>
      </c>
    </row>
    <row r="14142" spans="1:2" x14ac:dyDescent="0.25">
      <c r="A14142" s="48">
        <v>53102705</v>
      </c>
      <c r="B14142" s="49" t="s">
        <v>14389</v>
      </c>
    </row>
    <row r="14143" spans="1:2" x14ac:dyDescent="0.25">
      <c r="A14143" s="48">
        <v>53102706</v>
      </c>
      <c r="B14143" s="49" t="s">
        <v>14390</v>
      </c>
    </row>
    <row r="14144" spans="1:2" x14ac:dyDescent="0.25">
      <c r="A14144" s="48">
        <v>53102707</v>
      </c>
      <c r="B14144" s="49" t="s">
        <v>14391</v>
      </c>
    </row>
    <row r="14145" spans="1:2" x14ac:dyDescent="0.25">
      <c r="A14145" s="48">
        <v>53102708</v>
      </c>
      <c r="B14145" s="49" t="s">
        <v>14392</v>
      </c>
    </row>
    <row r="14146" spans="1:2" x14ac:dyDescent="0.25">
      <c r="A14146" s="48">
        <v>53102709</v>
      </c>
      <c r="B14146" s="49" t="s">
        <v>14393</v>
      </c>
    </row>
    <row r="14147" spans="1:2" x14ac:dyDescent="0.25">
      <c r="A14147" s="48">
        <v>53102710</v>
      </c>
      <c r="B14147" s="49" t="s">
        <v>14394</v>
      </c>
    </row>
    <row r="14148" spans="1:2" x14ac:dyDescent="0.25">
      <c r="A14148" s="48">
        <v>53102711</v>
      </c>
      <c r="B14148" s="49" t="s">
        <v>14395</v>
      </c>
    </row>
    <row r="14149" spans="1:2" x14ac:dyDescent="0.25">
      <c r="A14149" s="48">
        <v>53102712</v>
      </c>
      <c r="B14149" s="49" t="s">
        <v>14396</v>
      </c>
    </row>
    <row r="14150" spans="1:2" x14ac:dyDescent="0.25">
      <c r="A14150" s="48">
        <v>53102801</v>
      </c>
      <c r="B14150" s="49" t="s">
        <v>14397</v>
      </c>
    </row>
    <row r="14151" spans="1:2" x14ac:dyDescent="0.25">
      <c r="A14151" s="48">
        <v>53102802</v>
      </c>
      <c r="B14151" s="49" t="s">
        <v>14398</v>
      </c>
    </row>
    <row r="14152" spans="1:2" x14ac:dyDescent="0.25">
      <c r="A14152" s="48">
        <v>53102803</v>
      </c>
      <c r="B14152" s="49" t="s">
        <v>14399</v>
      </c>
    </row>
    <row r="14153" spans="1:2" x14ac:dyDescent="0.25">
      <c r="A14153" s="48">
        <v>53102804</v>
      </c>
      <c r="B14153" s="49" t="s">
        <v>14400</v>
      </c>
    </row>
    <row r="14154" spans="1:2" x14ac:dyDescent="0.25">
      <c r="A14154" s="48">
        <v>53102805</v>
      </c>
      <c r="B14154" s="49" t="s">
        <v>14401</v>
      </c>
    </row>
    <row r="14155" spans="1:2" x14ac:dyDescent="0.25">
      <c r="A14155" s="48">
        <v>53102901</v>
      </c>
      <c r="B14155" s="49" t="s">
        <v>14402</v>
      </c>
    </row>
    <row r="14156" spans="1:2" x14ac:dyDescent="0.25">
      <c r="A14156" s="48">
        <v>53102902</v>
      </c>
      <c r="B14156" s="49" t="s">
        <v>14403</v>
      </c>
    </row>
    <row r="14157" spans="1:2" x14ac:dyDescent="0.25">
      <c r="A14157" s="48">
        <v>53102903</v>
      </c>
      <c r="B14157" s="49" t="s">
        <v>14404</v>
      </c>
    </row>
    <row r="14158" spans="1:2" x14ac:dyDescent="0.25">
      <c r="A14158" s="48">
        <v>53102904</v>
      </c>
      <c r="B14158" s="49" t="s">
        <v>14405</v>
      </c>
    </row>
    <row r="14159" spans="1:2" x14ac:dyDescent="0.25">
      <c r="A14159" s="48">
        <v>53103001</v>
      </c>
      <c r="B14159" s="49" t="s">
        <v>14406</v>
      </c>
    </row>
    <row r="14160" spans="1:2" x14ac:dyDescent="0.25">
      <c r="A14160" s="48">
        <v>53103101</v>
      </c>
      <c r="B14160" s="49" t="s">
        <v>14407</v>
      </c>
    </row>
    <row r="14161" spans="1:2" x14ac:dyDescent="0.25">
      <c r="A14161" s="48">
        <v>53111501</v>
      </c>
      <c r="B14161" s="49" t="s">
        <v>14408</v>
      </c>
    </row>
    <row r="14162" spans="1:2" x14ac:dyDescent="0.25">
      <c r="A14162" s="48">
        <v>53111502</v>
      </c>
      <c r="B14162" s="49" t="s">
        <v>14409</v>
      </c>
    </row>
    <row r="14163" spans="1:2" x14ac:dyDescent="0.25">
      <c r="A14163" s="48">
        <v>53111503</v>
      </c>
      <c r="B14163" s="49" t="s">
        <v>14410</v>
      </c>
    </row>
    <row r="14164" spans="1:2" x14ac:dyDescent="0.25">
      <c r="A14164" s="48">
        <v>53111504</v>
      </c>
      <c r="B14164" s="49" t="s">
        <v>14411</v>
      </c>
    </row>
    <row r="14165" spans="1:2" x14ac:dyDescent="0.25">
      <c r="A14165" s="48">
        <v>53111505</v>
      </c>
      <c r="B14165" s="49" t="s">
        <v>14412</v>
      </c>
    </row>
    <row r="14166" spans="1:2" x14ac:dyDescent="0.25">
      <c r="A14166" s="48">
        <v>53111601</v>
      </c>
      <c r="B14166" s="49" t="s">
        <v>14413</v>
      </c>
    </row>
    <row r="14167" spans="1:2" x14ac:dyDescent="0.25">
      <c r="A14167" s="48">
        <v>53111602</v>
      </c>
      <c r="B14167" s="49" t="s">
        <v>14414</v>
      </c>
    </row>
    <row r="14168" spans="1:2" x14ac:dyDescent="0.25">
      <c r="A14168" s="48">
        <v>53111603</v>
      </c>
      <c r="B14168" s="49" t="s">
        <v>14415</v>
      </c>
    </row>
    <row r="14169" spans="1:2" x14ac:dyDescent="0.25">
      <c r="A14169" s="48">
        <v>53111604</v>
      </c>
      <c r="B14169" s="49" t="s">
        <v>14416</v>
      </c>
    </row>
    <row r="14170" spans="1:2" x14ac:dyDescent="0.25">
      <c r="A14170" s="48">
        <v>53111605</v>
      </c>
      <c r="B14170" s="49" t="s">
        <v>14417</v>
      </c>
    </row>
    <row r="14171" spans="1:2" x14ac:dyDescent="0.25">
      <c r="A14171" s="48">
        <v>53111701</v>
      </c>
      <c r="B14171" s="49" t="s">
        <v>14418</v>
      </c>
    </row>
    <row r="14172" spans="1:2" x14ac:dyDescent="0.25">
      <c r="A14172" s="48">
        <v>53111702</v>
      </c>
      <c r="B14172" s="49" t="s">
        <v>14419</v>
      </c>
    </row>
    <row r="14173" spans="1:2" x14ac:dyDescent="0.25">
      <c r="A14173" s="48">
        <v>53111703</v>
      </c>
      <c r="B14173" s="49" t="s">
        <v>14420</v>
      </c>
    </row>
    <row r="14174" spans="1:2" x14ac:dyDescent="0.25">
      <c r="A14174" s="48">
        <v>53111704</v>
      </c>
      <c r="B14174" s="49" t="s">
        <v>14421</v>
      </c>
    </row>
    <row r="14175" spans="1:2" x14ac:dyDescent="0.25">
      <c r="A14175" s="48">
        <v>53111705</v>
      </c>
      <c r="B14175" s="49" t="s">
        <v>14422</v>
      </c>
    </row>
    <row r="14176" spans="1:2" x14ac:dyDescent="0.25">
      <c r="A14176" s="48">
        <v>53111801</v>
      </c>
      <c r="B14176" s="49" t="s">
        <v>14423</v>
      </c>
    </row>
    <row r="14177" spans="1:2" x14ac:dyDescent="0.25">
      <c r="A14177" s="48">
        <v>53111802</v>
      </c>
      <c r="B14177" s="49" t="s">
        <v>14424</v>
      </c>
    </row>
    <row r="14178" spans="1:2" x14ac:dyDescent="0.25">
      <c r="A14178" s="48">
        <v>53111803</v>
      </c>
      <c r="B14178" s="49" t="s">
        <v>14425</v>
      </c>
    </row>
    <row r="14179" spans="1:2" x14ac:dyDescent="0.25">
      <c r="A14179" s="48">
        <v>53111804</v>
      </c>
      <c r="B14179" s="49" t="s">
        <v>14426</v>
      </c>
    </row>
    <row r="14180" spans="1:2" x14ac:dyDescent="0.25">
      <c r="A14180" s="48">
        <v>53111805</v>
      </c>
      <c r="B14180" s="49" t="s">
        <v>14427</v>
      </c>
    </row>
    <row r="14181" spans="1:2" x14ac:dyDescent="0.25">
      <c r="A14181" s="48">
        <v>53111901</v>
      </c>
      <c r="B14181" s="49" t="s">
        <v>14428</v>
      </c>
    </row>
    <row r="14182" spans="1:2" x14ac:dyDescent="0.25">
      <c r="A14182" s="48">
        <v>53111902</v>
      </c>
      <c r="B14182" s="49" t="s">
        <v>14429</v>
      </c>
    </row>
    <row r="14183" spans="1:2" x14ac:dyDescent="0.25">
      <c r="A14183" s="48">
        <v>53111903</v>
      </c>
      <c r="B14183" s="49" t="s">
        <v>14430</v>
      </c>
    </row>
    <row r="14184" spans="1:2" x14ac:dyDescent="0.25">
      <c r="A14184" s="48">
        <v>53111904</v>
      </c>
      <c r="B14184" s="49" t="s">
        <v>14431</v>
      </c>
    </row>
    <row r="14185" spans="1:2" x14ac:dyDescent="0.25">
      <c r="A14185" s="48">
        <v>53111905</v>
      </c>
      <c r="B14185" s="49" t="s">
        <v>14432</v>
      </c>
    </row>
    <row r="14186" spans="1:2" x14ac:dyDescent="0.25">
      <c r="A14186" s="48">
        <v>53112001</v>
      </c>
      <c r="B14186" s="49" t="s">
        <v>14433</v>
      </c>
    </row>
    <row r="14187" spans="1:2" x14ac:dyDescent="0.25">
      <c r="A14187" s="48">
        <v>53112002</v>
      </c>
      <c r="B14187" s="49" t="s">
        <v>14434</v>
      </c>
    </row>
    <row r="14188" spans="1:2" x14ac:dyDescent="0.25">
      <c r="A14188" s="48">
        <v>53112003</v>
      </c>
      <c r="B14188" s="49" t="s">
        <v>14435</v>
      </c>
    </row>
    <row r="14189" spans="1:2" x14ac:dyDescent="0.25">
      <c r="A14189" s="48">
        <v>53112004</v>
      </c>
      <c r="B14189" s="49" t="s">
        <v>14436</v>
      </c>
    </row>
    <row r="14190" spans="1:2" x14ac:dyDescent="0.25">
      <c r="A14190" s="48">
        <v>53112005</v>
      </c>
      <c r="B14190" s="49" t="s">
        <v>14437</v>
      </c>
    </row>
    <row r="14191" spans="1:2" x14ac:dyDescent="0.25">
      <c r="A14191" s="48">
        <v>53112101</v>
      </c>
      <c r="B14191" s="49" t="s">
        <v>14438</v>
      </c>
    </row>
    <row r="14192" spans="1:2" x14ac:dyDescent="0.25">
      <c r="A14192" s="48">
        <v>53112102</v>
      </c>
      <c r="B14192" s="49" t="s">
        <v>14439</v>
      </c>
    </row>
    <row r="14193" spans="1:2" x14ac:dyDescent="0.25">
      <c r="A14193" s="48">
        <v>53112103</v>
      </c>
      <c r="B14193" s="49" t="s">
        <v>14440</v>
      </c>
    </row>
    <row r="14194" spans="1:2" x14ac:dyDescent="0.25">
      <c r="A14194" s="48">
        <v>53112104</v>
      </c>
      <c r="B14194" s="49" t="s">
        <v>14441</v>
      </c>
    </row>
    <row r="14195" spans="1:2" x14ac:dyDescent="0.25">
      <c r="A14195" s="48">
        <v>53112105</v>
      </c>
      <c r="B14195" s="49" t="s">
        <v>14442</v>
      </c>
    </row>
    <row r="14196" spans="1:2" x14ac:dyDescent="0.25">
      <c r="A14196" s="48">
        <v>53121501</v>
      </c>
      <c r="B14196" s="49" t="s">
        <v>14443</v>
      </c>
    </row>
    <row r="14197" spans="1:2" x14ac:dyDescent="0.25">
      <c r="A14197" s="48">
        <v>53121502</v>
      </c>
      <c r="B14197" s="49" t="s">
        <v>14444</v>
      </c>
    </row>
    <row r="14198" spans="1:2" x14ac:dyDescent="0.25">
      <c r="A14198" s="48">
        <v>53121503</v>
      </c>
      <c r="B14198" s="49" t="s">
        <v>14445</v>
      </c>
    </row>
    <row r="14199" spans="1:2" x14ac:dyDescent="0.25">
      <c r="A14199" s="48">
        <v>53121601</v>
      </c>
      <c r="B14199" s="49" t="s">
        <v>14446</v>
      </c>
    </row>
    <row r="14200" spans="1:2" x14ac:dyDescent="0.25">
      <c r="A14200" s="48">
        <v>53121602</v>
      </c>
      <c r="B14200" s="49" t="s">
        <v>14447</v>
      </c>
    </row>
    <row r="14201" spans="1:2" x14ac:dyDescent="0.25">
      <c r="A14201" s="48">
        <v>53121603</v>
      </c>
      <c r="B14201" s="49" t="s">
        <v>14448</v>
      </c>
    </row>
    <row r="14202" spans="1:2" x14ac:dyDescent="0.25">
      <c r="A14202" s="48">
        <v>53121605</v>
      </c>
      <c r="B14202" s="49" t="s">
        <v>14449</v>
      </c>
    </row>
    <row r="14203" spans="1:2" x14ac:dyDescent="0.25">
      <c r="A14203" s="48">
        <v>53121606</v>
      </c>
      <c r="B14203" s="49" t="s">
        <v>14450</v>
      </c>
    </row>
    <row r="14204" spans="1:2" x14ac:dyDescent="0.25">
      <c r="A14204" s="48">
        <v>53121607</v>
      </c>
      <c r="B14204" s="49" t="s">
        <v>14451</v>
      </c>
    </row>
    <row r="14205" spans="1:2" x14ac:dyDescent="0.25">
      <c r="A14205" s="48">
        <v>53121608</v>
      </c>
      <c r="B14205" s="49" t="s">
        <v>14452</v>
      </c>
    </row>
    <row r="14206" spans="1:2" x14ac:dyDescent="0.25">
      <c r="A14206" s="48">
        <v>53121701</v>
      </c>
      <c r="B14206" s="49" t="s">
        <v>14453</v>
      </c>
    </row>
    <row r="14207" spans="1:2" x14ac:dyDescent="0.25">
      <c r="A14207" s="48">
        <v>53121702</v>
      </c>
      <c r="B14207" s="49" t="s">
        <v>14454</v>
      </c>
    </row>
    <row r="14208" spans="1:2" x14ac:dyDescent="0.25">
      <c r="A14208" s="48">
        <v>53121704</v>
      </c>
      <c r="B14208" s="49" t="s">
        <v>14455</v>
      </c>
    </row>
    <row r="14209" spans="1:2" x14ac:dyDescent="0.25">
      <c r="A14209" s="48">
        <v>53121705</v>
      </c>
      <c r="B14209" s="49" t="s">
        <v>14456</v>
      </c>
    </row>
    <row r="14210" spans="1:2" x14ac:dyDescent="0.25">
      <c r="A14210" s="48">
        <v>53121706</v>
      </c>
      <c r="B14210" s="49" t="s">
        <v>14457</v>
      </c>
    </row>
    <row r="14211" spans="1:2" x14ac:dyDescent="0.25">
      <c r="A14211" s="48">
        <v>53121801</v>
      </c>
      <c r="B14211" s="49" t="s">
        <v>14458</v>
      </c>
    </row>
    <row r="14212" spans="1:2" x14ac:dyDescent="0.25">
      <c r="A14212" s="48">
        <v>53121802</v>
      </c>
      <c r="B14212" s="49" t="s">
        <v>14459</v>
      </c>
    </row>
    <row r="14213" spans="1:2" x14ac:dyDescent="0.25">
      <c r="A14213" s="48">
        <v>53121803</v>
      </c>
      <c r="B14213" s="49" t="s">
        <v>14460</v>
      </c>
    </row>
    <row r="14214" spans="1:2" x14ac:dyDescent="0.25">
      <c r="A14214" s="48">
        <v>53121804</v>
      </c>
      <c r="B14214" s="49" t="s">
        <v>14461</v>
      </c>
    </row>
    <row r="14215" spans="1:2" x14ac:dyDescent="0.25">
      <c r="A14215" s="48">
        <v>53131501</v>
      </c>
      <c r="B14215" s="49" t="s">
        <v>14462</v>
      </c>
    </row>
    <row r="14216" spans="1:2" x14ac:dyDescent="0.25">
      <c r="A14216" s="48">
        <v>53131502</v>
      </c>
      <c r="B14216" s="49" t="s">
        <v>14463</v>
      </c>
    </row>
    <row r="14217" spans="1:2" x14ac:dyDescent="0.25">
      <c r="A14217" s="48">
        <v>53131503</v>
      </c>
      <c r="B14217" s="49" t="s">
        <v>14464</v>
      </c>
    </row>
    <row r="14218" spans="1:2" x14ac:dyDescent="0.25">
      <c r="A14218" s="48">
        <v>53131504</v>
      </c>
      <c r="B14218" s="49" t="s">
        <v>14465</v>
      </c>
    </row>
    <row r="14219" spans="1:2" x14ac:dyDescent="0.25">
      <c r="A14219" s="48">
        <v>53131505</v>
      </c>
      <c r="B14219" s="49" t="s">
        <v>14466</v>
      </c>
    </row>
    <row r="14220" spans="1:2" x14ac:dyDescent="0.25">
      <c r="A14220" s="48">
        <v>53131506</v>
      </c>
      <c r="B14220" s="49" t="s">
        <v>14467</v>
      </c>
    </row>
    <row r="14221" spans="1:2" x14ac:dyDescent="0.25">
      <c r="A14221" s="48">
        <v>53131507</v>
      </c>
      <c r="B14221" s="49" t="s">
        <v>14468</v>
      </c>
    </row>
    <row r="14222" spans="1:2" x14ac:dyDescent="0.25">
      <c r="A14222" s="48">
        <v>53131508</v>
      </c>
      <c r="B14222" s="49" t="s">
        <v>14469</v>
      </c>
    </row>
    <row r="14223" spans="1:2" x14ac:dyDescent="0.25">
      <c r="A14223" s="48">
        <v>53131509</v>
      </c>
      <c r="B14223" s="49" t="s">
        <v>14470</v>
      </c>
    </row>
    <row r="14224" spans="1:2" x14ac:dyDescent="0.25">
      <c r="A14224" s="48">
        <v>53131601</v>
      </c>
      <c r="B14224" s="49" t="s">
        <v>14471</v>
      </c>
    </row>
    <row r="14225" spans="1:2" x14ac:dyDescent="0.25">
      <c r="A14225" s="48">
        <v>53131602</v>
      </c>
      <c r="B14225" s="49" t="s">
        <v>14472</v>
      </c>
    </row>
    <row r="14226" spans="1:2" x14ac:dyDescent="0.25">
      <c r="A14226" s="48">
        <v>53131603</v>
      </c>
      <c r="B14226" s="49" t="s">
        <v>14473</v>
      </c>
    </row>
    <row r="14227" spans="1:2" x14ac:dyDescent="0.25">
      <c r="A14227" s="48">
        <v>53131604</v>
      </c>
      <c r="B14227" s="49" t="s">
        <v>14474</v>
      </c>
    </row>
    <row r="14228" spans="1:2" x14ac:dyDescent="0.25">
      <c r="A14228" s="48">
        <v>53131605</v>
      </c>
      <c r="B14228" s="49" t="s">
        <v>14475</v>
      </c>
    </row>
    <row r="14229" spans="1:2" x14ac:dyDescent="0.25">
      <c r="A14229" s="48">
        <v>53131606</v>
      </c>
      <c r="B14229" s="49" t="s">
        <v>11854</v>
      </c>
    </row>
    <row r="14230" spans="1:2" x14ac:dyDescent="0.25">
      <c r="A14230" s="48">
        <v>53131607</v>
      </c>
      <c r="B14230" s="49" t="s">
        <v>14476</v>
      </c>
    </row>
    <row r="14231" spans="1:2" x14ac:dyDescent="0.25">
      <c r="A14231" s="48">
        <v>53131608</v>
      </c>
      <c r="B14231" s="49" t="s">
        <v>14477</v>
      </c>
    </row>
    <row r="14232" spans="1:2" x14ac:dyDescent="0.25">
      <c r="A14232" s="48">
        <v>53131609</v>
      </c>
      <c r="B14232" s="49" t="s">
        <v>14478</v>
      </c>
    </row>
    <row r="14233" spans="1:2" x14ac:dyDescent="0.25">
      <c r="A14233" s="48">
        <v>53131610</v>
      </c>
      <c r="B14233" s="49" t="s">
        <v>14479</v>
      </c>
    </row>
    <row r="14234" spans="1:2" x14ac:dyDescent="0.25">
      <c r="A14234" s="48">
        <v>53131611</v>
      </c>
      <c r="B14234" s="49" t="s">
        <v>14480</v>
      </c>
    </row>
    <row r="14235" spans="1:2" x14ac:dyDescent="0.25">
      <c r="A14235" s="48">
        <v>53131612</v>
      </c>
      <c r="B14235" s="49" t="s">
        <v>14481</v>
      </c>
    </row>
    <row r="14236" spans="1:2" x14ac:dyDescent="0.25">
      <c r="A14236" s="48">
        <v>53131613</v>
      </c>
      <c r="B14236" s="49" t="s">
        <v>14482</v>
      </c>
    </row>
    <row r="14237" spans="1:2" x14ac:dyDescent="0.25">
      <c r="A14237" s="48">
        <v>53131614</v>
      </c>
      <c r="B14237" s="49" t="s">
        <v>14483</v>
      </c>
    </row>
    <row r="14238" spans="1:2" x14ac:dyDescent="0.25">
      <c r="A14238" s="48">
        <v>53131615</v>
      </c>
      <c r="B14238" s="49" t="s">
        <v>14484</v>
      </c>
    </row>
    <row r="14239" spans="1:2" x14ac:dyDescent="0.25">
      <c r="A14239" s="48">
        <v>53131616</v>
      </c>
      <c r="B14239" s="49" t="s">
        <v>14485</v>
      </c>
    </row>
    <row r="14240" spans="1:2" x14ac:dyDescent="0.25">
      <c r="A14240" s="48">
        <v>53131617</v>
      </c>
      <c r="B14240" s="49" t="s">
        <v>14486</v>
      </c>
    </row>
    <row r="14241" spans="1:2" x14ac:dyDescent="0.25">
      <c r="A14241" s="48">
        <v>53131618</v>
      </c>
      <c r="B14241" s="49" t="s">
        <v>14487</v>
      </c>
    </row>
    <row r="14242" spans="1:2" x14ac:dyDescent="0.25">
      <c r="A14242" s="48">
        <v>53131619</v>
      </c>
      <c r="B14242" s="49" t="s">
        <v>14488</v>
      </c>
    </row>
    <row r="14243" spans="1:2" x14ac:dyDescent="0.25">
      <c r="A14243" s="48">
        <v>53131620</v>
      </c>
      <c r="B14243" s="49" t="s">
        <v>14489</v>
      </c>
    </row>
    <row r="14244" spans="1:2" x14ac:dyDescent="0.25">
      <c r="A14244" s="48">
        <v>53131621</v>
      </c>
      <c r="B14244" s="49" t="s">
        <v>14490</v>
      </c>
    </row>
    <row r="14245" spans="1:2" x14ac:dyDescent="0.25">
      <c r="A14245" s="48">
        <v>53131622</v>
      </c>
      <c r="B14245" s="49" t="s">
        <v>14491</v>
      </c>
    </row>
    <row r="14246" spans="1:2" x14ac:dyDescent="0.25">
      <c r="A14246" s="48">
        <v>53131623</v>
      </c>
      <c r="B14246" s="49" t="s">
        <v>14492</v>
      </c>
    </row>
    <row r="14247" spans="1:2" x14ac:dyDescent="0.25">
      <c r="A14247" s="48">
        <v>53131624</v>
      </c>
      <c r="B14247" s="49" t="s">
        <v>14493</v>
      </c>
    </row>
    <row r="14248" spans="1:2" x14ac:dyDescent="0.25">
      <c r="A14248" s="48">
        <v>53131625</v>
      </c>
      <c r="B14248" s="49" t="s">
        <v>14494</v>
      </c>
    </row>
    <row r="14249" spans="1:2" x14ac:dyDescent="0.25">
      <c r="A14249" s="48">
        <v>53131626</v>
      </c>
      <c r="B14249" s="49" t="s">
        <v>14495</v>
      </c>
    </row>
    <row r="14250" spans="1:2" x14ac:dyDescent="0.25">
      <c r="A14250" s="48">
        <v>53131627</v>
      </c>
      <c r="B14250" s="49" t="s">
        <v>14496</v>
      </c>
    </row>
    <row r="14251" spans="1:2" x14ac:dyDescent="0.25">
      <c r="A14251" s="48">
        <v>53131628</v>
      </c>
      <c r="B14251" s="49" t="s">
        <v>14497</v>
      </c>
    </row>
    <row r="14252" spans="1:2" x14ac:dyDescent="0.25">
      <c r="A14252" s="48">
        <v>53131629</v>
      </c>
      <c r="B14252" s="49" t="s">
        <v>14498</v>
      </c>
    </row>
    <row r="14253" spans="1:2" x14ac:dyDescent="0.25">
      <c r="A14253" s="48">
        <v>53131630</v>
      </c>
      <c r="B14253" s="49" t="s">
        <v>14499</v>
      </c>
    </row>
    <row r="14254" spans="1:2" x14ac:dyDescent="0.25">
      <c r="A14254" s="48">
        <v>53131631</v>
      </c>
      <c r="B14254" s="49" t="s">
        <v>14500</v>
      </c>
    </row>
    <row r="14255" spans="1:2" x14ac:dyDescent="0.25">
      <c r="A14255" s="48">
        <v>53131632</v>
      </c>
      <c r="B14255" s="49" t="s">
        <v>14501</v>
      </c>
    </row>
    <row r="14256" spans="1:2" x14ac:dyDescent="0.25">
      <c r="A14256" s="48">
        <v>53131633</v>
      </c>
      <c r="B14256" s="49" t="s">
        <v>14502</v>
      </c>
    </row>
    <row r="14257" spans="1:2" x14ac:dyDescent="0.25">
      <c r="A14257" s="48">
        <v>53131634</v>
      </c>
      <c r="B14257" s="49" t="s">
        <v>14503</v>
      </c>
    </row>
    <row r="14258" spans="1:2" x14ac:dyDescent="0.25">
      <c r="A14258" s="48">
        <v>53131635</v>
      </c>
      <c r="B14258" s="49" t="s">
        <v>14504</v>
      </c>
    </row>
    <row r="14259" spans="1:2" x14ac:dyDescent="0.25">
      <c r="A14259" s="48">
        <v>53131636</v>
      </c>
      <c r="B14259" s="49" t="s">
        <v>14505</v>
      </c>
    </row>
    <row r="14260" spans="1:2" x14ac:dyDescent="0.25">
      <c r="A14260" s="48">
        <v>53131637</v>
      </c>
      <c r="B14260" s="49" t="s">
        <v>14506</v>
      </c>
    </row>
    <row r="14261" spans="1:2" x14ac:dyDescent="0.25">
      <c r="A14261" s="48">
        <v>53131638</v>
      </c>
      <c r="B14261" s="49" t="s">
        <v>14507</v>
      </c>
    </row>
    <row r="14262" spans="1:2" x14ac:dyDescent="0.25">
      <c r="A14262" s="48">
        <v>53141501</v>
      </c>
      <c r="B14262" s="49" t="s">
        <v>14508</v>
      </c>
    </row>
    <row r="14263" spans="1:2" x14ac:dyDescent="0.25">
      <c r="A14263" s="48">
        <v>53141502</v>
      </c>
      <c r="B14263" s="49" t="s">
        <v>14509</v>
      </c>
    </row>
    <row r="14264" spans="1:2" x14ac:dyDescent="0.25">
      <c r="A14264" s="48">
        <v>53141503</v>
      </c>
      <c r="B14264" s="49" t="s">
        <v>14510</v>
      </c>
    </row>
    <row r="14265" spans="1:2" x14ac:dyDescent="0.25">
      <c r="A14265" s="48">
        <v>53141504</v>
      </c>
      <c r="B14265" s="49" t="s">
        <v>14511</v>
      </c>
    </row>
    <row r="14266" spans="1:2" x14ac:dyDescent="0.25">
      <c r="A14266" s="48">
        <v>53141505</v>
      </c>
      <c r="B14266" s="49" t="s">
        <v>14512</v>
      </c>
    </row>
    <row r="14267" spans="1:2" x14ac:dyDescent="0.25">
      <c r="A14267" s="48">
        <v>53141506</v>
      </c>
      <c r="B14267" s="49" t="s">
        <v>14513</v>
      </c>
    </row>
    <row r="14268" spans="1:2" x14ac:dyDescent="0.25">
      <c r="A14268" s="48">
        <v>53141507</v>
      </c>
      <c r="B14268" s="49" t="s">
        <v>14514</v>
      </c>
    </row>
    <row r="14269" spans="1:2" x14ac:dyDescent="0.25">
      <c r="A14269" s="48">
        <v>53141508</v>
      </c>
      <c r="B14269" s="49" t="s">
        <v>14515</v>
      </c>
    </row>
    <row r="14270" spans="1:2" x14ac:dyDescent="0.25">
      <c r="A14270" s="48">
        <v>53141601</v>
      </c>
      <c r="B14270" s="49" t="s">
        <v>14516</v>
      </c>
    </row>
    <row r="14271" spans="1:2" x14ac:dyDescent="0.25">
      <c r="A14271" s="48">
        <v>53141602</v>
      </c>
      <c r="B14271" s="49" t="s">
        <v>14517</v>
      </c>
    </row>
    <row r="14272" spans="1:2" x14ac:dyDescent="0.25">
      <c r="A14272" s="48">
        <v>53141603</v>
      </c>
      <c r="B14272" s="49" t="s">
        <v>14518</v>
      </c>
    </row>
    <row r="14273" spans="1:2" x14ac:dyDescent="0.25">
      <c r="A14273" s="48">
        <v>53141604</v>
      </c>
      <c r="B14273" s="49" t="s">
        <v>14519</v>
      </c>
    </row>
    <row r="14274" spans="1:2" x14ac:dyDescent="0.25">
      <c r="A14274" s="48">
        <v>53141605</v>
      </c>
      <c r="B14274" s="49" t="s">
        <v>14520</v>
      </c>
    </row>
    <row r="14275" spans="1:2" x14ac:dyDescent="0.25">
      <c r="A14275" s="48">
        <v>53141606</v>
      </c>
      <c r="B14275" s="49" t="s">
        <v>14521</v>
      </c>
    </row>
    <row r="14276" spans="1:2" x14ac:dyDescent="0.25">
      <c r="A14276" s="48">
        <v>53141607</v>
      </c>
      <c r="B14276" s="49" t="s">
        <v>14522</v>
      </c>
    </row>
    <row r="14277" spans="1:2" x14ac:dyDescent="0.25">
      <c r="A14277" s="48">
        <v>53141608</v>
      </c>
      <c r="B14277" s="49" t="s">
        <v>14523</v>
      </c>
    </row>
    <row r="14278" spans="1:2" x14ac:dyDescent="0.25">
      <c r="A14278" s="48">
        <v>53141609</v>
      </c>
      <c r="B14278" s="49" t="s">
        <v>14524</v>
      </c>
    </row>
    <row r="14279" spans="1:2" x14ac:dyDescent="0.25">
      <c r="A14279" s="48">
        <v>53141610</v>
      </c>
      <c r="B14279" s="49" t="s">
        <v>14525</v>
      </c>
    </row>
    <row r="14280" spans="1:2" x14ac:dyDescent="0.25">
      <c r="A14280" s="48">
        <v>53141611</v>
      </c>
      <c r="B14280" s="49" t="s">
        <v>14526</v>
      </c>
    </row>
    <row r="14281" spans="1:2" x14ac:dyDescent="0.25">
      <c r="A14281" s="48">
        <v>53141612</v>
      </c>
      <c r="B14281" s="49" t="s">
        <v>14527</v>
      </c>
    </row>
    <row r="14282" spans="1:2" x14ac:dyDescent="0.25">
      <c r="A14282" s="48">
        <v>53141613</v>
      </c>
      <c r="B14282" s="49" t="s">
        <v>1331</v>
      </c>
    </row>
    <row r="14283" spans="1:2" x14ac:dyDescent="0.25">
      <c r="A14283" s="48">
        <v>53141614</v>
      </c>
      <c r="B14283" s="49" t="s">
        <v>14528</v>
      </c>
    </row>
    <row r="14284" spans="1:2" x14ac:dyDescent="0.25">
      <c r="A14284" s="48">
        <v>53141615</v>
      </c>
      <c r="B14284" s="49" t="s">
        <v>14529</v>
      </c>
    </row>
    <row r="14285" spans="1:2" x14ac:dyDescent="0.25">
      <c r="A14285" s="48">
        <v>53141616</v>
      </c>
      <c r="B14285" s="49" t="s">
        <v>14530</v>
      </c>
    </row>
    <row r="14286" spans="1:2" x14ac:dyDescent="0.25">
      <c r="A14286" s="48">
        <v>53141617</v>
      </c>
      <c r="B14286" s="49" t="s">
        <v>14531</v>
      </c>
    </row>
    <row r="14287" spans="1:2" x14ac:dyDescent="0.25">
      <c r="A14287" s="48">
        <v>53141618</v>
      </c>
      <c r="B14287" s="49" t="s">
        <v>14532</v>
      </c>
    </row>
    <row r="14288" spans="1:2" x14ac:dyDescent="0.25">
      <c r="A14288" s="48">
        <v>53141619</v>
      </c>
      <c r="B14288" s="49" t="s">
        <v>14533</v>
      </c>
    </row>
    <row r="14289" spans="1:2" x14ac:dyDescent="0.25">
      <c r="A14289" s="48">
        <v>53141620</v>
      </c>
      <c r="B14289" s="49" t="s">
        <v>14534</v>
      </c>
    </row>
    <row r="14290" spans="1:2" x14ac:dyDescent="0.25">
      <c r="A14290" s="48">
        <v>53141621</v>
      </c>
      <c r="B14290" s="49" t="s">
        <v>14535</v>
      </c>
    </row>
    <row r="14291" spans="1:2" x14ac:dyDescent="0.25">
      <c r="A14291" s="48">
        <v>53141622</v>
      </c>
      <c r="B14291" s="49" t="s">
        <v>14536</v>
      </c>
    </row>
    <row r="14292" spans="1:2" x14ac:dyDescent="0.25">
      <c r="A14292" s="48">
        <v>53141623</v>
      </c>
      <c r="B14292" s="49" t="s">
        <v>14537</v>
      </c>
    </row>
    <row r="14293" spans="1:2" x14ac:dyDescent="0.25">
      <c r="A14293" s="48">
        <v>53141624</v>
      </c>
      <c r="B14293" s="49" t="s">
        <v>14538</v>
      </c>
    </row>
    <row r="14294" spans="1:2" x14ac:dyDescent="0.25">
      <c r="A14294" s="48">
        <v>53141625</v>
      </c>
      <c r="B14294" s="49" t="s">
        <v>14539</v>
      </c>
    </row>
    <row r="14295" spans="1:2" x14ac:dyDescent="0.25">
      <c r="A14295" s="48">
        <v>53141626</v>
      </c>
      <c r="B14295" s="49" t="s">
        <v>14540</v>
      </c>
    </row>
    <row r="14296" spans="1:2" x14ac:dyDescent="0.25">
      <c r="A14296" s="48">
        <v>53141627</v>
      </c>
      <c r="B14296" s="49" t="s">
        <v>14541</v>
      </c>
    </row>
    <row r="14297" spans="1:2" x14ac:dyDescent="0.25">
      <c r="A14297" s="48">
        <v>53141628</v>
      </c>
      <c r="B14297" s="49" t="s">
        <v>14542</v>
      </c>
    </row>
    <row r="14298" spans="1:2" x14ac:dyDescent="0.25">
      <c r="A14298" s="48">
        <v>53141629</v>
      </c>
      <c r="B14298" s="49" t="s">
        <v>14543</v>
      </c>
    </row>
    <row r="14299" spans="1:2" x14ac:dyDescent="0.25">
      <c r="A14299" s="48">
        <v>53141630</v>
      </c>
      <c r="B14299" s="49" t="s">
        <v>14544</v>
      </c>
    </row>
    <row r="14300" spans="1:2" x14ac:dyDescent="0.25">
      <c r="A14300" s="48">
        <v>54101501</v>
      </c>
      <c r="B14300" s="49" t="s">
        <v>14545</v>
      </c>
    </row>
    <row r="14301" spans="1:2" x14ac:dyDescent="0.25">
      <c r="A14301" s="48">
        <v>54101502</v>
      </c>
      <c r="B14301" s="49" t="s">
        <v>14546</v>
      </c>
    </row>
    <row r="14302" spans="1:2" x14ac:dyDescent="0.25">
      <c r="A14302" s="48">
        <v>54101503</v>
      </c>
      <c r="B14302" s="49" t="s">
        <v>14547</v>
      </c>
    </row>
    <row r="14303" spans="1:2" x14ac:dyDescent="0.25">
      <c r="A14303" s="48">
        <v>54101504</v>
      </c>
      <c r="B14303" s="49" t="s">
        <v>14548</v>
      </c>
    </row>
    <row r="14304" spans="1:2" x14ac:dyDescent="0.25">
      <c r="A14304" s="48">
        <v>54101505</v>
      </c>
      <c r="B14304" s="49" t="s">
        <v>14549</v>
      </c>
    </row>
    <row r="14305" spans="1:2" x14ac:dyDescent="0.25">
      <c r="A14305" s="48">
        <v>54101506</v>
      </c>
      <c r="B14305" s="49" t="s">
        <v>14550</v>
      </c>
    </row>
    <row r="14306" spans="1:2" x14ac:dyDescent="0.25">
      <c r="A14306" s="48">
        <v>54101507</v>
      </c>
      <c r="B14306" s="49" t="s">
        <v>14551</v>
      </c>
    </row>
    <row r="14307" spans="1:2" x14ac:dyDescent="0.25">
      <c r="A14307" s="48">
        <v>54101508</v>
      </c>
      <c r="B14307" s="49" t="s">
        <v>14552</v>
      </c>
    </row>
    <row r="14308" spans="1:2" x14ac:dyDescent="0.25">
      <c r="A14308" s="48">
        <v>54101509</v>
      </c>
      <c r="B14308" s="49" t="s">
        <v>14553</v>
      </c>
    </row>
    <row r="14309" spans="1:2" x14ac:dyDescent="0.25">
      <c r="A14309" s="48">
        <v>54101510</v>
      </c>
      <c r="B14309" s="49" t="s">
        <v>14554</v>
      </c>
    </row>
    <row r="14310" spans="1:2" x14ac:dyDescent="0.25">
      <c r="A14310" s="48">
        <v>54101511</v>
      </c>
      <c r="B14310" s="49" t="s">
        <v>14555</v>
      </c>
    </row>
    <row r="14311" spans="1:2" x14ac:dyDescent="0.25">
      <c r="A14311" s="48">
        <v>54101512</v>
      </c>
      <c r="B14311" s="49" t="s">
        <v>14556</v>
      </c>
    </row>
    <row r="14312" spans="1:2" x14ac:dyDescent="0.25">
      <c r="A14312" s="48">
        <v>54101601</v>
      </c>
      <c r="B14312" s="49" t="s">
        <v>14557</v>
      </c>
    </row>
    <row r="14313" spans="1:2" x14ac:dyDescent="0.25">
      <c r="A14313" s="48">
        <v>54101602</v>
      </c>
      <c r="B14313" s="49" t="s">
        <v>14558</v>
      </c>
    </row>
    <row r="14314" spans="1:2" x14ac:dyDescent="0.25">
      <c r="A14314" s="48">
        <v>54101603</v>
      </c>
      <c r="B14314" s="49" t="s">
        <v>14559</v>
      </c>
    </row>
    <row r="14315" spans="1:2" x14ac:dyDescent="0.25">
      <c r="A14315" s="48">
        <v>54101604</v>
      </c>
      <c r="B14315" s="49" t="s">
        <v>14560</v>
      </c>
    </row>
    <row r="14316" spans="1:2" x14ac:dyDescent="0.25">
      <c r="A14316" s="48">
        <v>54101605</v>
      </c>
      <c r="B14316" s="49" t="s">
        <v>14561</v>
      </c>
    </row>
    <row r="14317" spans="1:2" x14ac:dyDescent="0.25">
      <c r="A14317" s="48">
        <v>54101701</v>
      </c>
      <c r="B14317" s="49" t="s">
        <v>14562</v>
      </c>
    </row>
    <row r="14318" spans="1:2" x14ac:dyDescent="0.25">
      <c r="A14318" s="48">
        <v>54101702</v>
      </c>
      <c r="B14318" s="49" t="s">
        <v>14563</v>
      </c>
    </row>
    <row r="14319" spans="1:2" x14ac:dyDescent="0.25">
      <c r="A14319" s="48">
        <v>54101703</v>
      </c>
      <c r="B14319" s="49" t="s">
        <v>14564</v>
      </c>
    </row>
    <row r="14320" spans="1:2" x14ac:dyDescent="0.25">
      <c r="A14320" s="48">
        <v>54101704</v>
      </c>
      <c r="B14320" s="49" t="s">
        <v>14565</v>
      </c>
    </row>
    <row r="14321" spans="1:2" x14ac:dyDescent="0.25">
      <c r="A14321" s="48">
        <v>54101705</v>
      </c>
      <c r="B14321" s="49" t="s">
        <v>14566</v>
      </c>
    </row>
    <row r="14322" spans="1:2" x14ac:dyDescent="0.25">
      <c r="A14322" s="48">
        <v>54101706</v>
      </c>
      <c r="B14322" s="49" t="s">
        <v>14567</v>
      </c>
    </row>
    <row r="14323" spans="1:2" x14ac:dyDescent="0.25">
      <c r="A14323" s="48">
        <v>54111501</v>
      </c>
      <c r="B14323" s="49" t="s">
        <v>14568</v>
      </c>
    </row>
    <row r="14324" spans="1:2" x14ac:dyDescent="0.25">
      <c r="A14324" s="48">
        <v>54111502</v>
      </c>
      <c r="B14324" s="49" t="s">
        <v>14569</v>
      </c>
    </row>
    <row r="14325" spans="1:2" x14ac:dyDescent="0.25">
      <c r="A14325" s="48">
        <v>54111601</v>
      </c>
      <c r="B14325" s="49" t="s">
        <v>14570</v>
      </c>
    </row>
    <row r="14326" spans="1:2" x14ac:dyDescent="0.25">
      <c r="A14326" s="48">
        <v>54111602</v>
      </c>
      <c r="B14326" s="49" t="s">
        <v>14571</v>
      </c>
    </row>
    <row r="14327" spans="1:2" x14ac:dyDescent="0.25">
      <c r="A14327" s="48">
        <v>54111603</v>
      </c>
      <c r="B14327" s="49" t="s">
        <v>14572</v>
      </c>
    </row>
    <row r="14328" spans="1:2" x14ac:dyDescent="0.25">
      <c r="A14328" s="48">
        <v>54111604</v>
      </c>
      <c r="B14328" s="49" t="s">
        <v>14573</v>
      </c>
    </row>
    <row r="14329" spans="1:2" x14ac:dyDescent="0.25">
      <c r="A14329" s="48">
        <v>54111701</v>
      </c>
      <c r="B14329" s="49" t="s">
        <v>14574</v>
      </c>
    </row>
    <row r="14330" spans="1:2" x14ac:dyDescent="0.25">
      <c r="A14330" s="48">
        <v>54111702</v>
      </c>
      <c r="B14330" s="49" t="s">
        <v>14575</v>
      </c>
    </row>
    <row r="14331" spans="1:2" x14ac:dyDescent="0.25">
      <c r="A14331" s="48">
        <v>54111703</v>
      </c>
      <c r="B14331" s="49" t="s">
        <v>14576</v>
      </c>
    </row>
    <row r="14332" spans="1:2" x14ac:dyDescent="0.25">
      <c r="A14332" s="48">
        <v>54111704</v>
      </c>
      <c r="B14332" s="49" t="s">
        <v>14577</v>
      </c>
    </row>
    <row r="14333" spans="1:2" x14ac:dyDescent="0.25">
      <c r="A14333" s="48">
        <v>54111705</v>
      </c>
      <c r="B14333" s="49" t="s">
        <v>14578</v>
      </c>
    </row>
    <row r="14334" spans="1:2" x14ac:dyDescent="0.25">
      <c r="A14334" s="48">
        <v>54111706</v>
      </c>
      <c r="B14334" s="49" t="s">
        <v>14579</v>
      </c>
    </row>
    <row r="14335" spans="1:2" x14ac:dyDescent="0.25">
      <c r="A14335" s="48">
        <v>54111707</v>
      </c>
      <c r="B14335" s="49" t="s">
        <v>14580</v>
      </c>
    </row>
    <row r="14336" spans="1:2" x14ac:dyDescent="0.25">
      <c r="A14336" s="48">
        <v>54111708</v>
      </c>
      <c r="B14336" s="49" t="s">
        <v>14581</v>
      </c>
    </row>
    <row r="14337" spans="1:2" x14ac:dyDescent="0.25">
      <c r="A14337" s="48">
        <v>54111709</v>
      </c>
      <c r="B14337" s="49" t="s">
        <v>14582</v>
      </c>
    </row>
    <row r="14338" spans="1:2" x14ac:dyDescent="0.25">
      <c r="A14338" s="48">
        <v>54121501</v>
      </c>
      <c r="B14338" s="49" t="s">
        <v>14583</v>
      </c>
    </row>
    <row r="14339" spans="1:2" x14ac:dyDescent="0.25">
      <c r="A14339" s="48">
        <v>54121502</v>
      </c>
      <c r="B14339" s="49" t="s">
        <v>14584</v>
      </c>
    </row>
    <row r="14340" spans="1:2" x14ac:dyDescent="0.25">
      <c r="A14340" s="48">
        <v>54121503</v>
      </c>
      <c r="B14340" s="49" t="s">
        <v>14585</v>
      </c>
    </row>
    <row r="14341" spans="1:2" x14ac:dyDescent="0.25">
      <c r="A14341" s="48">
        <v>54121504</v>
      </c>
      <c r="B14341" s="49" t="s">
        <v>14586</v>
      </c>
    </row>
    <row r="14342" spans="1:2" x14ac:dyDescent="0.25">
      <c r="A14342" s="48">
        <v>54121601</v>
      </c>
      <c r="B14342" s="49" t="s">
        <v>553</v>
      </c>
    </row>
    <row r="14343" spans="1:2" x14ac:dyDescent="0.25">
      <c r="A14343" s="48">
        <v>54121602</v>
      </c>
      <c r="B14343" s="49" t="s">
        <v>14587</v>
      </c>
    </row>
    <row r="14344" spans="1:2" x14ac:dyDescent="0.25">
      <c r="A14344" s="48">
        <v>54121603</v>
      </c>
      <c r="B14344" s="49" t="s">
        <v>14588</v>
      </c>
    </row>
    <row r="14345" spans="1:2" x14ac:dyDescent="0.25">
      <c r="A14345" s="48">
        <v>54121701</v>
      </c>
      <c r="B14345" s="49" t="s">
        <v>14589</v>
      </c>
    </row>
    <row r="14346" spans="1:2" x14ac:dyDescent="0.25">
      <c r="A14346" s="48">
        <v>54121702</v>
      </c>
      <c r="B14346" s="49" t="s">
        <v>14590</v>
      </c>
    </row>
    <row r="14347" spans="1:2" x14ac:dyDescent="0.25">
      <c r="A14347" s="48">
        <v>54121801</v>
      </c>
      <c r="B14347" s="49" t="s">
        <v>14591</v>
      </c>
    </row>
    <row r="14348" spans="1:2" x14ac:dyDescent="0.25">
      <c r="A14348" s="48">
        <v>54121802</v>
      </c>
      <c r="B14348" s="49" t="s">
        <v>14592</v>
      </c>
    </row>
    <row r="14349" spans="1:2" x14ac:dyDescent="0.25">
      <c r="A14349" s="48">
        <v>55101501</v>
      </c>
      <c r="B14349" s="49" t="s">
        <v>14593</v>
      </c>
    </row>
    <row r="14350" spans="1:2" x14ac:dyDescent="0.25">
      <c r="A14350" s="48">
        <v>55101502</v>
      </c>
      <c r="B14350" s="49" t="s">
        <v>14594</v>
      </c>
    </row>
    <row r="14351" spans="1:2" x14ac:dyDescent="0.25">
      <c r="A14351" s="48">
        <v>55101503</v>
      </c>
      <c r="B14351" s="49" t="s">
        <v>14595</v>
      </c>
    </row>
    <row r="14352" spans="1:2" x14ac:dyDescent="0.25">
      <c r="A14352" s="48">
        <v>55101504</v>
      </c>
      <c r="B14352" s="49" t="s">
        <v>14596</v>
      </c>
    </row>
    <row r="14353" spans="1:2" x14ac:dyDescent="0.25">
      <c r="A14353" s="48">
        <v>55101505</v>
      </c>
      <c r="B14353" s="49" t="s">
        <v>14597</v>
      </c>
    </row>
    <row r="14354" spans="1:2" x14ac:dyDescent="0.25">
      <c r="A14354" s="48">
        <v>55101506</v>
      </c>
      <c r="B14354" s="49" t="s">
        <v>14598</v>
      </c>
    </row>
    <row r="14355" spans="1:2" x14ac:dyDescent="0.25">
      <c r="A14355" s="48">
        <v>55101507</v>
      </c>
      <c r="B14355" s="49" t="s">
        <v>14599</v>
      </c>
    </row>
    <row r="14356" spans="1:2" x14ac:dyDescent="0.25">
      <c r="A14356" s="48">
        <v>55101509</v>
      </c>
      <c r="B14356" s="49" t="s">
        <v>14600</v>
      </c>
    </row>
    <row r="14357" spans="1:2" x14ac:dyDescent="0.25">
      <c r="A14357" s="48">
        <v>55101510</v>
      </c>
      <c r="B14357" s="49" t="s">
        <v>14601</v>
      </c>
    </row>
    <row r="14358" spans="1:2" x14ac:dyDescent="0.25">
      <c r="A14358" s="48">
        <v>55101513</v>
      </c>
      <c r="B14358" s="49" t="s">
        <v>14602</v>
      </c>
    </row>
    <row r="14359" spans="1:2" x14ac:dyDescent="0.25">
      <c r="A14359" s="48">
        <v>55101514</v>
      </c>
      <c r="B14359" s="49" t="s">
        <v>14603</v>
      </c>
    </row>
    <row r="14360" spans="1:2" x14ac:dyDescent="0.25">
      <c r="A14360" s="48">
        <v>55101515</v>
      </c>
      <c r="B14360" s="49" t="s">
        <v>14604</v>
      </c>
    </row>
    <row r="14361" spans="1:2" x14ac:dyDescent="0.25">
      <c r="A14361" s="48">
        <v>55101516</v>
      </c>
      <c r="B14361" s="49" t="s">
        <v>14605</v>
      </c>
    </row>
    <row r="14362" spans="1:2" x14ac:dyDescent="0.25">
      <c r="A14362" s="48">
        <v>55101517</v>
      </c>
      <c r="B14362" s="49" t="s">
        <v>14606</v>
      </c>
    </row>
    <row r="14363" spans="1:2" x14ac:dyDescent="0.25">
      <c r="A14363" s="48">
        <v>55101518</v>
      </c>
      <c r="B14363" s="49" t="s">
        <v>14607</v>
      </c>
    </row>
    <row r="14364" spans="1:2" x14ac:dyDescent="0.25">
      <c r="A14364" s="48">
        <v>55101519</v>
      </c>
      <c r="B14364" s="49" t="s">
        <v>14608</v>
      </c>
    </row>
    <row r="14365" spans="1:2" x14ac:dyDescent="0.25">
      <c r="A14365" s="48">
        <v>55101520</v>
      </c>
      <c r="B14365" s="49" t="s">
        <v>14609</v>
      </c>
    </row>
    <row r="14366" spans="1:2" x14ac:dyDescent="0.25">
      <c r="A14366" s="48">
        <v>55101521</v>
      </c>
      <c r="B14366" s="49" t="s">
        <v>14610</v>
      </c>
    </row>
    <row r="14367" spans="1:2" x14ac:dyDescent="0.25">
      <c r="A14367" s="48">
        <v>55101522</v>
      </c>
      <c r="B14367" s="49" t="s">
        <v>14611</v>
      </c>
    </row>
    <row r="14368" spans="1:2" x14ac:dyDescent="0.25">
      <c r="A14368" s="48">
        <v>55101523</v>
      </c>
      <c r="B14368" s="49" t="s">
        <v>14612</v>
      </c>
    </row>
    <row r="14369" spans="1:2" x14ac:dyDescent="0.25">
      <c r="A14369" s="48">
        <v>55101524</v>
      </c>
      <c r="B14369" s="49" t="s">
        <v>14613</v>
      </c>
    </row>
    <row r="14370" spans="1:2" x14ac:dyDescent="0.25">
      <c r="A14370" s="48">
        <v>55101525</v>
      </c>
      <c r="B14370" s="49" t="s">
        <v>14614</v>
      </c>
    </row>
    <row r="14371" spans="1:2" x14ac:dyDescent="0.25">
      <c r="A14371" s="48">
        <v>55101526</v>
      </c>
      <c r="B14371" s="49" t="s">
        <v>14615</v>
      </c>
    </row>
    <row r="14372" spans="1:2" x14ac:dyDescent="0.25">
      <c r="A14372" s="48">
        <v>55101527</v>
      </c>
      <c r="B14372" s="49" t="s">
        <v>14616</v>
      </c>
    </row>
    <row r="14373" spans="1:2" x14ac:dyDescent="0.25">
      <c r="A14373" s="48">
        <v>55101528</v>
      </c>
      <c r="B14373" s="49" t="s">
        <v>14617</v>
      </c>
    </row>
    <row r="14374" spans="1:2" x14ac:dyDescent="0.25">
      <c r="A14374" s="48">
        <v>55111501</v>
      </c>
      <c r="B14374" s="49" t="s">
        <v>14618</v>
      </c>
    </row>
    <row r="14375" spans="1:2" x14ac:dyDescent="0.25">
      <c r="A14375" s="48">
        <v>55111502</v>
      </c>
      <c r="B14375" s="49" t="s">
        <v>14619</v>
      </c>
    </row>
    <row r="14376" spans="1:2" x14ac:dyDescent="0.25">
      <c r="A14376" s="48">
        <v>55111503</v>
      </c>
      <c r="B14376" s="49" t="s">
        <v>14620</v>
      </c>
    </row>
    <row r="14377" spans="1:2" x14ac:dyDescent="0.25">
      <c r="A14377" s="48">
        <v>55111504</v>
      </c>
      <c r="B14377" s="49" t="s">
        <v>14621</v>
      </c>
    </row>
    <row r="14378" spans="1:2" x14ac:dyDescent="0.25">
      <c r="A14378" s="48">
        <v>55111505</v>
      </c>
      <c r="B14378" s="49" t="s">
        <v>14622</v>
      </c>
    </row>
    <row r="14379" spans="1:2" x14ac:dyDescent="0.25">
      <c r="A14379" s="48">
        <v>55111506</v>
      </c>
      <c r="B14379" s="49" t="s">
        <v>14623</v>
      </c>
    </row>
    <row r="14380" spans="1:2" x14ac:dyDescent="0.25">
      <c r="A14380" s="48">
        <v>55111507</v>
      </c>
      <c r="B14380" s="49" t="s">
        <v>14624</v>
      </c>
    </row>
    <row r="14381" spans="1:2" x14ac:dyDescent="0.25">
      <c r="A14381" s="48">
        <v>55111508</v>
      </c>
      <c r="B14381" s="49" t="s">
        <v>14625</v>
      </c>
    </row>
    <row r="14382" spans="1:2" x14ac:dyDescent="0.25">
      <c r="A14382" s="48">
        <v>55111509</v>
      </c>
      <c r="B14382" s="49" t="s">
        <v>14626</v>
      </c>
    </row>
    <row r="14383" spans="1:2" x14ac:dyDescent="0.25">
      <c r="A14383" s="48">
        <v>55111510</v>
      </c>
      <c r="B14383" s="49" t="s">
        <v>14627</v>
      </c>
    </row>
    <row r="14384" spans="1:2" x14ac:dyDescent="0.25">
      <c r="A14384" s="48">
        <v>55111511</v>
      </c>
      <c r="B14384" s="49" t="s">
        <v>14628</v>
      </c>
    </row>
    <row r="14385" spans="1:2" x14ac:dyDescent="0.25">
      <c r="A14385" s="48">
        <v>55111512</v>
      </c>
      <c r="B14385" s="49" t="s">
        <v>14629</v>
      </c>
    </row>
    <row r="14386" spans="1:2" x14ac:dyDescent="0.25">
      <c r="A14386" s="48">
        <v>55111513</v>
      </c>
      <c r="B14386" s="49" t="s">
        <v>14630</v>
      </c>
    </row>
    <row r="14387" spans="1:2" x14ac:dyDescent="0.25">
      <c r="A14387" s="48">
        <v>55111514</v>
      </c>
      <c r="B14387" s="49" t="s">
        <v>14631</v>
      </c>
    </row>
    <row r="14388" spans="1:2" x14ac:dyDescent="0.25">
      <c r="A14388" s="48">
        <v>55111601</v>
      </c>
      <c r="B14388" s="49" t="s">
        <v>14632</v>
      </c>
    </row>
    <row r="14389" spans="1:2" x14ac:dyDescent="0.25">
      <c r="A14389" s="48">
        <v>55121501</v>
      </c>
      <c r="B14389" s="49" t="s">
        <v>14633</v>
      </c>
    </row>
    <row r="14390" spans="1:2" x14ac:dyDescent="0.25">
      <c r="A14390" s="48">
        <v>55121502</v>
      </c>
      <c r="B14390" s="49" t="s">
        <v>14634</v>
      </c>
    </row>
    <row r="14391" spans="1:2" x14ac:dyDescent="0.25">
      <c r="A14391" s="48">
        <v>55121503</v>
      </c>
      <c r="B14391" s="49" t="s">
        <v>14635</v>
      </c>
    </row>
    <row r="14392" spans="1:2" x14ac:dyDescent="0.25">
      <c r="A14392" s="48">
        <v>55121504</v>
      </c>
      <c r="B14392" s="49" t="s">
        <v>14636</v>
      </c>
    </row>
    <row r="14393" spans="1:2" x14ac:dyDescent="0.25">
      <c r="A14393" s="48">
        <v>55121505</v>
      </c>
      <c r="B14393" s="49" t="s">
        <v>14637</v>
      </c>
    </row>
    <row r="14394" spans="1:2" x14ac:dyDescent="0.25">
      <c r="A14394" s="48">
        <v>55121506</v>
      </c>
      <c r="B14394" s="49" t="s">
        <v>14638</v>
      </c>
    </row>
    <row r="14395" spans="1:2" x14ac:dyDescent="0.25">
      <c r="A14395" s="48">
        <v>55121601</v>
      </c>
      <c r="B14395" s="49" t="s">
        <v>14639</v>
      </c>
    </row>
    <row r="14396" spans="1:2" x14ac:dyDescent="0.25">
      <c r="A14396" s="48">
        <v>55121602</v>
      </c>
      <c r="B14396" s="49" t="s">
        <v>14640</v>
      </c>
    </row>
    <row r="14397" spans="1:2" x14ac:dyDescent="0.25">
      <c r="A14397" s="48">
        <v>55121604</v>
      </c>
      <c r="B14397" s="49" t="s">
        <v>14641</v>
      </c>
    </row>
    <row r="14398" spans="1:2" x14ac:dyDescent="0.25">
      <c r="A14398" s="48">
        <v>55121605</v>
      </c>
      <c r="B14398" s="49" t="s">
        <v>14642</v>
      </c>
    </row>
    <row r="14399" spans="1:2" x14ac:dyDescent="0.25">
      <c r="A14399" s="48">
        <v>55121606</v>
      </c>
      <c r="B14399" s="49" t="s">
        <v>14643</v>
      </c>
    </row>
    <row r="14400" spans="1:2" x14ac:dyDescent="0.25">
      <c r="A14400" s="48">
        <v>55121607</v>
      </c>
      <c r="B14400" s="49" t="s">
        <v>14644</v>
      </c>
    </row>
    <row r="14401" spans="1:2" x14ac:dyDescent="0.25">
      <c r="A14401" s="48">
        <v>55121608</v>
      </c>
      <c r="B14401" s="49" t="s">
        <v>14645</v>
      </c>
    </row>
    <row r="14402" spans="1:2" x14ac:dyDescent="0.25">
      <c r="A14402" s="48">
        <v>55121609</v>
      </c>
      <c r="B14402" s="49" t="s">
        <v>14646</v>
      </c>
    </row>
    <row r="14403" spans="1:2" x14ac:dyDescent="0.25">
      <c r="A14403" s="48">
        <v>55121610</v>
      </c>
      <c r="B14403" s="49" t="s">
        <v>14647</v>
      </c>
    </row>
    <row r="14404" spans="1:2" x14ac:dyDescent="0.25">
      <c r="A14404" s="48">
        <v>55121611</v>
      </c>
      <c r="B14404" s="49" t="s">
        <v>14648</v>
      </c>
    </row>
    <row r="14405" spans="1:2" x14ac:dyDescent="0.25">
      <c r="A14405" s="48">
        <v>55121612</v>
      </c>
      <c r="B14405" s="49" t="s">
        <v>14649</v>
      </c>
    </row>
    <row r="14406" spans="1:2" x14ac:dyDescent="0.25">
      <c r="A14406" s="48">
        <v>55121613</v>
      </c>
      <c r="B14406" s="49" t="s">
        <v>14650</v>
      </c>
    </row>
    <row r="14407" spans="1:2" x14ac:dyDescent="0.25">
      <c r="A14407" s="48">
        <v>55121614</v>
      </c>
      <c r="B14407" s="49" t="s">
        <v>14651</v>
      </c>
    </row>
    <row r="14408" spans="1:2" x14ac:dyDescent="0.25">
      <c r="A14408" s="48">
        <v>55121615</v>
      </c>
      <c r="B14408" s="49" t="s">
        <v>14652</v>
      </c>
    </row>
    <row r="14409" spans="1:2" x14ac:dyDescent="0.25">
      <c r="A14409" s="48">
        <v>55121616</v>
      </c>
      <c r="B14409" s="49" t="s">
        <v>14653</v>
      </c>
    </row>
    <row r="14410" spans="1:2" x14ac:dyDescent="0.25">
      <c r="A14410" s="48">
        <v>55121617</v>
      </c>
      <c r="B14410" s="49" t="s">
        <v>14654</v>
      </c>
    </row>
    <row r="14411" spans="1:2" x14ac:dyDescent="0.25">
      <c r="A14411" s="48">
        <v>55121618</v>
      </c>
      <c r="B14411" s="49" t="s">
        <v>14655</v>
      </c>
    </row>
    <row r="14412" spans="1:2" x14ac:dyDescent="0.25">
      <c r="A14412" s="48">
        <v>55121619</v>
      </c>
      <c r="B14412" s="49" t="s">
        <v>14656</v>
      </c>
    </row>
    <row r="14413" spans="1:2" x14ac:dyDescent="0.25">
      <c r="A14413" s="48">
        <v>55121620</v>
      </c>
      <c r="B14413" s="49" t="s">
        <v>14657</v>
      </c>
    </row>
    <row r="14414" spans="1:2" x14ac:dyDescent="0.25">
      <c r="A14414" s="48">
        <v>55121621</v>
      </c>
      <c r="B14414" s="49" t="s">
        <v>14658</v>
      </c>
    </row>
    <row r="14415" spans="1:2" x14ac:dyDescent="0.25">
      <c r="A14415" s="48">
        <v>55121701</v>
      </c>
      <c r="B14415" s="49" t="s">
        <v>14659</v>
      </c>
    </row>
    <row r="14416" spans="1:2" x14ac:dyDescent="0.25">
      <c r="A14416" s="48">
        <v>55121702</v>
      </c>
      <c r="B14416" s="49" t="s">
        <v>14660</v>
      </c>
    </row>
    <row r="14417" spans="1:2" x14ac:dyDescent="0.25">
      <c r="A14417" s="48">
        <v>55121703</v>
      </c>
      <c r="B14417" s="49" t="s">
        <v>14661</v>
      </c>
    </row>
    <row r="14418" spans="1:2" x14ac:dyDescent="0.25">
      <c r="A14418" s="48">
        <v>55121704</v>
      </c>
      <c r="B14418" s="49" t="s">
        <v>14662</v>
      </c>
    </row>
    <row r="14419" spans="1:2" x14ac:dyDescent="0.25">
      <c r="A14419" s="48">
        <v>55121705</v>
      </c>
      <c r="B14419" s="49" t="s">
        <v>14663</v>
      </c>
    </row>
    <row r="14420" spans="1:2" x14ac:dyDescent="0.25">
      <c r="A14420" s="48">
        <v>55121706</v>
      </c>
      <c r="B14420" s="49" t="s">
        <v>14664</v>
      </c>
    </row>
    <row r="14421" spans="1:2" x14ac:dyDescent="0.25">
      <c r="A14421" s="48">
        <v>55121707</v>
      </c>
      <c r="B14421" s="49" t="s">
        <v>14665</v>
      </c>
    </row>
    <row r="14422" spans="1:2" x14ac:dyDescent="0.25">
      <c r="A14422" s="48">
        <v>55121708</v>
      </c>
      <c r="B14422" s="49" t="s">
        <v>14666</v>
      </c>
    </row>
    <row r="14423" spans="1:2" x14ac:dyDescent="0.25">
      <c r="A14423" s="48">
        <v>55121709</v>
      </c>
      <c r="B14423" s="49" t="s">
        <v>14667</v>
      </c>
    </row>
    <row r="14424" spans="1:2" x14ac:dyDescent="0.25">
      <c r="A14424" s="48">
        <v>55121710</v>
      </c>
      <c r="B14424" s="49" t="s">
        <v>14668</v>
      </c>
    </row>
    <row r="14425" spans="1:2" x14ac:dyDescent="0.25">
      <c r="A14425" s="48">
        <v>55121711</v>
      </c>
      <c r="B14425" s="49" t="s">
        <v>14669</v>
      </c>
    </row>
    <row r="14426" spans="1:2" x14ac:dyDescent="0.25">
      <c r="A14426" s="48">
        <v>55121712</v>
      </c>
      <c r="B14426" s="49" t="s">
        <v>14670</v>
      </c>
    </row>
    <row r="14427" spans="1:2" x14ac:dyDescent="0.25">
      <c r="A14427" s="48">
        <v>55121713</v>
      </c>
      <c r="B14427" s="49" t="s">
        <v>14671</v>
      </c>
    </row>
    <row r="14428" spans="1:2" x14ac:dyDescent="0.25">
      <c r="A14428" s="48">
        <v>55121714</v>
      </c>
      <c r="B14428" s="49" t="s">
        <v>14672</v>
      </c>
    </row>
    <row r="14429" spans="1:2" x14ac:dyDescent="0.25">
      <c r="A14429" s="48">
        <v>55121715</v>
      </c>
      <c r="B14429" s="49" t="s">
        <v>14673</v>
      </c>
    </row>
    <row r="14430" spans="1:2" x14ac:dyDescent="0.25">
      <c r="A14430" s="48">
        <v>55121716</v>
      </c>
      <c r="B14430" s="49" t="s">
        <v>14674</v>
      </c>
    </row>
    <row r="14431" spans="1:2" x14ac:dyDescent="0.25">
      <c r="A14431" s="48">
        <v>55121717</v>
      </c>
      <c r="B14431" s="49" t="s">
        <v>14675</v>
      </c>
    </row>
    <row r="14432" spans="1:2" x14ac:dyDescent="0.25">
      <c r="A14432" s="48">
        <v>55121718</v>
      </c>
      <c r="B14432" s="49" t="s">
        <v>14676</v>
      </c>
    </row>
    <row r="14433" spans="1:2" x14ac:dyDescent="0.25">
      <c r="A14433" s="48">
        <v>55121719</v>
      </c>
      <c r="B14433" s="49" t="s">
        <v>14677</v>
      </c>
    </row>
    <row r="14434" spans="1:2" x14ac:dyDescent="0.25">
      <c r="A14434" s="48">
        <v>55121720</v>
      </c>
      <c r="B14434" s="49" t="s">
        <v>14678</v>
      </c>
    </row>
    <row r="14435" spans="1:2" x14ac:dyDescent="0.25">
      <c r="A14435" s="48">
        <v>55121721</v>
      </c>
      <c r="B14435" s="49" t="s">
        <v>14679</v>
      </c>
    </row>
    <row r="14436" spans="1:2" x14ac:dyDescent="0.25">
      <c r="A14436" s="48">
        <v>55121722</v>
      </c>
      <c r="B14436" s="49" t="s">
        <v>14680</v>
      </c>
    </row>
    <row r="14437" spans="1:2" x14ac:dyDescent="0.25">
      <c r="A14437" s="48">
        <v>55121723</v>
      </c>
      <c r="B14437" s="49" t="s">
        <v>14681</v>
      </c>
    </row>
    <row r="14438" spans="1:2" x14ac:dyDescent="0.25">
      <c r="A14438" s="48">
        <v>55121724</v>
      </c>
      <c r="B14438" s="49" t="s">
        <v>14682</v>
      </c>
    </row>
    <row r="14439" spans="1:2" x14ac:dyDescent="0.25">
      <c r="A14439" s="48">
        <v>55121725</v>
      </c>
      <c r="B14439" s="49" t="s">
        <v>14683</v>
      </c>
    </row>
    <row r="14440" spans="1:2" x14ac:dyDescent="0.25">
      <c r="A14440" s="48">
        <v>55121726</v>
      </c>
      <c r="B14440" s="49" t="s">
        <v>14684</v>
      </c>
    </row>
    <row r="14441" spans="1:2" x14ac:dyDescent="0.25">
      <c r="A14441" s="48">
        <v>55121727</v>
      </c>
      <c r="B14441" s="49" t="s">
        <v>14685</v>
      </c>
    </row>
    <row r="14442" spans="1:2" x14ac:dyDescent="0.25">
      <c r="A14442" s="48">
        <v>55121728</v>
      </c>
      <c r="B14442" s="49" t="s">
        <v>14686</v>
      </c>
    </row>
    <row r="14443" spans="1:2" x14ac:dyDescent="0.25">
      <c r="A14443" s="48">
        <v>55121729</v>
      </c>
      <c r="B14443" s="49" t="s">
        <v>14687</v>
      </c>
    </row>
    <row r="14444" spans="1:2" x14ac:dyDescent="0.25">
      <c r="A14444" s="48">
        <v>55121730</v>
      </c>
      <c r="B14444" s="49" t="s">
        <v>14688</v>
      </c>
    </row>
    <row r="14445" spans="1:2" x14ac:dyDescent="0.25">
      <c r="A14445" s="48">
        <v>55121731</v>
      </c>
      <c r="B14445" s="49" t="s">
        <v>14689</v>
      </c>
    </row>
    <row r="14446" spans="1:2" x14ac:dyDescent="0.25">
      <c r="A14446" s="48">
        <v>55121732</v>
      </c>
      <c r="B14446" s="49" t="s">
        <v>14690</v>
      </c>
    </row>
    <row r="14447" spans="1:2" x14ac:dyDescent="0.25">
      <c r="A14447" s="48">
        <v>55121801</v>
      </c>
      <c r="B14447" s="49" t="s">
        <v>14691</v>
      </c>
    </row>
    <row r="14448" spans="1:2" x14ac:dyDescent="0.25">
      <c r="A14448" s="48">
        <v>55121802</v>
      </c>
      <c r="B14448" s="49" t="s">
        <v>14692</v>
      </c>
    </row>
    <row r="14449" spans="1:2" x14ac:dyDescent="0.25">
      <c r="A14449" s="48">
        <v>55121803</v>
      </c>
      <c r="B14449" s="49" t="s">
        <v>14693</v>
      </c>
    </row>
    <row r="14450" spans="1:2" x14ac:dyDescent="0.25">
      <c r="A14450" s="48">
        <v>55121804</v>
      </c>
      <c r="B14450" s="49" t="s">
        <v>14694</v>
      </c>
    </row>
    <row r="14451" spans="1:2" x14ac:dyDescent="0.25">
      <c r="A14451" s="48">
        <v>55121806</v>
      </c>
      <c r="B14451" s="49" t="s">
        <v>14695</v>
      </c>
    </row>
    <row r="14452" spans="1:2" x14ac:dyDescent="0.25">
      <c r="A14452" s="48">
        <v>55121807</v>
      </c>
      <c r="B14452" s="49" t="s">
        <v>14696</v>
      </c>
    </row>
    <row r="14453" spans="1:2" x14ac:dyDescent="0.25">
      <c r="A14453" s="48">
        <v>56101501</v>
      </c>
      <c r="B14453" s="49" t="s">
        <v>14697</v>
      </c>
    </row>
    <row r="14454" spans="1:2" x14ac:dyDescent="0.25">
      <c r="A14454" s="48">
        <v>56101502</v>
      </c>
      <c r="B14454" s="49" t="s">
        <v>14698</v>
      </c>
    </row>
    <row r="14455" spans="1:2" x14ac:dyDescent="0.25">
      <c r="A14455" s="48">
        <v>56101503</v>
      </c>
      <c r="B14455" s="49" t="s">
        <v>14699</v>
      </c>
    </row>
    <row r="14456" spans="1:2" x14ac:dyDescent="0.25">
      <c r="A14456" s="48">
        <v>56101504</v>
      </c>
      <c r="B14456" s="49" t="s">
        <v>14700</v>
      </c>
    </row>
    <row r="14457" spans="1:2" x14ac:dyDescent="0.25">
      <c r="A14457" s="48">
        <v>56101505</v>
      </c>
      <c r="B14457" s="49" t="s">
        <v>14701</v>
      </c>
    </row>
    <row r="14458" spans="1:2" x14ac:dyDescent="0.25">
      <c r="A14458" s="48">
        <v>56101506</v>
      </c>
      <c r="B14458" s="49" t="s">
        <v>14702</v>
      </c>
    </row>
    <row r="14459" spans="1:2" x14ac:dyDescent="0.25">
      <c r="A14459" s="48">
        <v>56101507</v>
      </c>
      <c r="B14459" s="49" t="s">
        <v>14703</v>
      </c>
    </row>
    <row r="14460" spans="1:2" x14ac:dyDescent="0.25">
      <c r="A14460" s="48">
        <v>56101508</v>
      </c>
      <c r="B14460" s="49" t="s">
        <v>14704</v>
      </c>
    </row>
    <row r="14461" spans="1:2" x14ac:dyDescent="0.25">
      <c r="A14461" s="48">
        <v>56101509</v>
      </c>
      <c r="B14461" s="49" t="s">
        <v>14705</v>
      </c>
    </row>
    <row r="14462" spans="1:2" x14ac:dyDescent="0.25">
      <c r="A14462" s="48">
        <v>56101510</v>
      </c>
      <c r="B14462" s="49" t="s">
        <v>14706</v>
      </c>
    </row>
    <row r="14463" spans="1:2" x14ac:dyDescent="0.25">
      <c r="A14463" s="48">
        <v>56101513</v>
      </c>
      <c r="B14463" s="49" t="s">
        <v>14707</v>
      </c>
    </row>
    <row r="14464" spans="1:2" x14ac:dyDescent="0.25">
      <c r="A14464" s="48">
        <v>56101514</v>
      </c>
      <c r="B14464" s="49" t="s">
        <v>14708</v>
      </c>
    </row>
    <row r="14465" spans="1:2" x14ac:dyDescent="0.25">
      <c r="A14465" s="48">
        <v>56101515</v>
      </c>
      <c r="B14465" s="49" t="s">
        <v>14709</v>
      </c>
    </row>
    <row r="14466" spans="1:2" x14ac:dyDescent="0.25">
      <c r="A14466" s="48">
        <v>56101516</v>
      </c>
      <c r="B14466" s="49" t="s">
        <v>14710</v>
      </c>
    </row>
    <row r="14467" spans="1:2" x14ac:dyDescent="0.25">
      <c r="A14467" s="48">
        <v>56101518</v>
      </c>
      <c r="B14467" s="49" t="s">
        <v>14711</v>
      </c>
    </row>
    <row r="14468" spans="1:2" x14ac:dyDescent="0.25">
      <c r="A14468" s="48">
        <v>56101519</v>
      </c>
      <c r="B14468" s="49" t="s">
        <v>14712</v>
      </c>
    </row>
    <row r="14469" spans="1:2" x14ac:dyDescent="0.25">
      <c r="A14469" s="48">
        <v>56101520</v>
      </c>
      <c r="B14469" s="49" t="s">
        <v>14713</v>
      </c>
    </row>
    <row r="14470" spans="1:2" x14ac:dyDescent="0.25">
      <c r="A14470" s="48">
        <v>56101521</v>
      </c>
      <c r="B14470" s="49" t="s">
        <v>14714</v>
      </c>
    </row>
    <row r="14471" spans="1:2" x14ac:dyDescent="0.25">
      <c r="A14471" s="48">
        <v>56101522</v>
      </c>
      <c r="B14471" s="49" t="s">
        <v>14715</v>
      </c>
    </row>
    <row r="14472" spans="1:2" x14ac:dyDescent="0.25">
      <c r="A14472" s="48">
        <v>56101523</v>
      </c>
      <c r="B14472" s="49" t="s">
        <v>14716</v>
      </c>
    </row>
    <row r="14473" spans="1:2" x14ac:dyDescent="0.25">
      <c r="A14473" s="48">
        <v>56101524</v>
      </c>
      <c r="B14473" s="49" t="s">
        <v>14717</v>
      </c>
    </row>
    <row r="14474" spans="1:2" x14ac:dyDescent="0.25">
      <c r="A14474" s="48">
        <v>56101525</v>
      </c>
      <c r="B14474" s="49" t="s">
        <v>14718</v>
      </c>
    </row>
    <row r="14475" spans="1:2" x14ac:dyDescent="0.25">
      <c r="A14475" s="48">
        <v>56101526</v>
      </c>
      <c r="B14475" s="49" t="s">
        <v>14719</v>
      </c>
    </row>
    <row r="14476" spans="1:2" x14ac:dyDescent="0.25">
      <c r="A14476" s="48">
        <v>56101527</v>
      </c>
      <c r="B14476" s="49" t="s">
        <v>14720</v>
      </c>
    </row>
    <row r="14477" spans="1:2" x14ac:dyDescent="0.25">
      <c r="A14477" s="48">
        <v>56101528</v>
      </c>
      <c r="B14477" s="49" t="s">
        <v>14721</v>
      </c>
    </row>
    <row r="14478" spans="1:2" x14ac:dyDescent="0.25">
      <c r="A14478" s="48">
        <v>56101529</v>
      </c>
      <c r="B14478" s="49" t="s">
        <v>14722</v>
      </c>
    </row>
    <row r="14479" spans="1:2" x14ac:dyDescent="0.25">
      <c r="A14479" s="48">
        <v>56101530</v>
      </c>
      <c r="B14479" s="49" t="s">
        <v>14723</v>
      </c>
    </row>
    <row r="14480" spans="1:2" x14ac:dyDescent="0.25">
      <c r="A14480" s="48">
        <v>56101531</v>
      </c>
      <c r="B14480" s="49" t="s">
        <v>14724</v>
      </c>
    </row>
    <row r="14481" spans="1:2" x14ac:dyDescent="0.25">
      <c r="A14481" s="48">
        <v>56101532</v>
      </c>
      <c r="B14481" s="49" t="s">
        <v>14725</v>
      </c>
    </row>
    <row r="14482" spans="1:2" x14ac:dyDescent="0.25">
      <c r="A14482" s="48">
        <v>56101533</v>
      </c>
      <c r="B14482" s="49" t="s">
        <v>14726</v>
      </c>
    </row>
    <row r="14483" spans="1:2" x14ac:dyDescent="0.25">
      <c r="A14483" s="48">
        <v>56101535</v>
      </c>
      <c r="B14483" s="49" t="s">
        <v>14727</v>
      </c>
    </row>
    <row r="14484" spans="1:2" x14ac:dyDescent="0.25">
      <c r="A14484" s="48">
        <v>56101536</v>
      </c>
      <c r="B14484" s="49" t="s">
        <v>14728</v>
      </c>
    </row>
    <row r="14485" spans="1:2" x14ac:dyDescent="0.25">
      <c r="A14485" s="48">
        <v>56101537</v>
      </c>
      <c r="B14485" s="49" t="s">
        <v>14729</v>
      </c>
    </row>
    <row r="14486" spans="1:2" x14ac:dyDescent="0.25">
      <c r="A14486" s="48">
        <v>56101538</v>
      </c>
      <c r="B14486" s="49" t="s">
        <v>14730</v>
      </c>
    </row>
    <row r="14487" spans="1:2" x14ac:dyDescent="0.25">
      <c r="A14487" s="48">
        <v>56101539</v>
      </c>
      <c r="B14487" s="49" t="s">
        <v>14731</v>
      </c>
    </row>
    <row r="14488" spans="1:2" x14ac:dyDescent="0.25">
      <c r="A14488" s="48">
        <v>56101540</v>
      </c>
      <c r="B14488" s="49" t="s">
        <v>14732</v>
      </c>
    </row>
    <row r="14489" spans="1:2" x14ac:dyDescent="0.25">
      <c r="A14489" s="48">
        <v>56101541</v>
      </c>
      <c r="B14489" s="49" t="s">
        <v>14733</v>
      </c>
    </row>
    <row r="14490" spans="1:2" x14ac:dyDescent="0.25">
      <c r="A14490" s="48">
        <v>56101601</v>
      </c>
      <c r="B14490" s="49" t="s">
        <v>14734</v>
      </c>
    </row>
    <row r="14491" spans="1:2" x14ac:dyDescent="0.25">
      <c r="A14491" s="48">
        <v>56101602</v>
      </c>
      <c r="B14491" s="49" t="s">
        <v>14735</v>
      </c>
    </row>
    <row r="14492" spans="1:2" x14ac:dyDescent="0.25">
      <c r="A14492" s="48">
        <v>56101603</v>
      </c>
      <c r="B14492" s="49" t="s">
        <v>14736</v>
      </c>
    </row>
    <row r="14493" spans="1:2" x14ac:dyDescent="0.25">
      <c r="A14493" s="48">
        <v>56101604</v>
      </c>
      <c r="B14493" s="49" t="s">
        <v>14737</v>
      </c>
    </row>
    <row r="14494" spans="1:2" x14ac:dyDescent="0.25">
      <c r="A14494" s="48">
        <v>56101605</v>
      </c>
      <c r="B14494" s="49" t="s">
        <v>14738</v>
      </c>
    </row>
    <row r="14495" spans="1:2" x14ac:dyDescent="0.25">
      <c r="A14495" s="48">
        <v>56101606</v>
      </c>
      <c r="B14495" s="49" t="s">
        <v>14739</v>
      </c>
    </row>
    <row r="14496" spans="1:2" x14ac:dyDescent="0.25">
      <c r="A14496" s="48">
        <v>56101607</v>
      </c>
      <c r="B14496" s="49" t="s">
        <v>14740</v>
      </c>
    </row>
    <row r="14497" spans="1:2" x14ac:dyDescent="0.25">
      <c r="A14497" s="48">
        <v>56101608</v>
      </c>
      <c r="B14497" s="49" t="s">
        <v>14741</v>
      </c>
    </row>
    <row r="14498" spans="1:2" x14ac:dyDescent="0.25">
      <c r="A14498" s="48">
        <v>56101701</v>
      </c>
      <c r="B14498" s="49" t="s">
        <v>14742</v>
      </c>
    </row>
    <row r="14499" spans="1:2" x14ac:dyDescent="0.25">
      <c r="A14499" s="48">
        <v>56101702</v>
      </c>
      <c r="B14499" s="49" t="s">
        <v>14743</v>
      </c>
    </row>
    <row r="14500" spans="1:2" x14ac:dyDescent="0.25">
      <c r="A14500" s="48">
        <v>56101703</v>
      </c>
      <c r="B14500" s="49" t="s">
        <v>14744</v>
      </c>
    </row>
    <row r="14501" spans="1:2" x14ac:dyDescent="0.25">
      <c r="A14501" s="48">
        <v>56101704</v>
      </c>
      <c r="B14501" s="49" t="s">
        <v>14745</v>
      </c>
    </row>
    <row r="14502" spans="1:2" x14ac:dyDescent="0.25">
      <c r="A14502" s="48">
        <v>56101705</v>
      </c>
      <c r="B14502" s="49" t="s">
        <v>14746</v>
      </c>
    </row>
    <row r="14503" spans="1:2" x14ac:dyDescent="0.25">
      <c r="A14503" s="48">
        <v>56101706</v>
      </c>
      <c r="B14503" s="49" t="s">
        <v>14747</v>
      </c>
    </row>
    <row r="14504" spans="1:2" x14ac:dyDescent="0.25">
      <c r="A14504" s="48">
        <v>56101707</v>
      </c>
      <c r="B14504" s="49" t="s">
        <v>14748</v>
      </c>
    </row>
    <row r="14505" spans="1:2" x14ac:dyDescent="0.25">
      <c r="A14505" s="48">
        <v>56101708</v>
      </c>
      <c r="B14505" s="49" t="s">
        <v>14749</v>
      </c>
    </row>
    <row r="14506" spans="1:2" x14ac:dyDescent="0.25">
      <c r="A14506" s="48">
        <v>56101710</v>
      </c>
      <c r="B14506" s="49" t="s">
        <v>14750</v>
      </c>
    </row>
    <row r="14507" spans="1:2" x14ac:dyDescent="0.25">
      <c r="A14507" s="48">
        <v>56101711</v>
      </c>
      <c r="B14507" s="49" t="s">
        <v>14751</v>
      </c>
    </row>
    <row r="14508" spans="1:2" x14ac:dyDescent="0.25">
      <c r="A14508" s="48">
        <v>56101712</v>
      </c>
      <c r="B14508" s="49" t="s">
        <v>14752</v>
      </c>
    </row>
    <row r="14509" spans="1:2" x14ac:dyDescent="0.25">
      <c r="A14509" s="48">
        <v>56101713</v>
      </c>
      <c r="B14509" s="49" t="s">
        <v>14753</v>
      </c>
    </row>
    <row r="14510" spans="1:2" x14ac:dyDescent="0.25">
      <c r="A14510" s="48">
        <v>56101714</v>
      </c>
      <c r="B14510" s="49" t="s">
        <v>14754</v>
      </c>
    </row>
    <row r="14511" spans="1:2" x14ac:dyDescent="0.25">
      <c r="A14511" s="48">
        <v>56101715</v>
      </c>
      <c r="B14511" s="49" t="s">
        <v>14755</v>
      </c>
    </row>
    <row r="14512" spans="1:2" x14ac:dyDescent="0.25">
      <c r="A14512" s="48">
        <v>56101716</v>
      </c>
      <c r="B14512" s="49" t="s">
        <v>14756</v>
      </c>
    </row>
    <row r="14513" spans="1:2" x14ac:dyDescent="0.25">
      <c r="A14513" s="48">
        <v>56101717</v>
      </c>
      <c r="B14513" s="49" t="s">
        <v>14757</v>
      </c>
    </row>
    <row r="14514" spans="1:2" x14ac:dyDescent="0.25">
      <c r="A14514" s="48">
        <v>56101803</v>
      </c>
      <c r="B14514" s="49" t="s">
        <v>14758</v>
      </c>
    </row>
    <row r="14515" spans="1:2" x14ac:dyDescent="0.25">
      <c r="A14515" s="48">
        <v>56101804</v>
      </c>
      <c r="B14515" s="49" t="s">
        <v>14759</v>
      </c>
    </row>
    <row r="14516" spans="1:2" x14ac:dyDescent="0.25">
      <c r="A14516" s="48">
        <v>56101805</v>
      </c>
      <c r="B14516" s="49" t="s">
        <v>14760</v>
      </c>
    </row>
    <row r="14517" spans="1:2" x14ac:dyDescent="0.25">
      <c r="A14517" s="48">
        <v>56101806</v>
      </c>
      <c r="B14517" s="49" t="s">
        <v>14761</v>
      </c>
    </row>
    <row r="14518" spans="1:2" x14ac:dyDescent="0.25">
      <c r="A14518" s="48">
        <v>56101807</v>
      </c>
      <c r="B14518" s="49" t="s">
        <v>14762</v>
      </c>
    </row>
    <row r="14519" spans="1:2" x14ac:dyDescent="0.25">
      <c r="A14519" s="48">
        <v>56101808</v>
      </c>
      <c r="B14519" s="49" t="s">
        <v>14763</v>
      </c>
    </row>
    <row r="14520" spans="1:2" x14ac:dyDescent="0.25">
      <c r="A14520" s="48">
        <v>56101809</v>
      </c>
      <c r="B14520" s="49" t="s">
        <v>14764</v>
      </c>
    </row>
    <row r="14521" spans="1:2" x14ac:dyDescent="0.25">
      <c r="A14521" s="48">
        <v>56101810</v>
      </c>
      <c r="B14521" s="49" t="s">
        <v>14765</v>
      </c>
    </row>
    <row r="14522" spans="1:2" x14ac:dyDescent="0.25">
      <c r="A14522" s="48">
        <v>56101811</v>
      </c>
      <c r="B14522" s="49" t="s">
        <v>14766</v>
      </c>
    </row>
    <row r="14523" spans="1:2" x14ac:dyDescent="0.25">
      <c r="A14523" s="48">
        <v>56101812</v>
      </c>
      <c r="B14523" s="49" t="s">
        <v>14767</v>
      </c>
    </row>
    <row r="14524" spans="1:2" x14ac:dyDescent="0.25">
      <c r="A14524" s="48">
        <v>56101813</v>
      </c>
      <c r="B14524" s="49" t="s">
        <v>14768</v>
      </c>
    </row>
    <row r="14525" spans="1:2" x14ac:dyDescent="0.25">
      <c r="A14525" s="48">
        <v>56101901</v>
      </c>
      <c r="B14525" s="49" t="s">
        <v>14769</v>
      </c>
    </row>
    <row r="14526" spans="1:2" x14ac:dyDescent="0.25">
      <c r="A14526" s="48">
        <v>56101902</v>
      </c>
      <c r="B14526" s="49" t="s">
        <v>14770</v>
      </c>
    </row>
    <row r="14527" spans="1:2" x14ac:dyDescent="0.25">
      <c r="A14527" s="48">
        <v>56101903</v>
      </c>
      <c r="B14527" s="49" t="s">
        <v>14771</v>
      </c>
    </row>
    <row r="14528" spans="1:2" x14ac:dyDescent="0.25">
      <c r="A14528" s="48">
        <v>56101904</v>
      </c>
      <c r="B14528" s="49" t="s">
        <v>14772</v>
      </c>
    </row>
    <row r="14529" spans="1:2" x14ac:dyDescent="0.25">
      <c r="A14529" s="48">
        <v>56101905</v>
      </c>
      <c r="B14529" s="49" t="s">
        <v>14773</v>
      </c>
    </row>
    <row r="14530" spans="1:2" x14ac:dyDescent="0.25">
      <c r="A14530" s="48">
        <v>56101906</v>
      </c>
      <c r="B14530" s="49" t="s">
        <v>14774</v>
      </c>
    </row>
    <row r="14531" spans="1:2" x14ac:dyDescent="0.25">
      <c r="A14531" s="48">
        <v>56101907</v>
      </c>
      <c r="B14531" s="49" t="s">
        <v>14775</v>
      </c>
    </row>
    <row r="14532" spans="1:2" x14ac:dyDescent="0.25">
      <c r="A14532" s="48">
        <v>56111501</v>
      </c>
      <c r="B14532" s="49" t="s">
        <v>14776</v>
      </c>
    </row>
    <row r="14533" spans="1:2" x14ac:dyDescent="0.25">
      <c r="A14533" s="48">
        <v>56111502</v>
      </c>
      <c r="B14533" s="49" t="s">
        <v>14777</v>
      </c>
    </row>
    <row r="14534" spans="1:2" x14ac:dyDescent="0.25">
      <c r="A14534" s="48">
        <v>56111503</v>
      </c>
      <c r="B14534" s="49" t="s">
        <v>14778</v>
      </c>
    </row>
    <row r="14535" spans="1:2" x14ac:dyDescent="0.25">
      <c r="A14535" s="48">
        <v>56111504</v>
      </c>
      <c r="B14535" s="49" t="s">
        <v>14779</v>
      </c>
    </row>
    <row r="14536" spans="1:2" x14ac:dyDescent="0.25">
      <c r="A14536" s="48">
        <v>56111505</v>
      </c>
      <c r="B14536" s="49" t="s">
        <v>14780</v>
      </c>
    </row>
    <row r="14537" spans="1:2" x14ac:dyDescent="0.25">
      <c r="A14537" s="48">
        <v>56111506</v>
      </c>
      <c r="B14537" s="49" t="s">
        <v>14781</v>
      </c>
    </row>
    <row r="14538" spans="1:2" x14ac:dyDescent="0.25">
      <c r="A14538" s="48">
        <v>56111507</v>
      </c>
      <c r="B14538" s="49" t="s">
        <v>14782</v>
      </c>
    </row>
    <row r="14539" spans="1:2" x14ac:dyDescent="0.25">
      <c r="A14539" s="48">
        <v>56111508</v>
      </c>
      <c r="B14539" s="49" t="s">
        <v>14783</v>
      </c>
    </row>
    <row r="14540" spans="1:2" x14ac:dyDescent="0.25">
      <c r="A14540" s="48">
        <v>56111509</v>
      </c>
      <c r="B14540" s="49" t="s">
        <v>14784</v>
      </c>
    </row>
    <row r="14541" spans="1:2" x14ac:dyDescent="0.25">
      <c r="A14541" s="48">
        <v>56111510</v>
      </c>
      <c r="B14541" s="49" t="s">
        <v>14785</v>
      </c>
    </row>
    <row r="14542" spans="1:2" x14ac:dyDescent="0.25">
      <c r="A14542" s="48">
        <v>56111511</v>
      </c>
      <c r="B14542" s="49" t="s">
        <v>14786</v>
      </c>
    </row>
    <row r="14543" spans="1:2" x14ac:dyDescent="0.25">
      <c r="A14543" s="48">
        <v>56111512</v>
      </c>
      <c r="B14543" s="49" t="s">
        <v>14787</v>
      </c>
    </row>
    <row r="14544" spans="1:2" x14ac:dyDescent="0.25">
      <c r="A14544" s="48">
        <v>56111513</v>
      </c>
      <c r="B14544" s="49" t="s">
        <v>14788</v>
      </c>
    </row>
    <row r="14545" spans="1:2" x14ac:dyDescent="0.25">
      <c r="A14545" s="48">
        <v>56111514</v>
      </c>
      <c r="B14545" s="49" t="s">
        <v>14789</v>
      </c>
    </row>
    <row r="14546" spans="1:2" x14ac:dyDescent="0.25">
      <c r="A14546" s="48">
        <v>56111601</v>
      </c>
      <c r="B14546" s="49" t="s">
        <v>14790</v>
      </c>
    </row>
    <row r="14547" spans="1:2" x14ac:dyDescent="0.25">
      <c r="A14547" s="48">
        <v>56111602</v>
      </c>
      <c r="B14547" s="49" t="s">
        <v>14791</v>
      </c>
    </row>
    <row r="14548" spans="1:2" x14ac:dyDescent="0.25">
      <c r="A14548" s="48">
        <v>56111603</v>
      </c>
      <c r="B14548" s="49" t="s">
        <v>14792</v>
      </c>
    </row>
    <row r="14549" spans="1:2" x14ac:dyDescent="0.25">
      <c r="A14549" s="48">
        <v>56111604</v>
      </c>
      <c r="B14549" s="49" t="s">
        <v>14793</v>
      </c>
    </row>
    <row r="14550" spans="1:2" x14ac:dyDescent="0.25">
      <c r="A14550" s="48">
        <v>56111605</v>
      </c>
      <c r="B14550" s="49" t="s">
        <v>14794</v>
      </c>
    </row>
    <row r="14551" spans="1:2" x14ac:dyDescent="0.25">
      <c r="A14551" s="48">
        <v>56111606</v>
      </c>
      <c r="B14551" s="49" t="s">
        <v>14795</v>
      </c>
    </row>
    <row r="14552" spans="1:2" x14ac:dyDescent="0.25">
      <c r="A14552" s="48">
        <v>56111701</v>
      </c>
      <c r="B14552" s="49" t="s">
        <v>14796</v>
      </c>
    </row>
    <row r="14553" spans="1:2" x14ac:dyDescent="0.25">
      <c r="A14553" s="48">
        <v>56111702</v>
      </c>
      <c r="B14553" s="49" t="s">
        <v>14797</v>
      </c>
    </row>
    <row r="14554" spans="1:2" x14ac:dyDescent="0.25">
      <c r="A14554" s="48">
        <v>56111703</v>
      </c>
      <c r="B14554" s="49" t="s">
        <v>14798</v>
      </c>
    </row>
    <row r="14555" spans="1:2" x14ac:dyDescent="0.25">
      <c r="A14555" s="48">
        <v>56111704</v>
      </c>
      <c r="B14555" s="49" t="s">
        <v>14799</v>
      </c>
    </row>
    <row r="14556" spans="1:2" x14ac:dyDescent="0.25">
      <c r="A14556" s="48">
        <v>56111705</v>
      </c>
      <c r="B14556" s="49" t="s">
        <v>14800</v>
      </c>
    </row>
    <row r="14557" spans="1:2" x14ac:dyDescent="0.25">
      <c r="A14557" s="48">
        <v>56111706</v>
      </c>
      <c r="B14557" s="49" t="s">
        <v>14801</v>
      </c>
    </row>
    <row r="14558" spans="1:2" x14ac:dyDescent="0.25">
      <c r="A14558" s="48">
        <v>56111707</v>
      </c>
      <c r="B14558" s="49" t="s">
        <v>14802</v>
      </c>
    </row>
    <row r="14559" spans="1:2" x14ac:dyDescent="0.25">
      <c r="A14559" s="48">
        <v>56111801</v>
      </c>
      <c r="B14559" s="49" t="s">
        <v>14803</v>
      </c>
    </row>
    <row r="14560" spans="1:2" x14ac:dyDescent="0.25">
      <c r="A14560" s="48">
        <v>56111802</v>
      </c>
      <c r="B14560" s="49" t="s">
        <v>14804</v>
      </c>
    </row>
    <row r="14561" spans="1:2" x14ac:dyDescent="0.25">
      <c r="A14561" s="48">
        <v>56111803</v>
      </c>
      <c r="B14561" s="49" t="s">
        <v>14805</v>
      </c>
    </row>
    <row r="14562" spans="1:2" x14ac:dyDescent="0.25">
      <c r="A14562" s="48">
        <v>56111804</v>
      </c>
      <c r="B14562" s="49" t="s">
        <v>14806</v>
      </c>
    </row>
    <row r="14563" spans="1:2" x14ac:dyDescent="0.25">
      <c r="A14563" s="48">
        <v>56111805</v>
      </c>
      <c r="B14563" s="49" t="s">
        <v>14807</v>
      </c>
    </row>
    <row r="14564" spans="1:2" x14ac:dyDescent="0.25">
      <c r="A14564" s="48">
        <v>56111901</v>
      </c>
      <c r="B14564" s="49" t="s">
        <v>14808</v>
      </c>
    </row>
    <row r="14565" spans="1:2" x14ac:dyDescent="0.25">
      <c r="A14565" s="48">
        <v>56111902</v>
      </c>
      <c r="B14565" s="49" t="s">
        <v>14809</v>
      </c>
    </row>
    <row r="14566" spans="1:2" x14ac:dyDescent="0.25">
      <c r="A14566" s="48">
        <v>56111903</v>
      </c>
      <c r="B14566" s="49" t="s">
        <v>14810</v>
      </c>
    </row>
    <row r="14567" spans="1:2" x14ac:dyDescent="0.25">
      <c r="A14567" s="48">
        <v>56111904</v>
      </c>
      <c r="B14567" s="49" t="s">
        <v>14811</v>
      </c>
    </row>
    <row r="14568" spans="1:2" x14ac:dyDescent="0.25">
      <c r="A14568" s="48">
        <v>56111905</v>
      </c>
      <c r="B14568" s="49" t="s">
        <v>14812</v>
      </c>
    </row>
    <row r="14569" spans="1:2" x14ac:dyDescent="0.25">
      <c r="A14569" s="48">
        <v>56111906</v>
      </c>
      <c r="B14569" s="49" t="s">
        <v>14813</v>
      </c>
    </row>
    <row r="14570" spans="1:2" x14ac:dyDescent="0.25">
      <c r="A14570" s="48">
        <v>56111907</v>
      </c>
      <c r="B14570" s="49" t="s">
        <v>14814</v>
      </c>
    </row>
    <row r="14571" spans="1:2" x14ac:dyDescent="0.25">
      <c r="A14571" s="48">
        <v>56112001</v>
      </c>
      <c r="B14571" s="49" t="s">
        <v>14815</v>
      </c>
    </row>
    <row r="14572" spans="1:2" x14ac:dyDescent="0.25">
      <c r="A14572" s="48">
        <v>56112002</v>
      </c>
      <c r="B14572" s="49" t="s">
        <v>14816</v>
      </c>
    </row>
    <row r="14573" spans="1:2" x14ac:dyDescent="0.25">
      <c r="A14573" s="48">
        <v>56112003</v>
      </c>
      <c r="B14573" s="49" t="s">
        <v>14817</v>
      </c>
    </row>
    <row r="14574" spans="1:2" x14ac:dyDescent="0.25">
      <c r="A14574" s="48">
        <v>56112004</v>
      </c>
      <c r="B14574" s="49" t="s">
        <v>14818</v>
      </c>
    </row>
    <row r="14575" spans="1:2" x14ac:dyDescent="0.25">
      <c r="A14575" s="48">
        <v>56112005</v>
      </c>
      <c r="B14575" s="49" t="s">
        <v>14819</v>
      </c>
    </row>
    <row r="14576" spans="1:2" x14ac:dyDescent="0.25">
      <c r="A14576" s="48">
        <v>56112101</v>
      </c>
      <c r="B14576" s="49" t="s">
        <v>14820</v>
      </c>
    </row>
    <row r="14577" spans="1:2" x14ac:dyDescent="0.25">
      <c r="A14577" s="48">
        <v>56112102</v>
      </c>
      <c r="B14577" s="49" t="s">
        <v>14821</v>
      </c>
    </row>
    <row r="14578" spans="1:2" x14ac:dyDescent="0.25">
      <c r="A14578" s="48">
        <v>56112103</v>
      </c>
      <c r="B14578" s="49" t="s">
        <v>14822</v>
      </c>
    </row>
    <row r="14579" spans="1:2" x14ac:dyDescent="0.25">
      <c r="A14579" s="48">
        <v>56112104</v>
      </c>
      <c r="B14579" s="49" t="s">
        <v>14823</v>
      </c>
    </row>
    <row r="14580" spans="1:2" x14ac:dyDescent="0.25">
      <c r="A14580" s="48">
        <v>56112105</v>
      </c>
      <c r="B14580" s="49" t="s">
        <v>14824</v>
      </c>
    </row>
    <row r="14581" spans="1:2" x14ac:dyDescent="0.25">
      <c r="A14581" s="48">
        <v>56112106</v>
      </c>
      <c r="B14581" s="49" t="s">
        <v>14825</v>
      </c>
    </row>
    <row r="14582" spans="1:2" x14ac:dyDescent="0.25">
      <c r="A14582" s="48">
        <v>56112107</v>
      </c>
      <c r="B14582" s="49" t="s">
        <v>14826</v>
      </c>
    </row>
    <row r="14583" spans="1:2" x14ac:dyDescent="0.25">
      <c r="A14583" s="48">
        <v>56112108</v>
      </c>
      <c r="B14583" s="49" t="s">
        <v>14827</v>
      </c>
    </row>
    <row r="14584" spans="1:2" x14ac:dyDescent="0.25">
      <c r="A14584" s="48">
        <v>56112109</v>
      </c>
      <c r="B14584" s="49" t="s">
        <v>14828</v>
      </c>
    </row>
    <row r="14585" spans="1:2" x14ac:dyDescent="0.25">
      <c r="A14585" s="48">
        <v>56112110</v>
      </c>
      <c r="B14585" s="49" t="s">
        <v>14829</v>
      </c>
    </row>
    <row r="14586" spans="1:2" x14ac:dyDescent="0.25">
      <c r="A14586" s="48">
        <v>56121001</v>
      </c>
      <c r="B14586" s="49" t="s">
        <v>14830</v>
      </c>
    </row>
    <row r="14587" spans="1:2" x14ac:dyDescent="0.25">
      <c r="A14587" s="48">
        <v>56121002</v>
      </c>
      <c r="B14587" s="49" t="s">
        <v>14831</v>
      </c>
    </row>
    <row r="14588" spans="1:2" x14ac:dyDescent="0.25">
      <c r="A14588" s="48">
        <v>56121003</v>
      </c>
      <c r="B14588" s="49" t="s">
        <v>14832</v>
      </c>
    </row>
    <row r="14589" spans="1:2" x14ac:dyDescent="0.25">
      <c r="A14589" s="48">
        <v>56121004</v>
      </c>
      <c r="B14589" s="49" t="s">
        <v>14833</v>
      </c>
    </row>
    <row r="14590" spans="1:2" x14ac:dyDescent="0.25">
      <c r="A14590" s="48">
        <v>56121005</v>
      </c>
      <c r="B14590" s="49" t="s">
        <v>14834</v>
      </c>
    </row>
    <row r="14591" spans="1:2" x14ac:dyDescent="0.25">
      <c r="A14591" s="48">
        <v>56121006</v>
      </c>
      <c r="B14591" s="49" t="s">
        <v>14835</v>
      </c>
    </row>
    <row r="14592" spans="1:2" x14ac:dyDescent="0.25">
      <c r="A14592" s="48">
        <v>56121007</v>
      </c>
      <c r="B14592" s="49" t="s">
        <v>14836</v>
      </c>
    </row>
    <row r="14593" spans="1:2" x14ac:dyDescent="0.25">
      <c r="A14593" s="48">
        <v>56121008</v>
      </c>
      <c r="B14593" s="49" t="s">
        <v>14837</v>
      </c>
    </row>
    <row r="14594" spans="1:2" x14ac:dyDescent="0.25">
      <c r="A14594" s="48">
        <v>56121009</v>
      </c>
      <c r="B14594" s="49" t="s">
        <v>14838</v>
      </c>
    </row>
    <row r="14595" spans="1:2" x14ac:dyDescent="0.25">
      <c r="A14595" s="48">
        <v>56121010</v>
      </c>
      <c r="B14595" s="49" t="s">
        <v>14839</v>
      </c>
    </row>
    <row r="14596" spans="1:2" x14ac:dyDescent="0.25">
      <c r="A14596" s="48">
        <v>56121011</v>
      </c>
      <c r="B14596" s="49" t="s">
        <v>14840</v>
      </c>
    </row>
    <row r="14597" spans="1:2" x14ac:dyDescent="0.25">
      <c r="A14597" s="48">
        <v>56121012</v>
      </c>
      <c r="B14597" s="49" t="s">
        <v>14841</v>
      </c>
    </row>
    <row r="14598" spans="1:2" x14ac:dyDescent="0.25">
      <c r="A14598" s="48">
        <v>56121014</v>
      </c>
      <c r="B14598" s="49" t="s">
        <v>14842</v>
      </c>
    </row>
    <row r="14599" spans="1:2" x14ac:dyDescent="0.25">
      <c r="A14599" s="48">
        <v>56121101</v>
      </c>
      <c r="B14599" s="49" t="s">
        <v>14843</v>
      </c>
    </row>
    <row r="14600" spans="1:2" x14ac:dyDescent="0.25">
      <c r="A14600" s="48">
        <v>56121102</v>
      </c>
      <c r="B14600" s="49" t="s">
        <v>14844</v>
      </c>
    </row>
    <row r="14601" spans="1:2" x14ac:dyDescent="0.25">
      <c r="A14601" s="48">
        <v>56121201</v>
      </c>
      <c r="B14601" s="49" t="s">
        <v>14845</v>
      </c>
    </row>
    <row r="14602" spans="1:2" x14ac:dyDescent="0.25">
      <c r="A14602" s="48">
        <v>56121301</v>
      </c>
      <c r="B14602" s="49" t="s">
        <v>14846</v>
      </c>
    </row>
    <row r="14603" spans="1:2" x14ac:dyDescent="0.25">
      <c r="A14603" s="48">
        <v>56121302</v>
      </c>
      <c r="B14603" s="49" t="s">
        <v>14847</v>
      </c>
    </row>
    <row r="14604" spans="1:2" x14ac:dyDescent="0.25">
      <c r="A14604" s="48">
        <v>56121303</v>
      </c>
      <c r="B14604" s="49" t="s">
        <v>14848</v>
      </c>
    </row>
    <row r="14605" spans="1:2" x14ac:dyDescent="0.25">
      <c r="A14605" s="48">
        <v>56121304</v>
      </c>
      <c r="B14605" s="49" t="s">
        <v>14849</v>
      </c>
    </row>
    <row r="14606" spans="1:2" x14ac:dyDescent="0.25">
      <c r="A14606" s="48">
        <v>56121401</v>
      </c>
      <c r="B14606" s="49" t="s">
        <v>14850</v>
      </c>
    </row>
    <row r="14607" spans="1:2" x14ac:dyDescent="0.25">
      <c r="A14607" s="48">
        <v>56121402</v>
      </c>
      <c r="B14607" s="49" t="s">
        <v>14851</v>
      </c>
    </row>
    <row r="14608" spans="1:2" x14ac:dyDescent="0.25">
      <c r="A14608" s="48">
        <v>56121403</v>
      </c>
      <c r="B14608" s="49" t="s">
        <v>14852</v>
      </c>
    </row>
    <row r="14609" spans="1:2" x14ac:dyDescent="0.25">
      <c r="A14609" s="48">
        <v>56121501</v>
      </c>
      <c r="B14609" s="49" t="s">
        <v>14853</v>
      </c>
    </row>
    <row r="14610" spans="1:2" x14ac:dyDescent="0.25">
      <c r="A14610" s="48">
        <v>56121502</v>
      </c>
      <c r="B14610" s="49" t="s">
        <v>14854</v>
      </c>
    </row>
    <row r="14611" spans="1:2" x14ac:dyDescent="0.25">
      <c r="A14611" s="48">
        <v>56121503</v>
      </c>
      <c r="B14611" s="49" t="s">
        <v>14855</v>
      </c>
    </row>
    <row r="14612" spans="1:2" x14ac:dyDescent="0.25">
      <c r="A14612" s="48">
        <v>56121504</v>
      </c>
      <c r="B14612" s="49" t="s">
        <v>14856</v>
      </c>
    </row>
    <row r="14613" spans="1:2" x14ac:dyDescent="0.25">
      <c r="A14613" s="48">
        <v>56121505</v>
      </c>
      <c r="B14613" s="49" t="s">
        <v>14857</v>
      </c>
    </row>
    <row r="14614" spans="1:2" x14ac:dyDescent="0.25">
      <c r="A14614" s="48">
        <v>56121506</v>
      </c>
      <c r="B14614" s="49" t="s">
        <v>14858</v>
      </c>
    </row>
    <row r="14615" spans="1:2" x14ac:dyDescent="0.25">
      <c r="A14615" s="48">
        <v>56121507</v>
      </c>
      <c r="B14615" s="49" t="s">
        <v>14859</v>
      </c>
    </row>
    <row r="14616" spans="1:2" x14ac:dyDescent="0.25">
      <c r="A14616" s="48">
        <v>56121508</v>
      </c>
      <c r="B14616" s="49" t="s">
        <v>14860</v>
      </c>
    </row>
    <row r="14617" spans="1:2" x14ac:dyDescent="0.25">
      <c r="A14617" s="48">
        <v>56121509</v>
      </c>
      <c r="B14617" s="49" t="s">
        <v>14861</v>
      </c>
    </row>
    <row r="14618" spans="1:2" x14ac:dyDescent="0.25">
      <c r="A14618" s="48">
        <v>56121601</v>
      </c>
      <c r="B14618" s="49" t="s">
        <v>14862</v>
      </c>
    </row>
    <row r="14619" spans="1:2" x14ac:dyDescent="0.25">
      <c r="A14619" s="48">
        <v>56121602</v>
      </c>
      <c r="B14619" s="49" t="s">
        <v>14863</v>
      </c>
    </row>
    <row r="14620" spans="1:2" x14ac:dyDescent="0.25">
      <c r="A14620" s="48">
        <v>56121603</v>
      </c>
      <c r="B14620" s="49" t="s">
        <v>14864</v>
      </c>
    </row>
    <row r="14621" spans="1:2" x14ac:dyDescent="0.25">
      <c r="A14621" s="48">
        <v>56121604</v>
      </c>
      <c r="B14621" s="49" t="s">
        <v>14865</v>
      </c>
    </row>
    <row r="14622" spans="1:2" x14ac:dyDescent="0.25">
      <c r="A14622" s="48">
        <v>56121605</v>
      </c>
      <c r="B14622" s="49" t="s">
        <v>14866</v>
      </c>
    </row>
    <row r="14623" spans="1:2" x14ac:dyDescent="0.25">
      <c r="A14623" s="48">
        <v>56121606</v>
      </c>
      <c r="B14623" s="49" t="s">
        <v>14867</v>
      </c>
    </row>
    <row r="14624" spans="1:2" x14ac:dyDescent="0.25">
      <c r="A14624" s="48">
        <v>56121607</v>
      </c>
      <c r="B14624" s="49" t="s">
        <v>14868</v>
      </c>
    </row>
    <row r="14625" spans="1:2" x14ac:dyDescent="0.25">
      <c r="A14625" s="48">
        <v>56121608</v>
      </c>
      <c r="B14625" s="49" t="s">
        <v>14869</v>
      </c>
    </row>
    <row r="14626" spans="1:2" x14ac:dyDescent="0.25">
      <c r="A14626" s="48">
        <v>56121609</v>
      </c>
      <c r="B14626" s="49" t="s">
        <v>14870</v>
      </c>
    </row>
    <row r="14627" spans="1:2" x14ac:dyDescent="0.25">
      <c r="A14627" s="48">
        <v>56121610</v>
      </c>
      <c r="B14627" s="49" t="s">
        <v>14871</v>
      </c>
    </row>
    <row r="14628" spans="1:2" x14ac:dyDescent="0.25">
      <c r="A14628" s="48">
        <v>56121701</v>
      </c>
      <c r="B14628" s="49" t="s">
        <v>14872</v>
      </c>
    </row>
    <row r="14629" spans="1:2" x14ac:dyDescent="0.25">
      <c r="A14629" s="48">
        <v>56121702</v>
      </c>
      <c r="B14629" s="49" t="s">
        <v>14873</v>
      </c>
    </row>
    <row r="14630" spans="1:2" x14ac:dyDescent="0.25">
      <c r="A14630" s="48">
        <v>56121703</v>
      </c>
      <c r="B14630" s="49" t="s">
        <v>14874</v>
      </c>
    </row>
    <row r="14631" spans="1:2" x14ac:dyDescent="0.25">
      <c r="A14631" s="48">
        <v>56121704</v>
      </c>
      <c r="B14631" s="49" t="s">
        <v>14875</v>
      </c>
    </row>
    <row r="14632" spans="1:2" x14ac:dyDescent="0.25">
      <c r="A14632" s="48">
        <v>56121801</v>
      </c>
      <c r="B14632" s="49" t="s">
        <v>14876</v>
      </c>
    </row>
    <row r="14633" spans="1:2" x14ac:dyDescent="0.25">
      <c r="A14633" s="48">
        <v>56121802</v>
      </c>
      <c r="B14633" s="49" t="s">
        <v>14877</v>
      </c>
    </row>
    <row r="14634" spans="1:2" x14ac:dyDescent="0.25">
      <c r="A14634" s="48">
        <v>56121803</v>
      </c>
      <c r="B14634" s="49" t="s">
        <v>14878</v>
      </c>
    </row>
    <row r="14635" spans="1:2" x14ac:dyDescent="0.25">
      <c r="A14635" s="48">
        <v>56121804</v>
      </c>
      <c r="B14635" s="49" t="s">
        <v>14879</v>
      </c>
    </row>
    <row r="14636" spans="1:2" x14ac:dyDescent="0.25">
      <c r="A14636" s="48">
        <v>56121805</v>
      </c>
      <c r="B14636" s="49" t="s">
        <v>14880</v>
      </c>
    </row>
    <row r="14637" spans="1:2" x14ac:dyDescent="0.25">
      <c r="A14637" s="48">
        <v>56121901</v>
      </c>
      <c r="B14637" s="49" t="s">
        <v>14881</v>
      </c>
    </row>
    <row r="14638" spans="1:2" x14ac:dyDescent="0.25">
      <c r="A14638" s="48">
        <v>56122001</v>
      </c>
      <c r="B14638" s="49" t="s">
        <v>14882</v>
      </c>
    </row>
    <row r="14639" spans="1:2" x14ac:dyDescent="0.25">
      <c r="A14639" s="48">
        <v>56122002</v>
      </c>
      <c r="B14639" s="49" t="s">
        <v>14883</v>
      </c>
    </row>
    <row r="14640" spans="1:2" x14ac:dyDescent="0.25">
      <c r="A14640" s="48">
        <v>56122003</v>
      </c>
      <c r="B14640" s="49" t="s">
        <v>14884</v>
      </c>
    </row>
    <row r="14641" spans="1:2" x14ac:dyDescent="0.25">
      <c r="A14641" s="48">
        <v>56122004</v>
      </c>
      <c r="B14641" s="49" t="s">
        <v>14885</v>
      </c>
    </row>
    <row r="14642" spans="1:2" x14ac:dyDescent="0.25">
      <c r="A14642" s="48">
        <v>60101001</v>
      </c>
      <c r="B14642" s="49" t="s">
        <v>14886</v>
      </c>
    </row>
    <row r="14643" spans="1:2" x14ac:dyDescent="0.25">
      <c r="A14643" s="48">
        <v>60101002</v>
      </c>
      <c r="B14643" s="49" t="s">
        <v>14887</v>
      </c>
    </row>
    <row r="14644" spans="1:2" x14ac:dyDescent="0.25">
      <c r="A14644" s="48">
        <v>60101003</v>
      </c>
      <c r="B14644" s="49" t="s">
        <v>14888</v>
      </c>
    </row>
    <row r="14645" spans="1:2" x14ac:dyDescent="0.25">
      <c r="A14645" s="48">
        <v>60101004</v>
      </c>
      <c r="B14645" s="49" t="s">
        <v>14889</v>
      </c>
    </row>
    <row r="14646" spans="1:2" x14ac:dyDescent="0.25">
      <c r="A14646" s="48">
        <v>60101005</v>
      </c>
      <c r="B14646" s="49" t="s">
        <v>14890</v>
      </c>
    </row>
    <row r="14647" spans="1:2" x14ac:dyDescent="0.25">
      <c r="A14647" s="48">
        <v>60101006</v>
      </c>
      <c r="B14647" s="49" t="s">
        <v>14891</v>
      </c>
    </row>
    <row r="14648" spans="1:2" x14ac:dyDescent="0.25">
      <c r="A14648" s="48">
        <v>60101007</v>
      </c>
      <c r="B14648" s="49" t="s">
        <v>14892</v>
      </c>
    </row>
    <row r="14649" spans="1:2" x14ac:dyDescent="0.25">
      <c r="A14649" s="48">
        <v>60101008</v>
      </c>
      <c r="B14649" s="49" t="s">
        <v>14893</v>
      </c>
    </row>
    <row r="14650" spans="1:2" x14ac:dyDescent="0.25">
      <c r="A14650" s="48">
        <v>60101009</v>
      </c>
      <c r="B14650" s="49" t="s">
        <v>14894</v>
      </c>
    </row>
    <row r="14651" spans="1:2" x14ac:dyDescent="0.25">
      <c r="A14651" s="48">
        <v>60101010</v>
      </c>
      <c r="B14651" s="49" t="s">
        <v>14895</v>
      </c>
    </row>
    <row r="14652" spans="1:2" x14ac:dyDescent="0.25">
      <c r="A14652" s="48">
        <v>60101101</v>
      </c>
      <c r="B14652" s="49" t="s">
        <v>14896</v>
      </c>
    </row>
    <row r="14653" spans="1:2" x14ac:dyDescent="0.25">
      <c r="A14653" s="48">
        <v>60101102</v>
      </c>
      <c r="B14653" s="49" t="s">
        <v>14897</v>
      </c>
    </row>
    <row r="14654" spans="1:2" x14ac:dyDescent="0.25">
      <c r="A14654" s="48">
        <v>60101103</v>
      </c>
      <c r="B14654" s="49" t="s">
        <v>14898</v>
      </c>
    </row>
    <row r="14655" spans="1:2" x14ac:dyDescent="0.25">
      <c r="A14655" s="48">
        <v>60101104</v>
      </c>
      <c r="B14655" s="49" t="s">
        <v>14899</v>
      </c>
    </row>
    <row r="14656" spans="1:2" x14ac:dyDescent="0.25">
      <c r="A14656" s="48">
        <v>60101201</v>
      </c>
      <c r="B14656" s="49" t="s">
        <v>14900</v>
      </c>
    </row>
    <row r="14657" spans="1:2" x14ac:dyDescent="0.25">
      <c r="A14657" s="48">
        <v>60101202</v>
      </c>
      <c r="B14657" s="49" t="s">
        <v>14901</v>
      </c>
    </row>
    <row r="14658" spans="1:2" x14ac:dyDescent="0.25">
      <c r="A14658" s="48">
        <v>60101203</v>
      </c>
      <c r="B14658" s="49" t="s">
        <v>14902</v>
      </c>
    </row>
    <row r="14659" spans="1:2" x14ac:dyDescent="0.25">
      <c r="A14659" s="48">
        <v>60101204</v>
      </c>
      <c r="B14659" s="49" t="s">
        <v>14903</v>
      </c>
    </row>
    <row r="14660" spans="1:2" x14ac:dyDescent="0.25">
      <c r="A14660" s="48">
        <v>60101205</v>
      </c>
      <c r="B14660" s="49" t="s">
        <v>14904</v>
      </c>
    </row>
    <row r="14661" spans="1:2" x14ac:dyDescent="0.25">
      <c r="A14661" s="48">
        <v>60101301</v>
      </c>
      <c r="B14661" s="49" t="s">
        <v>14905</v>
      </c>
    </row>
    <row r="14662" spans="1:2" x14ac:dyDescent="0.25">
      <c r="A14662" s="48">
        <v>60101302</v>
      </c>
      <c r="B14662" s="49" t="s">
        <v>14906</v>
      </c>
    </row>
    <row r="14663" spans="1:2" x14ac:dyDescent="0.25">
      <c r="A14663" s="48">
        <v>60101304</v>
      </c>
      <c r="B14663" s="49" t="s">
        <v>14907</v>
      </c>
    </row>
    <row r="14664" spans="1:2" x14ac:dyDescent="0.25">
      <c r="A14664" s="48">
        <v>60101305</v>
      </c>
      <c r="B14664" s="49" t="s">
        <v>14908</v>
      </c>
    </row>
    <row r="14665" spans="1:2" x14ac:dyDescent="0.25">
      <c r="A14665" s="48">
        <v>60101306</v>
      </c>
      <c r="B14665" s="49" t="s">
        <v>14909</v>
      </c>
    </row>
    <row r="14666" spans="1:2" x14ac:dyDescent="0.25">
      <c r="A14666" s="48">
        <v>60101307</v>
      </c>
      <c r="B14666" s="49" t="s">
        <v>14910</v>
      </c>
    </row>
    <row r="14667" spans="1:2" x14ac:dyDescent="0.25">
      <c r="A14667" s="48">
        <v>60101308</v>
      </c>
      <c r="B14667" s="49" t="s">
        <v>14911</v>
      </c>
    </row>
    <row r="14668" spans="1:2" x14ac:dyDescent="0.25">
      <c r="A14668" s="48">
        <v>60101309</v>
      </c>
      <c r="B14668" s="49" t="s">
        <v>14912</v>
      </c>
    </row>
    <row r="14669" spans="1:2" x14ac:dyDescent="0.25">
      <c r="A14669" s="48">
        <v>60101310</v>
      </c>
      <c r="B14669" s="49" t="s">
        <v>14913</v>
      </c>
    </row>
    <row r="14670" spans="1:2" x14ac:dyDescent="0.25">
      <c r="A14670" s="48">
        <v>60101311</v>
      </c>
      <c r="B14670" s="49" t="s">
        <v>14914</v>
      </c>
    </row>
    <row r="14671" spans="1:2" x14ac:dyDescent="0.25">
      <c r="A14671" s="48">
        <v>60101312</v>
      </c>
      <c r="B14671" s="49" t="s">
        <v>14915</v>
      </c>
    </row>
    <row r="14672" spans="1:2" x14ac:dyDescent="0.25">
      <c r="A14672" s="48">
        <v>60101313</v>
      </c>
      <c r="B14672" s="49" t="s">
        <v>14916</v>
      </c>
    </row>
    <row r="14673" spans="1:2" x14ac:dyDescent="0.25">
      <c r="A14673" s="48">
        <v>60101314</v>
      </c>
      <c r="B14673" s="49" t="s">
        <v>14917</v>
      </c>
    </row>
    <row r="14674" spans="1:2" x14ac:dyDescent="0.25">
      <c r="A14674" s="48">
        <v>60101315</v>
      </c>
      <c r="B14674" s="49" t="s">
        <v>14918</v>
      </c>
    </row>
    <row r="14675" spans="1:2" x14ac:dyDescent="0.25">
      <c r="A14675" s="48">
        <v>60101316</v>
      </c>
      <c r="B14675" s="49" t="s">
        <v>14919</v>
      </c>
    </row>
    <row r="14676" spans="1:2" x14ac:dyDescent="0.25">
      <c r="A14676" s="48">
        <v>60101317</v>
      </c>
      <c r="B14676" s="49" t="s">
        <v>14920</v>
      </c>
    </row>
    <row r="14677" spans="1:2" x14ac:dyDescent="0.25">
      <c r="A14677" s="48">
        <v>60101318</v>
      </c>
      <c r="B14677" s="49" t="s">
        <v>14921</v>
      </c>
    </row>
    <row r="14678" spans="1:2" x14ac:dyDescent="0.25">
      <c r="A14678" s="48">
        <v>60101319</v>
      </c>
      <c r="B14678" s="49" t="s">
        <v>14922</v>
      </c>
    </row>
    <row r="14679" spans="1:2" x14ac:dyDescent="0.25">
      <c r="A14679" s="48">
        <v>60101320</v>
      </c>
      <c r="B14679" s="49" t="s">
        <v>14923</v>
      </c>
    </row>
    <row r="14680" spans="1:2" x14ac:dyDescent="0.25">
      <c r="A14680" s="48">
        <v>60101321</v>
      </c>
      <c r="B14680" s="49" t="s">
        <v>14924</v>
      </c>
    </row>
    <row r="14681" spans="1:2" x14ac:dyDescent="0.25">
      <c r="A14681" s="48">
        <v>60101322</v>
      </c>
      <c r="B14681" s="49" t="s">
        <v>14925</v>
      </c>
    </row>
    <row r="14682" spans="1:2" x14ac:dyDescent="0.25">
      <c r="A14682" s="48">
        <v>60101323</v>
      </c>
      <c r="B14682" s="49" t="s">
        <v>14926</v>
      </c>
    </row>
    <row r="14683" spans="1:2" x14ac:dyDescent="0.25">
      <c r="A14683" s="48">
        <v>60101324</v>
      </c>
      <c r="B14683" s="49" t="s">
        <v>14927</v>
      </c>
    </row>
    <row r="14684" spans="1:2" x14ac:dyDescent="0.25">
      <c r="A14684" s="48">
        <v>60101325</v>
      </c>
      <c r="B14684" s="49" t="s">
        <v>14928</v>
      </c>
    </row>
    <row r="14685" spans="1:2" x14ac:dyDescent="0.25">
      <c r="A14685" s="48">
        <v>60101326</v>
      </c>
      <c r="B14685" s="49" t="s">
        <v>14929</v>
      </c>
    </row>
    <row r="14686" spans="1:2" x14ac:dyDescent="0.25">
      <c r="A14686" s="48">
        <v>60101327</v>
      </c>
      <c r="B14686" s="49" t="s">
        <v>14930</v>
      </c>
    </row>
    <row r="14687" spans="1:2" x14ac:dyDescent="0.25">
      <c r="A14687" s="48">
        <v>60101328</v>
      </c>
      <c r="B14687" s="49" t="s">
        <v>14931</v>
      </c>
    </row>
    <row r="14688" spans="1:2" x14ac:dyDescent="0.25">
      <c r="A14688" s="48">
        <v>60101329</v>
      </c>
      <c r="B14688" s="49" t="s">
        <v>14932</v>
      </c>
    </row>
    <row r="14689" spans="1:2" x14ac:dyDescent="0.25">
      <c r="A14689" s="48">
        <v>60101330</v>
      </c>
      <c r="B14689" s="49" t="s">
        <v>14933</v>
      </c>
    </row>
    <row r="14690" spans="1:2" x14ac:dyDescent="0.25">
      <c r="A14690" s="48">
        <v>60101331</v>
      </c>
      <c r="B14690" s="49" t="s">
        <v>14934</v>
      </c>
    </row>
    <row r="14691" spans="1:2" x14ac:dyDescent="0.25">
      <c r="A14691" s="48">
        <v>60101401</v>
      </c>
      <c r="B14691" s="49" t="s">
        <v>14935</v>
      </c>
    </row>
    <row r="14692" spans="1:2" x14ac:dyDescent="0.25">
      <c r="A14692" s="48">
        <v>60101402</v>
      </c>
      <c r="B14692" s="49" t="s">
        <v>14936</v>
      </c>
    </row>
    <row r="14693" spans="1:2" x14ac:dyDescent="0.25">
      <c r="A14693" s="48">
        <v>60101403</v>
      </c>
      <c r="B14693" s="49" t="s">
        <v>14937</v>
      </c>
    </row>
    <row r="14694" spans="1:2" x14ac:dyDescent="0.25">
      <c r="A14694" s="48">
        <v>60101404</v>
      </c>
      <c r="B14694" s="49" t="s">
        <v>14938</v>
      </c>
    </row>
    <row r="14695" spans="1:2" x14ac:dyDescent="0.25">
      <c r="A14695" s="48">
        <v>60101405</v>
      </c>
      <c r="B14695" s="49" t="s">
        <v>14939</v>
      </c>
    </row>
    <row r="14696" spans="1:2" x14ac:dyDescent="0.25">
      <c r="A14696" s="48">
        <v>60101601</v>
      </c>
      <c r="B14696" s="49" t="s">
        <v>14940</v>
      </c>
    </row>
    <row r="14697" spans="1:2" x14ac:dyDescent="0.25">
      <c r="A14697" s="48">
        <v>60101602</v>
      </c>
      <c r="B14697" s="49" t="s">
        <v>14941</v>
      </c>
    </row>
    <row r="14698" spans="1:2" x14ac:dyDescent="0.25">
      <c r="A14698" s="48">
        <v>60101603</v>
      </c>
      <c r="B14698" s="49" t="s">
        <v>14942</v>
      </c>
    </row>
    <row r="14699" spans="1:2" x14ac:dyDescent="0.25">
      <c r="A14699" s="48">
        <v>60101604</v>
      </c>
      <c r="B14699" s="49" t="s">
        <v>14943</v>
      </c>
    </row>
    <row r="14700" spans="1:2" x14ac:dyDescent="0.25">
      <c r="A14700" s="48">
        <v>60101605</v>
      </c>
      <c r="B14700" s="49" t="s">
        <v>14944</v>
      </c>
    </row>
    <row r="14701" spans="1:2" x14ac:dyDescent="0.25">
      <c r="A14701" s="48">
        <v>60101606</v>
      </c>
      <c r="B14701" s="49" t="s">
        <v>14945</v>
      </c>
    </row>
    <row r="14702" spans="1:2" x14ac:dyDescent="0.25">
      <c r="A14702" s="48">
        <v>60101607</v>
      </c>
      <c r="B14702" s="49" t="s">
        <v>14946</v>
      </c>
    </row>
    <row r="14703" spans="1:2" x14ac:dyDescent="0.25">
      <c r="A14703" s="48">
        <v>60101608</v>
      </c>
      <c r="B14703" s="49" t="s">
        <v>14947</v>
      </c>
    </row>
    <row r="14704" spans="1:2" x14ac:dyDescent="0.25">
      <c r="A14704" s="48">
        <v>60101609</v>
      </c>
      <c r="B14704" s="49" t="s">
        <v>14948</v>
      </c>
    </row>
    <row r="14705" spans="1:2" x14ac:dyDescent="0.25">
      <c r="A14705" s="48">
        <v>60101610</v>
      </c>
      <c r="B14705" s="49" t="s">
        <v>14949</v>
      </c>
    </row>
    <row r="14706" spans="1:2" x14ac:dyDescent="0.25">
      <c r="A14706" s="48">
        <v>60101701</v>
      </c>
      <c r="B14706" s="49" t="s">
        <v>14950</v>
      </c>
    </row>
    <row r="14707" spans="1:2" x14ac:dyDescent="0.25">
      <c r="A14707" s="48">
        <v>60101702</v>
      </c>
      <c r="B14707" s="49" t="s">
        <v>14951</v>
      </c>
    </row>
    <row r="14708" spans="1:2" x14ac:dyDescent="0.25">
      <c r="A14708" s="48">
        <v>60101703</v>
      </c>
      <c r="B14708" s="49" t="s">
        <v>14952</v>
      </c>
    </row>
    <row r="14709" spans="1:2" x14ac:dyDescent="0.25">
      <c r="A14709" s="48">
        <v>60101704</v>
      </c>
      <c r="B14709" s="49" t="s">
        <v>14953</v>
      </c>
    </row>
    <row r="14710" spans="1:2" x14ac:dyDescent="0.25">
      <c r="A14710" s="48">
        <v>60101705</v>
      </c>
      <c r="B14710" s="49" t="s">
        <v>14954</v>
      </c>
    </row>
    <row r="14711" spans="1:2" x14ac:dyDescent="0.25">
      <c r="A14711" s="48">
        <v>60101706</v>
      </c>
      <c r="B14711" s="49" t="s">
        <v>14955</v>
      </c>
    </row>
    <row r="14712" spans="1:2" x14ac:dyDescent="0.25">
      <c r="A14712" s="48">
        <v>60101707</v>
      </c>
      <c r="B14712" s="49" t="s">
        <v>14956</v>
      </c>
    </row>
    <row r="14713" spans="1:2" x14ac:dyDescent="0.25">
      <c r="A14713" s="48">
        <v>60101708</v>
      </c>
      <c r="B14713" s="49" t="s">
        <v>14957</v>
      </c>
    </row>
    <row r="14714" spans="1:2" x14ac:dyDescent="0.25">
      <c r="A14714" s="48">
        <v>60101709</v>
      </c>
      <c r="B14714" s="49" t="s">
        <v>14958</v>
      </c>
    </row>
    <row r="14715" spans="1:2" x14ac:dyDescent="0.25">
      <c r="A14715" s="48">
        <v>60101710</v>
      </c>
      <c r="B14715" s="49" t="s">
        <v>14959</v>
      </c>
    </row>
    <row r="14716" spans="1:2" x14ac:dyDescent="0.25">
      <c r="A14716" s="48">
        <v>60101711</v>
      </c>
      <c r="B14716" s="49" t="s">
        <v>14960</v>
      </c>
    </row>
    <row r="14717" spans="1:2" x14ac:dyDescent="0.25">
      <c r="A14717" s="48">
        <v>60101712</v>
      </c>
      <c r="B14717" s="49" t="s">
        <v>14961</v>
      </c>
    </row>
    <row r="14718" spans="1:2" x14ac:dyDescent="0.25">
      <c r="A14718" s="48">
        <v>60101713</v>
      </c>
      <c r="B14718" s="49" t="s">
        <v>14962</v>
      </c>
    </row>
    <row r="14719" spans="1:2" x14ac:dyDescent="0.25">
      <c r="A14719" s="48">
        <v>60101714</v>
      </c>
      <c r="B14719" s="49" t="s">
        <v>14963</v>
      </c>
    </row>
    <row r="14720" spans="1:2" x14ac:dyDescent="0.25">
      <c r="A14720" s="48">
        <v>60101715</v>
      </c>
      <c r="B14720" s="49" t="s">
        <v>14964</v>
      </c>
    </row>
    <row r="14721" spans="1:2" x14ac:dyDescent="0.25">
      <c r="A14721" s="48">
        <v>60101716</v>
      </c>
      <c r="B14721" s="49" t="s">
        <v>14965</v>
      </c>
    </row>
    <row r="14722" spans="1:2" x14ac:dyDescent="0.25">
      <c r="A14722" s="48">
        <v>60101717</v>
      </c>
      <c r="B14722" s="49" t="s">
        <v>14966</v>
      </c>
    </row>
    <row r="14723" spans="1:2" x14ac:dyDescent="0.25">
      <c r="A14723" s="48">
        <v>60101718</v>
      </c>
      <c r="B14723" s="49" t="s">
        <v>14967</v>
      </c>
    </row>
    <row r="14724" spans="1:2" x14ac:dyDescent="0.25">
      <c r="A14724" s="48">
        <v>60101719</v>
      </c>
      <c r="B14724" s="49" t="s">
        <v>14968</v>
      </c>
    </row>
    <row r="14725" spans="1:2" x14ac:dyDescent="0.25">
      <c r="A14725" s="48">
        <v>60101720</v>
      </c>
      <c r="B14725" s="49" t="s">
        <v>14969</v>
      </c>
    </row>
    <row r="14726" spans="1:2" x14ac:dyDescent="0.25">
      <c r="A14726" s="48">
        <v>60101721</v>
      </c>
      <c r="B14726" s="49" t="s">
        <v>14970</v>
      </c>
    </row>
    <row r="14727" spans="1:2" x14ac:dyDescent="0.25">
      <c r="A14727" s="48">
        <v>60101722</v>
      </c>
      <c r="B14727" s="49" t="s">
        <v>14971</v>
      </c>
    </row>
    <row r="14728" spans="1:2" x14ac:dyDescent="0.25">
      <c r="A14728" s="48">
        <v>60101723</v>
      </c>
      <c r="B14728" s="49" t="s">
        <v>14972</v>
      </c>
    </row>
    <row r="14729" spans="1:2" x14ac:dyDescent="0.25">
      <c r="A14729" s="48">
        <v>60101724</v>
      </c>
      <c r="B14729" s="49" t="s">
        <v>14973</v>
      </c>
    </row>
    <row r="14730" spans="1:2" x14ac:dyDescent="0.25">
      <c r="A14730" s="48">
        <v>60101725</v>
      </c>
      <c r="B14730" s="49" t="s">
        <v>14974</v>
      </c>
    </row>
    <row r="14731" spans="1:2" x14ac:dyDescent="0.25">
      <c r="A14731" s="48">
        <v>60101726</v>
      </c>
      <c r="B14731" s="49" t="s">
        <v>14975</v>
      </c>
    </row>
    <row r="14732" spans="1:2" x14ac:dyDescent="0.25">
      <c r="A14732" s="48">
        <v>60101727</v>
      </c>
      <c r="B14732" s="49" t="s">
        <v>14976</v>
      </c>
    </row>
    <row r="14733" spans="1:2" x14ac:dyDescent="0.25">
      <c r="A14733" s="48">
        <v>60101728</v>
      </c>
      <c r="B14733" s="49" t="s">
        <v>14977</v>
      </c>
    </row>
    <row r="14734" spans="1:2" x14ac:dyDescent="0.25">
      <c r="A14734" s="48">
        <v>60101729</v>
      </c>
      <c r="B14734" s="49" t="s">
        <v>14978</v>
      </c>
    </row>
    <row r="14735" spans="1:2" x14ac:dyDescent="0.25">
      <c r="A14735" s="48">
        <v>60101730</v>
      </c>
      <c r="B14735" s="49" t="s">
        <v>14979</v>
      </c>
    </row>
    <row r="14736" spans="1:2" x14ac:dyDescent="0.25">
      <c r="A14736" s="48">
        <v>60101731</v>
      </c>
      <c r="B14736" s="49" t="s">
        <v>14980</v>
      </c>
    </row>
    <row r="14737" spans="1:2" x14ac:dyDescent="0.25">
      <c r="A14737" s="48">
        <v>60101732</v>
      </c>
      <c r="B14737" s="49" t="s">
        <v>14981</v>
      </c>
    </row>
    <row r="14738" spans="1:2" x14ac:dyDescent="0.25">
      <c r="A14738" s="48">
        <v>60101801</v>
      </c>
      <c r="B14738" s="49" t="s">
        <v>14982</v>
      </c>
    </row>
    <row r="14739" spans="1:2" x14ac:dyDescent="0.25">
      <c r="A14739" s="48">
        <v>60101802</v>
      </c>
      <c r="B14739" s="49" t="s">
        <v>14983</v>
      </c>
    </row>
    <row r="14740" spans="1:2" x14ac:dyDescent="0.25">
      <c r="A14740" s="48">
        <v>60101803</v>
      </c>
      <c r="B14740" s="49" t="s">
        <v>14984</v>
      </c>
    </row>
    <row r="14741" spans="1:2" x14ac:dyDescent="0.25">
      <c r="A14741" s="48">
        <v>60101804</v>
      </c>
      <c r="B14741" s="49" t="s">
        <v>14985</v>
      </c>
    </row>
    <row r="14742" spans="1:2" x14ac:dyDescent="0.25">
      <c r="A14742" s="48">
        <v>60101805</v>
      </c>
      <c r="B14742" s="49" t="s">
        <v>14986</v>
      </c>
    </row>
    <row r="14743" spans="1:2" x14ac:dyDescent="0.25">
      <c r="A14743" s="48">
        <v>60101806</v>
      </c>
      <c r="B14743" s="49" t="s">
        <v>14987</v>
      </c>
    </row>
    <row r="14744" spans="1:2" x14ac:dyDescent="0.25">
      <c r="A14744" s="48">
        <v>60101807</v>
      </c>
      <c r="B14744" s="49" t="s">
        <v>14988</v>
      </c>
    </row>
    <row r="14745" spans="1:2" x14ac:dyDescent="0.25">
      <c r="A14745" s="48">
        <v>60101808</v>
      </c>
      <c r="B14745" s="49" t="s">
        <v>14989</v>
      </c>
    </row>
    <row r="14746" spans="1:2" x14ac:dyDescent="0.25">
      <c r="A14746" s="48">
        <v>60101809</v>
      </c>
      <c r="B14746" s="49" t="s">
        <v>14990</v>
      </c>
    </row>
    <row r="14747" spans="1:2" x14ac:dyDescent="0.25">
      <c r="A14747" s="48">
        <v>60101810</v>
      </c>
      <c r="B14747" s="49" t="s">
        <v>14991</v>
      </c>
    </row>
    <row r="14748" spans="1:2" x14ac:dyDescent="0.25">
      <c r="A14748" s="48">
        <v>60101811</v>
      </c>
      <c r="B14748" s="49" t="s">
        <v>14992</v>
      </c>
    </row>
    <row r="14749" spans="1:2" x14ac:dyDescent="0.25">
      <c r="A14749" s="48">
        <v>60101901</v>
      </c>
      <c r="B14749" s="49" t="s">
        <v>14993</v>
      </c>
    </row>
    <row r="14750" spans="1:2" x14ac:dyDescent="0.25">
      <c r="A14750" s="48">
        <v>60101902</v>
      </c>
      <c r="B14750" s="49" t="s">
        <v>14994</v>
      </c>
    </row>
    <row r="14751" spans="1:2" x14ac:dyDescent="0.25">
      <c r="A14751" s="48">
        <v>60101903</v>
      </c>
      <c r="B14751" s="49" t="s">
        <v>14995</v>
      </c>
    </row>
    <row r="14752" spans="1:2" x14ac:dyDescent="0.25">
      <c r="A14752" s="48">
        <v>60101904</v>
      </c>
      <c r="B14752" s="49" t="s">
        <v>14996</v>
      </c>
    </row>
    <row r="14753" spans="1:2" x14ac:dyDescent="0.25">
      <c r="A14753" s="48">
        <v>60101905</v>
      </c>
      <c r="B14753" s="49" t="s">
        <v>14997</v>
      </c>
    </row>
    <row r="14754" spans="1:2" x14ac:dyDescent="0.25">
      <c r="A14754" s="48">
        <v>60101906</v>
      </c>
      <c r="B14754" s="49" t="s">
        <v>14998</v>
      </c>
    </row>
    <row r="14755" spans="1:2" x14ac:dyDescent="0.25">
      <c r="A14755" s="48">
        <v>60101907</v>
      </c>
      <c r="B14755" s="49" t="s">
        <v>14999</v>
      </c>
    </row>
    <row r="14756" spans="1:2" x14ac:dyDescent="0.25">
      <c r="A14756" s="48">
        <v>60101908</v>
      </c>
      <c r="B14756" s="49" t="s">
        <v>15000</v>
      </c>
    </row>
    <row r="14757" spans="1:2" x14ac:dyDescent="0.25">
      <c r="A14757" s="48">
        <v>60101909</v>
      </c>
      <c r="B14757" s="49" t="s">
        <v>15001</v>
      </c>
    </row>
    <row r="14758" spans="1:2" x14ac:dyDescent="0.25">
      <c r="A14758" s="48">
        <v>60101910</v>
      </c>
      <c r="B14758" s="49" t="s">
        <v>15002</v>
      </c>
    </row>
    <row r="14759" spans="1:2" x14ac:dyDescent="0.25">
      <c r="A14759" s="48">
        <v>60101911</v>
      </c>
      <c r="B14759" s="49" t="s">
        <v>15003</v>
      </c>
    </row>
    <row r="14760" spans="1:2" x14ac:dyDescent="0.25">
      <c r="A14760" s="48">
        <v>60102001</v>
      </c>
      <c r="B14760" s="49" t="s">
        <v>15004</v>
      </c>
    </row>
    <row r="14761" spans="1:2" x14ac:dyDescent="0.25">
      <c r="A14761" s="48">
        <v>60102002</v>
      </c>
      <c r="B14761" s="49" t="s">
        <v>15005</v>
      </c>
    </row>
    <row r="14762" spans="1:2" x14ac:dyDescent="0.25">
      <c r="A14762" s="48">
        <v>60102003</v>
      </c>
      <c r="B14762" s="49" t="s">
        <v>15006</v>
      </c>
    </row>
    <row r="14763" spans="1:2" x14ac:dyDescent="0.25">
      <c r="A14763" s="48">
        <v>60102004</v>
      </c>
      <c r="B14763" s="49" t="s">
        <v>15007</v>
      </c>
    </row>
    <row r="14764" spans="1:2" x14ac:dyDescent="0.25">
      <c r="A14764" s="48">
        <v>60102005</v>
      </c>
      <c r="B14764" s="49" t="s">
        <v>15008</v>
      </c>
    </row>
    <row r="14765" spans="1:2" x14ac:dyDescent="0.25">
      <c r="A14765" s="48">
        <v>60102006</v>
      </c>
      <c r="B14765" s="49" t="s">
        <v>15009</v>
      </c>
    </row>
    <row r="14766" spans="1:2" x14ac:dyDescent="0.25">
      <c r="A14766" s="48">
        <v>60102007</v>
      </c>
      <c r="B14766" s="49" t="s">
        <v>15010</v>
      </c>
    </row>
    <row r="14767" spans="1:2" x14ac:dyDescent="0.25">
      <c r="A14767" s="48">
        <v>60102101</v>
      </c>
      <c r="B14767" s="49" t="s">
        <v>15011</v>
      </c>
    </row>
    <row r="14768" spans="1:2" x14ac:dyDescent="0.25">
      <c r="A14768" s="48">
        <v>60102102</v>
      </c>
      <c r="B14768" s="49" t="s">
        <v>15012</v>
      </c>
    </row>
    <row r="14769" spans="1:2" x14ac:dyDescent="0.25">
      <c r="A14769" s="48">
        <v>60102103</v>
      </c>
      <c r="B14769" s="49" t="s">
        <v>15013</v>
      </c>
    </row>
    <row r="14770" spans="1:2" x14ac:dyDescent="0.25">
      <c r="A14770" s="48">
        <v>60102104</v>
      </c>
      <c r="B14770" s="49" t="s">
        <v>15014</v>
      </c>
    </row>
    <row r="14771" spans="1:2" x14ac:dyDescent="0.25">
      <c r="A14771" s="48">
        <v>60102105</v>
      </c>
      <c r="B14771" s="49" t="s">
        <v>15015</v>
      </c>
    </row>
    <row r="14772" spans="1:2" x14ac:dyDescent="0.25">
      <c r="A14772" s="48">
        <v>60102106</v>
      </c>
      <c r="B14772" s="49" t="s">
        <v>15016</v>
      </c>
    </row>
    <row r="14773" spans="1:2" x14ac:dyDescent="0.25">
      <c r="A14773" s="48">
        <v>60102201</v>
      </c>
      <c r="B14773" s="49" t="s">
        <v>15017</v>
      </c>
    </row>
    <row r="14774" spans="1:2" x14ac:dyDescent="0.25">
      <c r="A14774" s="48">
        <v>60102202</v>
      </c>
      <c r="B14774" s="49" t="s">
        <v>15018</v>
      </c>
    </row>
    <row r="14775" spans="1:2" x14ac:dyDescent="0.25">
      <c r="A14775" s="48">
        <v>60102203</v>
      </c>
      <c r="B14775" s="49" t="s">
        <v>15019</v>
      </c>
    </row>
    <row r="14776" spans="1:2" x14ac:dyDescent="0.25">
      <c r="A14776" s="48">
        <v>60102204</v>
      </c>
      <c r="B14776" s="49" t="s">
        <v>15020</v>
      </c>
    </row>
    <row r="14777" spans="1:2" x14ac:dyDescent="0.25">
      <c r="A14777" s="48">
        <v>60102205</v>
      </c>
      <c r="B14777" s="49" t="s">
        <v>15021</v>
      </c>
    </row>
    <row r="14778" spans="1:2" x14ac:dyDescent="0.25">
      <c r="A14778" s="48">
        <v>60102206</v>
      </c>
      <c r="B14778" s="49" t="s">
        <v>15022</v>
      </c>
    </row>
    <row r="14779" spans="1:2" x14ac:dyDescent="0.25">
      <c r="A14779" s="48">
        <v>60102301</v>
      </c>
      <c r="B14779" s="49" t="s">
        <v>15023</v>
      </c>
    </row>
    <row r="14780" spans="1:2" x14ac:dyDescent="0.25">
      <c r="A14780" s="48">
        <v>60102302</v>
      </c>
      <c r="B14780" s="49" t="s">
        <v>15024</v>
      </c>
    </row>
    <row r="14781" spans="1:2" x14ac:dyDescent="0.25">
      <c r="A14781" s="48">
        <v>60102303</v>
      </c>
      <c r="B14781" s="49" t="s">
        <v>15025</v>
      </c>
    </row>
    <row r="14782" spans="1:2" x14ac:dyDescent="0.25">
      <c r="A14782" s="48">
        <v>60102304</v>
      </c>
      <c r="B14782" s="49" t="s">
        <v>15026</v>
      </c>
    </row>
    <row r="14783" spans="1:2" x14ac:dyDescent="0.25">
      <c r="A14783" s="48">
        <v>60102305</v>
      </c>
      <c r="B14783" s="49" t="s">
        <v>15027</v>
      </c>
    </row>
    <row r="14784" spans="1:2" x14ac:dyDescent="0.25">
      <c r="A14784" s="48">
        <v>60102306</v>
      </c>
      <c r="B14784" s="49" t="s">
        <v>15028</v>
      </c>
    </row>
    <row r="14785" spans="1:2" x14ac:dyDescent="0.25">
      <c r="A14785" s="48">
        <v>60102307</v>
      </c>
      <c r="B14785" s="49" t="s">
        <v>15029</v>
      </c>
    </row>
    <row r="14786" spans="1:2" x14ac:dyDescent="0.25">
      <c r="A14786" s="48">
        <v>60102308</v>
      </c>
      <c r="B14786" s="49" t="s">
        <v>15030</v>
      </c>
    </row>
    <row r="14787" spans="1:2" x14ac:dyDescent="0.25">
      <c r="A14787" s="48">
        <v>60102309</v>
      </c>
      <c r="B14787" s="49" t="s">
        <v>15031</v>
      </c>
    </row>
    <row r="14788" spans="1:2" x14ac:dyDescent="0.25">
      <c r="A14788" s="48">
        <v>60102310</v>
      </c>
      <c r="B14788" s="49" t="s">
        <v>15032</v>
      </c>
    </row>
    <row r="14789" spans="1:2" x14ac:dyDescent="0.25">
      <c r="A14789" s="48">
        <v>60102311</v>
      </c>
      <c r="B14789" s="49" t="s">
        <v>15033</v>
      </c>
    </row>
    <row r="14790" spans="1:2" x14ac:dyDescent="0.25">
      <c r="A14790" s="48">
        <v>60102312</v>
      </c>
      <c r="B14790" s="49" t="s">
        <v>15034</v>
      </c>
    </row>
    <row r="14791" spans="1:2" x14ac:dyDescent="0.25">
      <c r="A14791" s="48">
        <v>60102401</v>
      </c>
      <c r="B14791" s="49" t="s">
        <v>15035</v>
      </c>
    </row>
    <row r="14792" spans="1:2" x14ac:dyDescent="0.25">
      <c r="A14792" s="48">
        <v>60102402</v>
      </c>
      <c r="B14792" s="49" t="s">
        <v>15036</v>
      </c>
    </row>
    <row r="14793" spans="1:2" x14ac:dyDescent="0.25">
      <c r="A14793" s="48">
        <v>60102403</v>
      </c>
      <c r="B14793" s="49" t="s">
        <v>15037</v>
      </c>
    </row>
    <row r="14794" spans="1:2" x14ac:dyDescent="0.25">
      <c r="A14794" s="48">
        <v>60102404</v>
      </c>
      <c r="B14794" s="49" t="s">
        <v>15038</v>
      </c>
    </row>
    <row r="14795" spans="1:2" x14ac:dyDescent="0.25">
      <c r="A14795" s="48">
        <v>60102405</v>
      </c>
      <c r="B14795" s="49" t="s">
        <v>15039</v>
      </c>
    </row>
    <row r="14796" spans="1:2" x14ac:dyDescent="0.25">
      <c r="A14796" s="48">
        <v>60102406</v>
      </c>
      <c r="B14796" s="49" t="s">
        <v>15040</v>
      </c>
    </row>
    <row r="14797" spans="1:2" x14ac:dyDescent="0.25">
      <c r="A14797" s="48">
        <v>60102407</v>
      </c>
      <c r="B14797" s="49" t="s">
        <v>15041</v>
      </c>
    </row>
    <row r="14798" spans="1:2" x14ac:dyDescent="0.25">
      <c r="A14798" s="48">
        <v>60102408</v>
      </c>
      <c r="B14798" s="49" t="s">
        <v>15042</v>
      </c>
    </row>
    <row r="14799" spans="1:2" x14ac:dyDescent="0.25">
      <c r="A14799" s="48">
        <v>60102409</v>
      </c>
      <c r="B14799" s="49" t="s">
        <v>15043</v>
      </c>
    </row>
    <row r="14800" spans="1:2" x14ac:dyDescent="0.25">
      <c r="A14800" s="48">
        <v>60102410</v>
      </c>
      <c r="B14800" s="49" t="s">
        <v>15044</v>
      </c>
    </row>
    <row r="14801" spans="1:2" x14ac:dyDescent="0.25">
      <c r="A14801" s="48">
        <v>60102411</v>
      </c>
      <c r="B14801" s="49" t="s">
        <v>15045</v>
      </c>
    </row>
    <row r="14802" spans="1:2" x14ac:dyDescent="0.25">
      <c r="A14802" s="48">
        <v>60102412</v>
      </c>
      <c r="B14802" s="49" t="s">
        <v>15046</v>
      </c>
    </row>
    <row r="14803" spans="1:2" x14ac:dyDescent="0.25">
      <c r="A14803" s="48">
        <v>60102413</v>
      </c>
      <c r="B14803" s="49" t="s">
        <v>15047</v>
      </c>
    </row>
    <row r="14804" spans="1:2" x14ac:dyDescent="0.25">
      <c r="A14804" s="48">
        <v>60102414</v>
      </c>
      <c r="B14804" s="49" t="s">
        <v>15048</v>
      </c>
    </row>
    <row r="14805" spans="1:2" x14ac:dyDescent="0.25">
      <c r="A14805" s="48">
        <v>60102501</v>
      </c>
      <c r="B14805" s="49" t="s">
        <v>15049</v>
      </c>
    </row>
    <row r="14806" spans="1:2" x14ac:dyDescent="0.25">
      <c r="A14806" s="48">
        <v>60102502</v>
      </c>
      <c r="B14806" s="49" t="s">
        <v>15050</v>
      </c>
    </row>
    <row r="14807" spans="1:2" x14ac:dyDescent="0.25">
      <c r="A14807" s="48">
        <v>60102503</v>
      </c>
      <c r="B14807" s="49" t="s">
        <v>15051</v>
      </c>
    </row>
    <row r="14808" spans="1:2" x14ac:dyDescent="0.25">
      <c r="A14808" s="48">
        <v>60102504</v>
      </c>
      <c r="B14808" s="49" t="s">
        <v>15052</v>
      </c>
    </row>
    <row r="14809" spans="1:2" x14ac:dyDescent="0.25">
      <c r="A14809" s="48">
        <v>60102505</v>
      </c>
      <c r="B14809" s="49" t="s">
        <v>15053</v>
      </c>
    </row>
    <row r="14810" spans="1:2" x14ac:dyDescent="0.25">
      <c r="A14810" s="48">
        <v>60102506</v>
      </c>
      <c r="B14810" s="49" t="s">
        <v>15054</v>
      </c>
    </row>
    <row r="14811" spans="1:2" x14ac:dyDescent="0.25">
      <c r="A14811" s="48">
        <v>60102507</v>
      </c>
      <c r="B14811" s="49" t="s">
        <v>15055</v>
      </c>
    </row>
    <row r="14812" spans="1:2" x14ac:dyDescent="0.25">
      <c r="A14812" s="48">
        <v>60102508</v>
      </c>
      <c r="B14812" s="49" t="s">
        <v>15056</v>
      </c>
    </row>
    <row r="14813" spans="1:2" x14ac:dyDescent="0.25">
      <c r="A14813" s="48">
        <v>60102509</v>
      </c>
      <c r="B14813" s="49" t="s">
        <v>15057</v>
      </c>
    </row>
    <row r="14814" spans="1:2" x14ac:dyDescent="0.25">
      <c r="A14814" s="48">
        <v>60102510</v>
      </c>
      <c r="B14814" s="49" t="s">
        <v>15058</v>
      </c>
    </row>
    <row r="14815" spans="1:2" x14ac:dyDescent="0.25">
      <c r="A14815" s="48">
        <v>60102511</v>
      </c>
      <c r="B14815" s="49" t="s">
        <v>15059</v>
      </c>
    </row>
    <row r="14816" spans="1:2" x14ac:dyDescent="0.25">
      <c r="A14816" s="48">
        <v>60102512</v>
      </c>
      <c r="B14816" s="49" t="s">
        <v>15060</v>
      </c>
    </row>
    <row r="14817" spans="1:2" x14ac:dyDescent="0.25">
      <c r="A14817" s="48">
        <v>60102513</v>
      </c>
      <c r="B14817" s="49" t="s">
        <v>15061</v>
      </c>
    </row>
    <row r="14818" spans="1:2" x14ac:dyDescent="0.25">
      <c r="A14818" s="48">
        <v>60102601</v>
      </c>
      <c r="B14818" s="49" t="s">
        <v>15062</v>
      </c>
    </row>
    <row r="14819" spans="1:2" x14ac:dyDescent="0.25">
      <c r="A14819" s="48">
        <v>60102602</v>
      </c>
      <c r="B14819" s="49" t="s">
        <v>15063</v>
      </c>
    </row>
    <row r="14820" spans="1:2" x14ac:dyDescent="0.25">
      <c r="A14820" s="48">
        <v>60102603</v>
      </c>
      <c r="B14820" s="49" t="s">
        <v>15064</v>
      </c>
    </row>
    <row r="14821" spans="1:2" x14ac:dyDescent="0.25">
      <c r="A14821" s="48">
        <v>60102604</v>
      </c>
      <c r="B14821" s="49" t="s">
        <v>15065</v>
      </c>
    </row>
    <row r="14822" spans="1:2" x14ac:dyDescent="0.25">
      <c r="A14822" s="48">
        <v>60102605</v>
      </c>
      <c r="B14822" s="49" t="s">
        <v>15066</v>
      </c>
    </row>
    <row r="14823" spans="1:2" x14ac:dyDescent="0.25">
      <c r="A14823" s="48">
        <v>60102606</v>
      </c>
      <c r="B14823" s="49" t="s">
        <v>15067</v>
      </c>
    </row>
    <row r="14824" spans="1:2" x14ac:dyDescent="0.25">
      <c r="A14824" s="48">
        <v>60102607</v>
      </c>
      <c r="B14824" s="49" t="s">
        <v>15068</v>
      </c>
    </row>
    <row r="14825" spans="1:2" x14ac:dyDescent="0.25">
      <c r="A14825" s="48">
        <v>60102608</v>
      </c>
      <c r="B14825" s="49" t="s">
        <v>15069</v>
      </c>
    </row>
    <row r="14826" spans="1:2" x14ac:dyDescent="0.25">
      <c r="A14826" s="48">
        <v>60102609</v>
      </c>
      <c r="B14826" s="49" t="s">
        <v>15070</v>
      </c>
    </row>
    <row r="14827" spans="1:2" x14ac:dyDescent="0.25">
      <c r="A14827" s="48">
        <v>60102610</v>
      </c>
      <c r="B14827" s="49" t="s">
        <v>15071</v>
      </c>
    </row>
    <row r="14828" spans="1:2" x14ac:dyDescent="0.25">
      <c r="A14828" s="48">
        <v>60102611</v>
      </c>
      <c r="B14828" s="49" t="s">
        <v>15072</v>
      </c>
    </row>
    <row r="14829" spans="1:2" x14ac:dyDescent="0.25">
      <c r="A14829" s="48">
        <v>60102612</v>
      </c>
      <c r="B14829" s="49" t="s">
        <v>15073</v>
      </c>
    </row>
    <row r="14830" spans="1:2" x14ac:dyDescent="0.25">
      <c r="A14830" s="48">
        <v>60102613</v>
      </c>
      <c r="B14830" s="49" t="s">
        <v>15074</v>
      </c>
    </row>
    <row r="14831" spans="1:2" x14ac:dyDescent="0.25">
      <c r="A14831" s="48">
        <v>60102614</v>
      </c>
      <c r="B14831" s="49" t="s">
        <v>15075</v>
      </c>
    </row>
    <row r="14832" spans="1:2" x14ac:dyDescent="0.25">
      <c r="A14832" s="48">
        <v>60102701</v>
      </c>
      <c r="B14832" s="49" t="s">
        <v>15076</v>
      </c>
    </row>
    <row r="14833" spans="1:2" x14ac:dyDescent="0.25">
      <c r="A14833" s="48">
        <v>60102702</v>
      </c>
      <c r="B14833" s="49" t="s">
        <v>15077</v>
      </c>
    </row>
    <row r="14834" spans="1:2" x14ac:dyDescent="0.25">
      <c r="A14834" s="48">
        <v>60102703</v>
      </c>
      <c r="B14834" s="49" t="s">
        <v>15078</v>
      </c>
    </row>
    <row r="14835" spans="1:2" x14ac:dyDescent="0.25">
      <c r="A14835" s="48">
        <v>60102704</v>
      </c>
      <c r="B14835" s="49" t="s">
        <v>15079</v>
      </c>
    </row>
    <row r="14836" spans="1:2" x14ac:dyDescent="0.25">
      <c r="A14836" s="48">
        <v>60102705</v>
      </c>
      <c r="B14836" s="49" t="s">
        <v>15080</v>
      </c>
    </row>
    <row r="14837" spans="1:2" x14ac:dyDescent="0.25">
      <c r="A14837" s="48">
        <v>60102706</v>
      </c>
      <c r="B14837" s="49" t="s">
        <v>15081</v>
      </c>
    </row>
    <row r="14838" spans="1:2" x14ac:dyDescent="0.25">
      <c r="A14838" s="48">
        <v>60102707</v>
      </c>
      <c r="B14838" s="49" t="s">
        <v>15082</v>
      </c>
    </row>
    <row r="14839" spans="1:2" x14ac:dyDescent="0.25">
      <c r="A14839" s="48">
        <v>60102708</v>
      </c>
      <c r="B14839" s="49" t="s">
        <v>15083</v>
      </c>
    </row>
    <row r="14840" spans="1:2" x14ac:dyDescent="0.25">
      <c r="A14840" s="48">
        <v>60102709</v>
      </c>
      <c r="B14840" s="49" t="s">
        <v>15084</v>
      </c>
    </row>
    <row r="14841" spans="1:2" x14ac:dyDescent="0.25">
      <c r="A14841" s="48">
        <v>60102710</v>
      </c>
      <c r="B14841" s="49" t="s">
        <v>15085</v>
      </c>
    </row>
    <row r="14842" spans="1:2" x14ac:dyDescent="0.25">
      <c r="A14842" s="48">
        <v>60102711</v>
      </c>
      <c r="B14842" s="49" t="s">
        <v>15086</v>
      </c>
    </row>
    <row r="14843" spans="1:2" x14ac:dyDescent="0.25">
      <c r="A14843" s="48">
        <v>60102712</v>
      </c>
      <c r="B14843" s="49" t="s">
        <v>15087</v>
      </c>
    </row>
    <row r="14844" spans="1:2" x14ac:dyDescent="0.25">
      <c r="A14844" s="48">
        <v>60102713</v>
      </c>
      <c r="B14844" s="49" t="s">
        <v>15088</v>
      </c>
    </row>
    <row r="14845" spans="1:2" x14ac:dyDescent="0.25">
      <c r="A14845" s="48">
        <v>60102714</v>
      </c>
      <c r="B14845" s="49" t="s">
        <v>15089</v>
      </c>
    </row>
    <row r="14846" spans="1:2" x14ac:dyDescent="0.25">
      <c r="A14846" s="48">
        <v>60102715</v>
      </c>
      <c r="B14846" s="49" t="s">
        <v>15090</v>
      </c>
    </row>
    <row r="14847" spans="1:2" x14ac:dyDescent="0.25">
      <c r="A14847" s="48">
        <v>60102717</v>
      </c>
      <c r="B14847" s="49" t="s">
        <v>15091</v>
      </c>
    </row>
    <row r="14848" spans="1:2" x14ac:dyDescent="0.25">
      <c r="A14848" s="48">
        <v>60102718</v>
      </c>
      <c r="B14848" s="49" t="s">
        <v>15092</v>
      </c>
    </row>
    <row r="14849" spans="1:2" x14ac:dyDescent="0.25">
      <c r="A14849" s="48">
        <v>60102801</v>
      </c>
      <c r="B14849" s="49" t="s">
        <v>15093</v>
      </c>
    </row>
    <row r="14850" spans="1:2" x14ac:dyDescent="0.25">
      <c r="A14850" s="48">
        <v>60102802</v>
      </c>
      <c r="B14850" s="49" t="s">
        <v>15094</v>
      </c>
    </row>
    <row r="14851" spans="1:2" x14ac:dyDescent="0.25">
      <c r="A14851" s="48">
        <v>60102803</v>
      </c>
      <c r="B14851" s="49" t="s">
        <v>15095</v>
      </c>
    </row>
    <row r="14852" spans="1:2" x14ac:dyDescent="0.25">
      <c r="A14852" s="48">
        <v>60102804</v>
      </c>
      <c r="B14852" s="49" t="s">
        <v>15096</v>
      </c>
    </row>
    <row r="14853" spans="1:2" x14ac:dyDescent="0.25">
      <c r="A14853" s="48">
        <v>60102805</v>
      </c>
      <c r="B14853" s="49" t="s">
        <v>15097</v>
      </c>
    </row>
    <row r="14854" spans="1:2" x14ac:dyDescent="0.25">
      <c r="A14854" s="48">
        <v>60102806</v>
      </c>
      <c r="B14854" s="49" t="s">
        <v>15098</v>
      </c>
    </row>
    <row r="14855" spans="1:2" x14ac:dyDescent="0.25">
      <c r="A14855" s="48">
        <v>60102807</v>
      </c>
      <c r="B14855" s="49" t="s">
        <v>15099</v>
      </c>
    </row>
    <row r="14856" spans="1:2" x14ac:dyDescent="0.25">
      <c r="A14856" s="48">
        <v>60102901</v>
      </c>
      <c r="B14856" s="49" t="s">
        <v>15100</v>
      </c>
    </row>
    <row r="14857" spans="1:2" x14ac:dyDescent="0.25">
      <c r="A14857" s="48">
        <v>60102902</v>
      </c>
      <c r="B14857" s="49" t="s">
        <v>15101</v>
      </c>
    </row>
    <row r="14858" spans="1:2" x14ac:dyDescent="0.25">
      <c r="A14858" s="48">
        <v>60102903</v>
      </c>
      <c r="B14858" s="49" t="s">
        <v>15102</v>
      </c>
    </row>
    <row r="14859" spans="1:2" x14ac:dyDescent="0.25">
      <c r="A14859" s="48">
        <v>60102904</v>
      </c>
      <c r="B14859" s="49" t="s">
        <v>15103</v>
      </c>
    </row>
    <row r="14860" spans="1:2" x14ac:dyDescent="0.25">
      <c r="A14860" s="48">
        <v>60102905</v>
      </c>
      <c r="B14860" s="49" t="s">
        <v>15104</v>
      </c>
    </row>
    <row r="14861" spans="1:2" x14ac:dyDescent="0.25">
      <c r="A14861" s="48">
        <v>60102906</v>
      </c>
      <c r="B14861" s="49" t="s">
        <v>15105</v>
      </c>
    </row>
    <row r="14862" spans="1:2" x14ac:dyDescent="0.25">
      <c r="A14862" s="48">
        <v>60102907</v>
      </c>
      <c r="B14862" s="49" t="s">
        <v>15106</v>
      </c>
    </row>
    <row r="14863" spans="1:2" x14ac:dyDescent="0.25">
      <c r="A14863" s="48">
        <v>60102908</v>
      </c>
      <c r="B14863" s="49" t="s">
        <v>15107</v>
      </c>
    </row>
    <row r="14864" spans="1:2" x14ac:dyDescent="0.25">
      <c r="A14864" s="48">
        <v>60102909</v>
      </c>
      <c r="B14864" s="49" t="s">
        <v>15108</v>
      </c>
    </row>
    <row r="14865" spans="1:2" x14ac:dyDescent="0.25">
      <c r="A14865" s="48">
        <v>60102910</v>
      </c>
      <c r="B14865" s="49" t="s">
        <v>15109</v>
      </c>
    </row>
    <row r="14866" spans="1:2" x14ac:dyDescent="0.25">
      <c r="A14866" s="48">
        <v>60102911</v>
      </c>
      <c r="B14866" s="49" t="s">
        <v>15110</v>
      </c>
    </row>
    <row r="14867" spans="1:2" x14ac:dyDescent="0.25">
      <c r="A14867" s="48">
        <v>60102912</v>
      </c>
      <c r="B14867" s="49" t="s">
        <v>15111</v>
      </c>
    </row>
    <row r="14868" spans="1:2" x14ac:dyDescent="0.25">
      <c r="A14868" s="48">
        <v>60102913</v>
      </c>
      <c r="B14868" s="49" t="s">
        <v>15112</v>
      </c>
    </row>
    <row r="14869" spans="1:2" x14ac:dyDescent="0.25">
      <c r="A14869" s="48">
        <v>60102914</v>
      </c>
      <c r="B14869" s="49" t="s">
        <v>15113</v>
      </c>
    </row>
    <row r="14870" spans="1:2" x14ac:dyDescent="0.25">
      <c r="A14870" s="48">
        <v>60102915</v>
      </c>
      <c r="B14870" s="49" t="s">
        <v>15114</v>
      </c>
    </row>
    <row r="14871" spans="1:2" x14ac:dyDescent="0.25">
      <c r="A14871" s="48">
        <v>60102916</v>
      </c>
      <c r="B14871" s="49" t="s">
        <v>15115</v>
      </c>
    </row>
    <row r="14872" spans="1:2" x14ac:dyDescent="0.25">
      <c r="A14872" s="48">
        <v>60102917</v>
      </c>
      <c r="B14872" s="49" t="s">
        <v>15116</v>
      </c>
    </row>
    <row r="14873" spans="1:2" x14ac:dyDescent="0.25">
      <c r="A14873" s="48">
        <v>60103001</v>
      </c>
      <c r="B14873" s="49" t="s">
        <v>15117</v>
      </c>
    </row>
    <row r="14874" spans="1:2" x14ac:dyDescent="0.25">
      <c r="A14874" s="48">
        <v>60103002</v>
      </c>
      <c r="B14874" s="49" t="s">
        <v>15118</v>
      </c>
    </row>
    <row r="14875" spans="1:2" x14ac:dyDescent="0.25">
      <c r="A14875" s="48">
        <v>60103003</v>
      </c>
      <c r="B14875" s="49" t="s">
        <v>15119</v>
      </c>
    </row>
    <row r="14876" spans="1:2" x14ac:dyDescent="0.25">
      <c r="A14876" s="48">
        <v>60103004</v>
      </c>
      <c r="B14876" s="49" t="s">
        <v>15120</v>
      </c>
    </row>
    <row r="14877" spans="1:2" x14ac:dyDescent="0.25">
      <c r="A14877" s="48">
        <v>60103005</v>
      </c>
      <c r="B14877" s="49" t="s">
        <v>15121</v>
      </c>
    </row>
    <row r="14878" spans="1:2" x14ac:dyDescent="0.25">
      <c r="A14878" s="48">
        <v>60103006</v>
      </c>
      <c r="B14878" s="49" t="s">
        <v>15122</v>
      </c>
    </row>
    <row r="14879" spans="1:2" x14ac:dyDescent="0.25">
      <c r="A14879" s="48">
        <v>60103007</v>
      </c>
      <c r="B14879" s="49" t="s">
        <v>15123</v>
      </c>
    </row>
    <row r="14880" spans="1:2" x14ac:dyDescent="0.25">
      <c r="A14880" s="48">
        <v>60103008</v>
      </c>
      <c r="B14880" s="49" t="s">
        <v>15124</v>
      </c>
    </row>
    <row r="14881" spans="1:2" x14ac:dyDescent="0.25">
      <c r="A14881" s="48">
        <v>60103009</v>
      </c>
      <c r="B14881" s="49" t="s">
        <v>15125</v>
      </c>
    </row>
    <row r="14882" spans="1:2" x14ac:dyDescent="0.25">
      <c r="A14882" s="48">
        <v>60103010</v>
      </c>
      <c r="B14882" s="49" t="s">
        <v>15126</v>
      </c>
    </row>
    <row r="14883" spans="1:2" x14ac:dyDescent="0.25">
      <c r="A14883" s="48">
        <v>60103012</v>
      </c>
      <c r="B14883" s="49" t="s">
        <v>15127</v>
      </c>
    </row>
    <row r="14884" spans="1:2" x14ac:dyDescent="0.25">
      <c r="A14884" s="48">
        <v>60103013</v>
      </c>
      <c r="B14884" s="49" t="s">
        <v>15128</v>
      </c>
    </row>
    <row r="14885" spans="1:2" x14ac:dyDescent="0.25">
      <c r="A14885" s="48">
        <v>60103101</v>
      </c>
      <c r="B14885" s="49" t="s">
        <v>15129</v>
      </c>
    </row>
    <row r="14886" spans="1:2" x14ac:dyDescent="0.25">
      <c r="A14886" s="48">
        <v>60103102</v>
      </c>
      <c r="B14886" s="49" t="s">
        <v>15130</v>
      </c>
    </row>
    <row r="14887" spans="1:2" x14ac:dyDescent="0.25">
      <c r="A14887" s="48">
        <v>60103103</v>
      </c>
      <c r="B14887" s="49" t="s">
        <v>15131</v>
      </c>
    </row>
    <row r="14888" spans="1:2" x14ac:dyDescent="0.25">
      <c r="A14888" s="48">
        <v>60103104</v>
      </c>
      <c r="B14888" s="49" t="s">
        <v>15132</v>
      </c>
    </row>
    <row r="14889" spans="1:2" x14ac:dyDescent="0.25">
      <c r="A14889" s="48">
        <v>60103105</v>
      </c>
      <c r="B14889" s="49" t="s">
        <v>15133</v>
      </c>
    </row>
    <row r="14890" spans="1:2" x14ac:dyDescent="0.25">
      <c r="A14890" s="48">
        <v>60103106</v>
      </c>
      <c r="B14890" s="49" t="s">
        <v>15134</v>
      </c>
    </row>
    <row r="14891" spans="1:2" x14ac:dyDescent="0.25">
      <c r="A14891" s="48">
        <v>60103107</v>
      </c>
      <c r="B14891" s="49" t="s">
        <v>15135</v>
      </c>
    </row>
    <row r="14892" spans="1:2" x14ac:dyDescent="0.25">
      <c r="A14892" s="48">
        <v>60103108</v>
      </c>
      <c r="B14892" s="49" t="s">
        <v>15136</v>
      </c>
    </row>
    <row r="14893" spans="1:2" x14ac:dyDescent="0.25">
      <c r="A14893" s="48">
        <v>60103109</v>
      </c>
      <c r="B14893" s="49" t="s">
        <v>15137</v>
      </c>
    </row>
    <row r="14894" spans="1:2" x14ac:dyDescent="0.25">
      <c r="A14894" s="48">
        <v>60103110</v>
      </c>
      <c r="B14894" s="49" t="s">
        <v>15138</v>
      </c>
    </row>
    <row r="14895" spans="1:2" x14ac:dyDescent="0.25">
      <c r="A14895" s="48">
        <v>60103111</v>
      </c>
      <c r="B14895" s="49" t="s">
        <v>15139</v>
      </c>
    </row>
    <row r="14896" spans="1:2" x14ac:dyDescent="0.25">
      <c r="A14896" s="48">
        <v>60103112</v>
      </c>
      <c r="B14896" s="49" t="s">
        <v>15140</v>
      </c>
    </row>
    <row r="14897" spans="1:2" x14ac:dyDescent="0.25">
      <c r="A14897" s="48">
        <v>60103201</v>
      </c>
      <c r="B14897" s="49" t="s">
        <v>15141</v>
      </c>
    </row>
    <row r="14898" spans="1:2" x14ac:dyDescent="0.25">
      <c r="A14898" s="48">
        <v>60103202</v>
      </c>
      <c r="B14898" s="49" t="s">
        <v>15142</v>
      </c>
    </row>
    <row r="14899" spans="1:2" x14ac:dyDescent="0.25">
      <c r="A14899" s="48">
        <v>60103203</v>
      </c>
      <c r="B14899" s="49" t="s">
        <v>15143</v>
      </c>
    </row>
    <row r="14900" spans="1:2" x14ac:dyDescent="0.25">
      <c r="A14900" s="48">
        <v>60103204</v>
      </c>
      <c r="B14900" s="49" t="s">
        <v>15144</v>
      </c>
    </row>
    <row r="14901" spans="1:2" x14ac:dyDescent="0.25">
      <c r="A14901" s="48">
        <v>60103301</v>
      </c>
      <c r="B14901" s="49" t="s">
        <v>15145</v>
      </c>
    </row>
    <row r="14902" spans="1:2" x14ac:dyDescent="0.25">
      <c r="A14902" s="48">
        <v>60103302</v>
      </c>
      <c r="B14902" s="49" t="s">
        <v>15146</v>
      </c>
    </row>
    <row r="14903" spans="1:2" x14ac:dyDescent="0.25">
      <c r="A14903" s="48">
        <v>60103303</v>
      </c>
      <c r="B14903" s="49" t="s">
        <v>15147</v>
      </c>
    </row>
    <row r="14904" spans="1:2" x14ac:dyDescent="0.25">
      <c r="A14904" s="48">
        <v>60103401</v>
      </c>
      <c r="B14904" s="49" t="s">
        <v>15148</v>
      </c>
    </row>
    <row r="14905" spans="1:2" x14ac:dyDescent="0.25">
      <c r="A14905" s="48">
        <v>60103402</v>
      </c>
      <c r="B14905" s="49" t="s">
        <v>15149</v>
      </c>
    </row>
    <row r="14906" spans="1:2" x14ac:dyDescent="0.25">
      <c r="A14906" s="48">
        <v>60103403</v>
      </c>
      <c r="B14906" s="49" t="s">
        <v>15150</v>
      </c>
    </row>
    <row r="14907" spans="1:2" x14ac:dyDescent="0.25">
      <c r="A14907" s="48">
        <v>60103404</v>
      </c>
      <c r="B14907" s="49" t="s">
        <v>15151</v>
      </c>
    </row>
    <row r="14908" spans="1:2" x14ac:dyDescent="0.25">
      <c r="A14908" s="48">
        <v>60103405</v>
      </c>
      <c r="B14908" s="49" t="s">
        <v>15152</v>
      </c>
    </row>
    <row r="14909" spans="1:2" x14ac:dyDescent="0.25">
      <c r="A14909" s="48">
        <v>60103406</v>
      </c>
      <c r="B14909" s="49" t="s">
        <v>15153</v>
      </c>
    </row>
    <row r="14910" spans="1:2" x14ac:dyDescent="0.25">
      <c r="A14910" s="48">
        <v>60103407</v>
      </c>
      <c r="B14910" s="49" t="s">
        <v>15154</v>
      </c>
    </row>
    <row r="14911" spans="1:2" x14ac:dyDescent="0.25">
      <c r="A14911" s="48">
        <v>60103408</v>
      </c>
      <c r="B14911" s="49" t="s">
        <v>15155</v>
      </c>
    </row>
    <row r="14912" spans="1:2" x14ac:dyDescent="0.25">
      <c r="A14912" s="48">
        <v>60103409</v>
      </c>
      <c r="B14912" s="49" t="s">
        <v>15156</v>
      </c>
    </row>
    <row r="14913" spans="1:2" x14ac:dyDescent="0.25">
      <c r="A14913" s="48">
        <v>60103410</v>
      </c>
      <c r="B14913" s="49" t="s">
        <v>15157</v>
      </c>
    </row>
    <row r="14914" spans="1:2" x14ac:dyDescent="0.25">
      <c r="A14914" s="48">
        <v>60103501</v>
      </c>
      <c r="B14914" s="49" t="s">
        <v>15158</v>
      </c>
    </row>
    <row r="14915" spans="1:2" x14ac:dyDescent="0.25">
      <c r="A14915" s="48">
        <v>60103502</v>
      </c>
      <c r="B14915" s="49" t="s">
        <v>15159</v>
      </c>
    </row>
    <row r="14916" spans="1:2" x14ac:dyDescent="0.25">
      <c r="A14916" s="48">
        <v>60103503</v>
      </c>
      <c r="B14916" s="49" t="s">
        <v>15160</v>
      </c>
    </row>
    <row r="14917" spans="1:2" x14ac:dyDescent="0.25">
      <c r="A14917" s="48">
        <v>60103504</v>
      </c>
      <c r="B14917" s="49" t="s">
        <v>15161</v>
      </c>
    </row>
    <row r="14918" spans="1:2" x14ac:dyDescent="0.25">
      <c r="A14918" s="48">
        <v>60103601</v>
      </c>
      <c r="B14918" s="49" t="s">
        <v>15162</v>
      </c>
    </row>
    <row r="14919" spans="1:2" x14ac:dyDescent="0.25">
      <c r="A14919" s="48">
        <v>60103602</v>
      </c>
      <c r="B14919" s="49" t="s">
        <v>15163</v>
      </c>
    </row>
    <row r="14920" spans="1:2" x14ac:dyDescent="0.25">
      <c r="A14920" s="48">
        <v>60103603</v>
      </c>
      <c r="B14920" s="49" t="s">
        <v>15164</v>
      </c>
    </row>
    <row r="14921" spans="1:2" x14ac:dyDescent="0.25">
      <c r="A14921" s="48">
        <v>60103604</v>
      </c>
      <c r="B14921" s="49" t="s">
        <v>15165</v>
      </c>
    </row>
    <row r="14922" spans="1:2" x14ac:dyDescent="0.25">
      <c r="A14922" s="48">
        <v>60103605</v>
      </c>
      <c r="B14922" s="49" t="s">
        <v>15166</v>
      </c>
    </row>
    <row r="14923" spans="1:2" x14ac:dyDescent="0.25">
      <c r="A14923" s="48">
        <v>60103606</v>
      </c>
      <c r="B14923" s="49" t="s">
        <v>15167</v>
      </c>
    </row>
    <row r="14924" spans="1:2" x14ac:dyDescent="0.25">
      <c r="A14924" s="48">
        <v>60103701</v>
      </c>
      <c r="B14924" s="49" t="s">
        <v>15168</v>
      </c>
    </row>
    <row r="14925" spans="1:2" x14ac:dyDescent="0.25">
      <c r="A14925" s="48">
        <v>60103702</v>
      </c>
      <c r="B14925" s="49" t="s">
        <v>15169</v>
      </c>
    </row>
    <row r="14926" spans="1:2" x14ac:dyDescent="0.25">
      <c r="A14926" s="48">
        <v>60103703</v>
      </c>
      <c r="B14926" s="49" t="s">
        <v>15170</v>
      </c>
    </row>
    <row r="14927" spans="1:2" x14ac:dyDescent="0.25">
      <c r="A14927" s="48">
        <v>60103704</v>
      </c>
      <c r="B14927" s="49" t="s">
        <v>15171</v>
      </c>
    </row>
    <row r="14928" spans="1:2" x14ac:dyDescent="0.25">
      <c r="A14928" s="48">
        <v>60103705</v>
      </c>
      <c r="B14928" s="49" t="s">
        <v>15172</v>
      </c>
    </row>
    <row r="14929" spans="1:2" x14ac:dyDescent="0.25">
      <c r="A14929" s="48">
        <v>60103706</v>
      </c>
      <c r="B14929" s="49" t="s">
        <v>15173</v>
      </c>
    </row>
    <row r="14930" spans="1:2" x14ac:dyDescent="0.25">
      <c r="A14930" s="48">
        <v>60103801</v>
      </c>
      <c r="B14930" s="49" t="s">
        <v>15174</v>
      </c>
    </row>
    <row r="14931" spans="1:2" x14ac:dyDescent="0.25">
      <c r="A14931" s="48">
        <v>60103802</v>
      </c>
      <c r="B14931" s="49" t="s">
        <v>15175</v>
      </c>
    </row>
    <row r="14932" spans="1:2" x14ac:dyDescent="0.25">
      <c r="A14932" s="48">
        <v>60103803</v>
      </c>
      <c r="B14932" s="49" t="s">
        <v>15176</v>
      </c>
    </row>
    <row r="14933" spans="1:2" x14ac:dyDescent="0.25">
      <c r="A14933" s="48">
        <v>60103804</v>
      </c>
      <c r="B14933" s="49" t="s">
        <v>15177</v>
      </c>
    </row>
    <row r="14934" spans="1:2" x14ac:dyDescent="0.25">
      <c r="A14934" s="48">
        <v>60103805</v>
      </c>
      <c r="B14934" s="49" t="s">
        <v>15178</v>
      </c>
    </row>
    <row r="14935" spans="1:2" x14ac:dyDescent="0.25">
      <c r="A14935" s="48">
        <v>60103806</v>
      </c>
      <c r="B14935" s="49" t="s">
        <v>15179</v>
      </c>
    </row>
    <row r="14936" spans="1:2" x14ac:dyDescent="0.25">
      <c r="A14936" s="48">
        <v>60103807</v>
      </c>
      <c r="B14936" s="49" t="s">
        <v>15180</v>
      </c>
    </row>
    <row r="14937" spans="1:2" x14ac:dyDescent="0.25">
      <c r="A14937" s="48">
        <v>60103808</v>
      </c>
      <c r="B14937" s="49" t="s">
        <v>15181</v>
      </c>
    </row>
    <row r="14938" spans="1:2" x14ac:dyDescent="0.25">
      <c r="A14938" s="48">
        <v>60103809</v>
      </c>
      <c r="B14938" s="49" t="s">
        <v>15182</v>
      </c>
    </row>
    <row r="14939" spans="1:2" x14ac:dyDescent="0.25">
      <c r="A14939" s="48">
        <v>60103903</v>
      </c>
      <c r="B14939" s="49" t="s">
        <v>15183</v>
      </c>
    </row>
    <row r="14940" spans="1:2" x14ac:dyDescent="0.25">
      <c r="A14940" s="48">
        <v>60103904</v>
      </c>
      <c r="B14940" s="49" t="s">
        <v>15184</v>
      </c>
    </row>
    <row r="14941" spans="1:2" x14ac:dyDescent="0.25">
      <c r="A14941" s="48">
        <v>60103905</v>
      </c>
      <c r="B14941" s="49" t="s">
        <v>15185</v>
      </c>
    </row>
    <row r="14942" spans="1:2" x14ac:dyDescent="0.25">
      <c r="A14942" s="48">
        <v>60103906</v>
      </c>
      <c r="B14942" s="49" t="s">
        <v>15186</v>
      </c>
    </row>
    <row r="14943" spans="1:2" x14ac:dyDescent="0.25">
      <c r="A14943" s="48">
        <v>60103907</v>
      </c>
      <c r="B14943" s="49" t="s">
        <v>15187</v>
      </c>
    </row>
    <row r="14944" spans="1:2" x14ac:dyDescent="0.25">
      <c r="A14944" s="48">
        <v>60103908</v>
      </c>
      <c r="B14944" s="49" t="s">
        <v>15188</v>
      </c>
    </row>
    <row r="14945" spans="1:2" x14ac:dyDescent="0.25">
      <c r="A14945" s="48">
        <v>60103909</v>
      </c>
      <c r="B14945" s="49" t="s">
        <v>15189</v>
      </c>
    </row>
    <row r="14946" spans="1:2" x14ac:dyDescent="0.25">
      <c r="A14946" s="48">
        <v>60103911</v>
      </c>
      <c r="B14946" s="49" t="s">
        <v>15190</v>
      </c>
    </row>
    <row r="14947" spans="1:2" x14ac:dyDescent="0.25">
      <c r="A14947" s="48">
        <v>60103915</v>
      </c>
      <c r="B14947" s="49" t="s">
        <v>15191</v>
      </c>
    </row>
    <row r="14948" spans="1:2" x14ac:dyDescent="0.25">
      <c r="A14948" s="48">
        <v>60103916</v>
      </c>
      <c r="B14948" s="49" t="s">
        <v>15192</v>
      </c>
    </row>
    <row r="14949" spans="1:2" x14ac:dyDescent="0.25">
      <c r="A14949" s="48">
        <v>60103918</v>
      </c>
      <c r="B14949" s="49" t="s">
        <v>15193</v>
      </c>
    </row>
    <row r="14950" spans="1:2" x14ac:dyDescent="0.25">
      <c r="A14950" s="48">
        <v>60103919</v>
      </c>
      <c r="B14950" s="49" t="s">
        <v>15194</v>
      </c>
    </row>
    <row r="14951" spans="1:2" x14ac:dyDescent="0.25">
      <c r="A14951" s="48">
        <v>60103920</v>
      </c>
      <c r="B14951" s="49" t="s">
        <v>15195</v>
      </c>
    </row>
    <row r="14952" spans="1:2" x14ac:dyDescent="0.25">
      <c r="A14952" s="48">
        <v>60103921</v>
      </c>
      <c r="B14952" s="49" t="s">
        <v>15196</v>
      </c>
    </row>
    <row r="14953" spans="1:2" x14ac:dyDescent="0.25">
      <c r="A14953" s="48">
        <v>60103922</v>
      </c>
      <c r="B14953" s="49" t="s">
        <v>15197</v>
      </c>
    </row>
    <row r="14954" spans="1:2" x14ac:dyDescent="0.25">
      <c r="A14954" s="48">
        <v>60103923</v>
      </c>
      <c r="B14954" s="49" t="s">
        <v>15198</v>
      </c>
    </row>
    <row r="14955" spans="1:2" x14ac:dyDescent="0.25">
      <c r="A14955" s="48">
        <v>60103924</v>
      </c>
      <c r="B14955" s="49" t="s">
        <v>15199</v>
      </c>
    </row>
    <row r="14956" spans="1:2" x14ac:dyDescent="0.25">
      <c r="A14956" s="48">
        <v>60103925</v>
      </c>
      <c r="B14956" s="49" t="s">
        <v>15200</v>
      </c>
    </row>
    <row r="14957" spans="1:2" x14ac:dyDescent="0.25">
      <c r="A14957" s="48">
        <v>60103926</v>
      </c>
      <c r="B14957" s="49" t="s">
        <v>15201</v>
      </c>
    </row>
    <row r="14958" spans="1:2" x14ac:dyDescent="0.25">
      <c r="A14958" s="48">
        <v>60103927</v>
      </c>
      <c r="B14958" s="49" t="s">
        <v>15202</v>
      </c>
    </row>
    <row r="14959" spans="1:2" x14ac:dyDescent="0.25">
      <c r="A14959" s="48">
        <v>60103928</v>
      </c>
      <c r="B14959" s="49" t="s">
        <v>15203</v>
      </c>
    </row>
    <row r="14960" spans="1:2" x14ac:dyDescent="0.25">
      <c r="A14960" s="48">
        <v>60103929</v>
      </c>
      <c r="B14960" s="49" t="s">
        <v>15204</v>
      </c>
    </row>
    <row r="14961" spans="1:2" x14ac:dyDescent="0.25">
      <c r="A14961" s="48">
        <v>60103930</v>
      </c>
      <c r="B14961" s="49" t="s">
        <v>15205</v>
      </c>
    </row>
    <row r="14962" spans="1:2" x14ac:dyDescent="0.25">
      <c r="A14962" s="48">
        <v>60103931</v>
      </c>
      <c r="B14962" s="49" t="s">
        <v>15206</v>
      </c>
    </row>
    <row r="14963" spans="1:2" x14ac:dyDescent="0.25">
      <c r="A14963" s="48">
        <v>60103932</v>
      </c>
      <c r="B14963" s="49" t="s">
        <v>15207</v>
      </c>
    </row>
    <row r="14964" spans="1:2" x14ac:dyDescent="0.25">
      <c r="A14964" s="48">
        <v>60103933</v>
      </c>
      <c r="B14964" s="49" t="s">
        <v>15208</v>
      </c>
    </row>
    <row r="14965" spans="1:2" x14ac:dyDescent="0.25">
      <c r="A14965" s="48">
        <v>60103934</v>
      </c>
      <c r="B14965" s="49" t="s">
        <v>15209</v>
      </c>
    </row>
    <row r="14966" spans="1:2" x14ac:dyDescent="0.25">
      <c r="A14966" s="48">
        <v>60103936</v>
      </c>
      <c r="B14966" s="49" t="s">
        <v>15210</v>
      </c>
    </row>
    <row r="14967" spans="1:2" x14ac:dyDescent="0.25">
      <c r="A14967" s="48">
        <v>60104001</v>
      </c>
      <c r="B14967" s="49" t="s">
        <v>15211</v>
      </c>
    </row>
    <row r="14968" spans="1:2" x14ac:dyDescent="0.25">
      <c r="A14968" s="48">
        <v>60104002</v>
      </c>
      <c r="B14968" s="49" t="s">
        <v>15212</v>
      </c>
    </row>
    <row r="14969" spans="1:2" x14ac:dyDescent="0.25">
      <c r="A14969" s="48">
        <v>60104003</v>
      </c>
      <c r="B14969" s="49" t="s">
        <v>15213</v>
      </c>
    </row>
    <row r="14970" spans="1:2" x14ac:dyDescent="0.25">
      <c r="A14970" s="48">
        <v>60104004</v>
      </c>
      <c r="B14970" s="49" t="s">
        <v>15214</v>
      </c>
    </row>
    <row r="14971" spans="1:2" x14ac:dyDescent="0.25">
      <c r="A14971" s="48">
        <v>60104005</v>
      </c>
      <c r="B14971" s="49" t="s">
        <v>15215</v>
      </c>
    </row>
    <row r="14972" spans="1:2" x14ac:dyDescent="0.25">
      <c r="A14972" s="48">
        <v>60104006</v>
      </c>
      <c r="B14972" s="49" t="s">
        <v>15216</v>
      </c>
    </row>
    <row r="14973" spans="1:2" x14ac:dyDescent="0.25">
      <c r="A14973" s="48">
        <v>60104007</v>
      </c>
      <c r="B14973" s="49" t="s">
        <v>15217</v>
      </c>
    </row>
    <row r="14974" spans="1:2" x14ac:dyDescent="0.25">
      <c r="A14974" s="48">
        <v>60104008</v>
      </c>
      <c r="B14974" s="49" t="s">
        <v>15218</v>
      </c>
    </row>
    <row r="14975" spans="1:2" x14ac:dyDescent="0.25">
      <c r="A14975" s="48">
        <v>60104101</v>
      </c>
      <c r="B14975" s="49" t="s">
        <v>15219</v>
      </c>
    </row>
    <row r="14976" spans="1:2" x14ac:dyDescent="0.25">
      <c r="A14976" s="48">
        <v>60104102</v>
      </c>
      <c r="B14976" s="49" t="s">
        <v>15220</v>
      </c>
    </row>
    <row r="14977" spans="1:2" x14ac:dyDescent="0.25">
      <c r="A14977" s="48">
        <v>60104103</v>
      </c>
      <c r="B14977" s="49" t="s">
        <v>15221</v>
      </c>
    </row>
    <row r="14978" spans="1:2" x14ac:dyDescent="0.25">
      <c r="A14978" s="48">
        <v>60104104</v>
      </c>
      <c r="B14978" s="49" t="s">
        <v>15222</v>
      </c>
    </row>
    <row r="14979" spans="1:2" x14ac:dyDescent="0.25">
      <c r="A14979" s="48">
        <v>60104105</v>
      </c>
      <c r="B14979" s="49" t="s">
        <v>15223</v>
      </c>
    </row>
    <row r="14980" spans="1:2" x14ac:dyDescent="0.25">
      <c r="A14980" s="48">
        <v>60104106</v>
      </c>
      <c r="B14980" s="49" t="s">
        <v>15224</v>
      </c>
    </row>
    <row r="14981" spans="1:2" x14ac:dyDescent="0.25">
      <c r="A14981" s="48">
        <v>60104107</v>
      </c>
      <c r="B14981" s="49" t="s">
        <v>15225</v>
      </c>
    </row>
    <row r="14982" spans="1:2" x14ac:dyDescent="0.25">
      <c r="A14982" s="48">
        <v>60104201</v>
      </c>
      <c r="B14982" s="49" t="s">
        <v>15226</v>
      </c>
    </row>
    <row r="14983" spans="1:2" x14ac:dyDescent="0.25">
      <c r="A14983" s="48">
        <v>60104202</v>
      </c>
      <c r="B14983" s="49" t="s">
        <v>15227</v>
      </c>
    </row>
    <row r="14984" spans="1:2" x14ac:dyDescent="0.25">
      <c r="A14984" s="48">
        <v>60104203</v>
      </c>
      <c r="B14984" s="49" t="s">
        <v>15228</v>
      </c>
    </row>
    <row r="14985" spans="1:2" x14ac:dyDescent="0.25">
      <c r="A14985" s="48">
        <v>60104204</v>
      </c>
      <c r="B14985" s="49" t="s">
        <v>15229</v>
      </c>
    </row>
    <row r="14986" spans="1:2" x14ac:dyDescent="0.25">
      <c r="A14986" s="48">
        <v>60104301</v>
      </c>
      <c r="B14986" s="49" t="s">
        <v>15230</v>
      </c>
    </row>
    <row r="14987" spans="1:2" x14ac:dyDescent="0.25">
      <c r="A14987" s="48">
        <v>60104302</v>
      </c>
      <c r="B14987" s="49" t="s">
        <v>15231</v>
      </c>
    </row>
    <row r="14988" spans="1:2" x14ac:dyDescent="0.25">
      <c r="A14988" s="48">
        <v>60104303</v>
      </c>
      <c r="B14988" s="49" t="s">
        <v>15232</v>
      </c>
    </row>
    <row r="14989" spans="1:2" x14ac:dyDescent="0.25">
      <c r="A14989" s="48">
        <v>60104401</v>
      </c>
      <c r="B14989" s="49" t="s">
        <v>15233</v>
      </c>
    </row>
    <row r="14990" spans="1:2" x14ac:dyDescent="0.25">
      <c r="A14990" s="48">
        <v>60104402</v>
      </c>
      <c r="B14990" s="49" t="s">
        <v>15234</v>
      </c>
    </row>
    <row r="14991" spans="1:2" x14ac:dyDescent="0.25">
      <c r="A14991" s="48">
        <v>60104403</v>
      </c>
      <c r="B14991" s="49" t="s">
        <v>15235</v>
      </c>
    </row>
    <row r="14992" spans="1:2" x14ac:dyDescent="0.25">
      <c r="A14992" s="48">
        <v>60104404</v>
      </c>
      <c r="B14992" s="49" t="s">
        <v>15236</v>
      </c>
    </row>
    <row r="14993" spans="1:2" x14ac:dyDescent="0.25">
      <c r="A14993" s="48">
        <v>60104405</v>
      </c>
      <c r="B14993" s="49" t="s">
        <v>15237</v>
      </c>
    </row>
    <row r="14994" spans="1:2" x14ac:dyDescent="0.25">
      <c r="A14994" s="48">
        <v>60104406</v>
      </c>
      <c r="B14994" s="49" t="s">
        <v>15238</v>
      </c>
    </row>
    <row r="14995" spans="1:2" x14ac:dyDescent="0.25">
      <c r="A14995" s="48">
        <v>60104407</v>
      </c>
      <c r="B14995" s="49" t="s">
        <v>15239</v>
      </c>
    </row>
    <row r="14996" spans="1:2" x14ac:dyDescent="0.25">
      <c r="A14996" s="48">
        <v>60104408</v>
      </c>
      <c r="B14996" s="49" t="s">
        <v>15240</v>
      </c>
    </row>
    <row r="14997" spans="1:2" x14ac:dyDescent="0.25">
      <c r="A14997" s="48">
        <v>60104501</v>
      </c>
      <c r="B14997" s="49" t="s">
        <v>15241</v>
      </c>
    </row>
    <row r="14998" spans="1:2" x14ac:dyDescent="0.25">
      <c r="A14998" s="48">
        <v>60104502</v>
      </c>
      <c r="B14998" s="49" t="s">
        <v>15242</v>
      </c>
    </row>
    <row r="14999" spans="1:2" x14ac:dyDescent="0.25">
      <c r="A14999" s="48">
        <v>60104503</v>
      </c>
      <c r="B14999" s="49" t="s">
        <v>15243</v>
      </c>
    </row>
    <row r="15000" spans="1:2" x14ac:dyDescent="0.25">
      <c r="A15000" s="48">
        <v>60104504</v>
      </c>
      <c r="B15000" s="49" t="s">
        <v>15244</v>
      </c>
    </row>
    <row r="15001" spans="1:2" x14ac:dyDescent="0.25">
      <c r="A15001" s="48">
        <v>60104505</v>
      </c>
      <c r="B15001" s="49" t="s">
        <v>15245</v>
      </c>
    </row>
    <row r="15002" spans="1:2" x14ac:dyDescent="0.25">
      <c r="A15002" s="48">
        <v>60104506</v>
      </c>
      <c r="B15002" s="49" t="s">
        <v>15246</v>
      </c>
    </row>
    <row r="15003" spans="1:2" x14ac:dyDescent="0.25">
      <c r="A15003" s="48">
        <v>60104507</v>
      </c>
      <c r="B15003" s="49" t="s">
        <v>15247</v>
      </c>
    </row>
    <row r="15004" spans="1:2" x14ac:dyDescent="0.25">
      <c r="A15004" s="48">
        <v>60104508</v>
      </c>
      <c r="B15004" s="49" t="s">
        <v>15248</v>
      </c>
    </row>
    <row r="15005" spans="1:2" x14ac:dyDescent="0.25">
      <c r="A15005" s="48">
        <v>60104509</v>
      </c>
      <c r="B15005" s="49" t="s">
        <v>15249</v>
      </c>
    </row>
    <row r="15006" spans="1:2" x14ac:dyDescent="0.25">
      <c r="A15006" s="48">
        <v>60104511</v>
      </c>
      <c r="B15006" s="49" t="s">
        <v>15250</v>
      </c>
    </row>
    <row r="15007" spans="1:2" x14ac:dyDescent="0.25">
      <c r="A15007" s="48">
        <v>60104601</v>
      </c>
      <c r="B15007" s="49" t="s">
        <v>15251</v>
      </c>
    </row>
    <row r="15008" spans="1:2" x14ac:dyDescent="0.25">
      <c r="A15008" s="48">
        <v>60104602</v>
      </c>
      <c r="B15008" s="49" t="s">
        <v>15252</v>
      </c>
    </row>
    <row r="15009" spans="1:2" x14ac:dyDescent="0.25">
      <c r="A15009" s="48">
        <v>60104604</v>
      </c>
      <c r="B15009" s="49" t="s">
        <v>15253</v>
      </c>
    </row>
    <row r="15010" spans="1:2" x14ac:dyDescent="0.25">
      <c r="A15010" s="48">
        <v>60104605</v>
      </c>
      <c r="B15010" s="49" t="s">
        <v>15254</v>
      </c>
    </row>
    <row r="15011" spans="1:2" x14ac:dyDescent="0.25">
      <c r="A15011" s="48">
        <v>60104606</v>
      </c>
      <c r="B15011" s="49" t="s">
        <v>15255</v>
      </c>
    </row>
    <row r="15012" spans="1:2" x14ac:dyDescent="0.25">
      <c r="A15012" s="48">
        <v>60104607</v>
      </c>
      <c r="B15012" s="49" t="s">
        <v>15256</v>
      </c>
    </row>
    <row r="15013" spans="1:2" x14ac:dyDescent="0.25">
      <c r="A15013" s="48">
        <v>60104608</v>
      </c>
      <c r="B15013" s="49" t="s">
        <v>15257</v>
      </c>
    </row>
    <row r="15014" spans="1:2" x14ac:dyDescent="0.25">
      <c r="A15014" s="48">
        <v>60104609</v>
      </c>
      <c r="B15014" s="49" t="s">
        <v>15258</v>
      </c>
    </row>
    <row r="15015" spans="1:2" x14ac:dyDescent="0.25">
      <c r="A15015" s="48">
        <v>60104610</v>
      </c>
      <c r="B15015" s="49" t="s">
        <v>15259</v>
      </c>
    </row>
    <row r="15016" spans="1:2" x14ac:dyDescent="0.25">
      <c r="A15016" s="48">
        <v>60104611</v>
      </c>
      <c r="B15016" s="49" t="s">
        <v>15260</v>
      </c>
    </row>
    <row r="15017" spans="1:2" x14ac:dyDescent="0.25">
      <c r="A15017" s="48">
        <v>60104612</v>
      </c>
      <c r="B15017" s="49" t="s">
        <v>15261</v>
      </c>
    </row>
    <row r="15018" spans="1:2" x14ac:dyDescent="0.25">
      <c r="A15018" s="48">
        <v>60104701</v>
      </c>
      <c r="B15018" s="49" t="s">
        <v>15262</v>
      </c>
    </row>
    <row r="15019" spans="1:2" x14ac:dyDescent="0.25">
      <c r="A15019" s="48">
        <v>60104702</v>
      </c>
      <c r="B15019" s="49" t="s">
        <v>15263</v>
      </c>
    </row>
    <row r="15020" spans="1:2" x14ac:dyDescent="0.25">
      <c r="A15020" s="48">
        <v>60104703</v>
      </c>
      <c r="B15020" s="49" t="s">
        <v>15264</v>
      </c>
    </row>
    <row r="15021" spans="1:2" x14ac:dyDescent="0.25">
      <c r="A15021" s="48">
        <v>60104704</v>
      </c>
      <c r="B15021" s="49" t="s">
        <v>15265</v>
      </c>
    </row>
    <row r="15022" spans="1:2" x14ac:dyDescent="0.25">
      <c r="A15022" s="48">
        <v>60104705</v>
      </c>
      <c r="B15022" s="49" t="s">
        <v>15266</v>
      </c>
    </row>
    <row r="15023" spans="1:2" x14ac:dyDescent="0.25">
      <c r="A15023" s="48">
        <v>60104706</v>
      </c>
      <c r="B15023" s="49" t="s">
        <v>15267</v>
      </c>
    </row>
    <row r="15024" spans="1:2" x14ac:dyDescent="0.25">
      <c r="A15024" s="48">
        <v>60104707</v>
      </c>
      <c r="B15024" s="49" t="s">
        <v>7211</v>
      </c>
    </row>
    <row r="15025" spans="1:2" x14ac:dyDescent="0.25">
      <c r="A15025" s="48">
        <v>60104708</v>
      </c>
      <c r="B15025" s="49" t="s">
        <v>15268</v>
      </c>
    </row>
    <row r="15026" spans="1:2" x14ac:dyDescent="0.25">
      <c r="A15026" s="48">
        <v>60104801</v>
      </c>
      <c r="B15026" s="49" t="s">
        <v>15269</v>
      </c>
    </row>
    <row r="15027" spans="1:2" x14ac:dyDescent="0.25">
      <c r="A15027" s="48">
        <v>60104802</v>
      </c>
      <c r="B15027" s="49" t="s">
        <v>15270</v>
      </c>
    </row>
    <row r="15028" spans="1:2" x14ac:dyDescent="0.25">
      <c r="A15028" s="48">
        <v>60104803</v>
      </c>
      <c r="B15028" s="49" t="s">
        <v>15271</v>
      </c>
    </row>
    <row r="15029" spans="1:2" x14ac:dyDescent="0.25">
      <c r="A15029" s="48">
        <v>60104804</v>
      </c>
      <c r="B15029" s="49" t="s">
        <v>15272</v>
      </c>
    </row>
    <row r="15030" spans="1:2" x14ac:dyDescent="0.25">
      <c r="A15030" s="48">
        <v>60104805</v>
      </c>
      <c r="B15030" s="49" t="s">
        <v>15273</v>
      </c>
    </row>
    <row r="15031" spans="1:2" x14ac:dyDescent="0.25">
      <c r="A15031" s="48">
        <v>60104806</v>
      </c>
      <c r="B15031" s="49" t="s">
        <v>15274</v>
      </c>
    </row>
    <row r="15032" spans="1:2" x14ac:dyDescent="0.25">
      <c r="A15032" s="48">
        <v>60104807</v>
      </c>
      <c r="B15032" s="49" t="s">
        <v>15275</v>
      </c>
    </row>
    <row r="15033" spans="1:2" x14ac:dyDescent="0.25">
      <c r="A15033" s="48">
        <v>60104808</v>
      </c>
      <c r="B15033" s="49" t="s">
        <v>15276</v>
      </c>
    </row>
    <row r="15034" spans="1:2" x14ac:dyDescent="0.25">
      <c r="A15034" s="48">
        <v>60104809</v>
      </c>
      <c r="B15034" s="49" t="s">
        <v>15277</v>
      </c>
    </row>
    <row r="15035" spans="1:2" x14ac:dyDescent="0.25">
      <c r="A15035" s="48">
        <v>60104810</v>
      </c>
      <c r="B15035" s="49" t="s">
        <v>15278</v>
      </c>
    </row>
    <row r="15036" spans="1:2" x14ac:dyDescent="0.25">
      <c r="A15036" s="48">
        <v>60104811</v>
      </c>
      <c r="B15036" s="49" t="s">
        <v>15279</v>
      </c>
    </row>
    <row r="15037" spans="1:2" x14ac:dyDescent="0.25">
      <c r="A15037" s="48">
        <v>60104812</v>
      </c>
      <c r="B15037" s="49" t="s">
        <v>15280</v>
      </c>
    </row>
    <row r="15038" spans="1:2" x14ac:dyDescent="0.25">
      <c r="A15038" s="48">
        <v>60104813</v>
      </c>
      <c r="B15038" s="49" t="s">
        <v>15281</v>
      </c>
    </row>
    <row r="15039" spans="1:2" x14ac:dyDescent="0.25">
      <c r="A15039" s="48">
        <v>60104814</v>
      </c>
      <c r="B15039" s="49" t="s">
        <v>15282</v>
      </c>
    </row>
    <row r="15040" spans="1:2" x14ac:dyDescent="0.25">
      <c r="A15040" s="48">
        <v>60104815</v>
      </c>
      <c r="B15040" s="49" t="s">
        <v>15283</v>
      </c>
    </row>
    <row r="15041" spans="1:2" x14ac:dyDescent="0.25">
      <c r="A15041" s="48">
        <v>60104816</v>
      </c>
      <c r="B15041" s="49" t="s">
        <v>15284</v>
      </c>
    </row>
    <row r="15042" spans="1:2" x14ac:dyDescent="0.25">
      <c r="A15042" s="48">
        <v>60104901</v>
      </c>
      <c r="B15042" s="49" t="s">
        <v>15285</v>
      </c>
    </row>
    <row r="15043" spans="1:2" x14ac:dyDescent="0.25">
      <c r="A15043" s="48">
        <v>60104902</v>
      </c>
      <c r="B15043" s="49" t="s">
        <v>15286</v>
      </c>
    </row>
    <row r="15044" spans="1:2" x14ac:dyDescent="0.25">
      <c r="A15044" s="48">
        <v>60104903</v>
      </c>
      <c r="B15044" s="49" t="s">
        <v>15287</v>
      </c>
    </row>
    <row r="15045" spans="1:2" x14ac:dyDescent="0.25">
      <c r="A15045" s="48">
        <v>60104904</v>
      </c>
      <c r="B15045" s="49" t="s">
        <v>15288</v>
      </c>
    </row>
    <row r="15046" spans="1:2" x14ac:dyDescent="0.25">
      <c r="A15046" s="48">
        <v>60104905</v>
      </c>
      <c r="B15046" s="49" t="s">
        <v>15289</v>
      </c>
    </row>
    <row r="15047" spans="1:2" x14ac:dyDescent="0.25">
      <c r="A15047" s="48">
        <v>60104906</v>
      </c>
      <c r="B15047" s="49" t="s">
        <v>15290</v>
      </c>
    </row>
    <row r="15048" spans="1:2" x14ac:dyDescent="0.25">
      <c r="A15048" s="48">
        <v>60104907</v>
      </c>
      <c r="B15048" s="49" t="s">
        <v>15291</v>
      </c>
    </row>
    <row r="15049" spans="1:2" x14ac:dyDescent="0.25">
      <c r="A15049" s="48">
        <v>60104908</v>
      </c>
      <c r="B15049" s="49" t="s">
        <v>15292</v>
      </c>
    </row>
    <row r="15050" spans="1:2" x14ac:dyDescent="0.25">
      <c r="A15050" s="48">
        <v>60104909</v>
      </c>
      <c r="B15050" s="49" t="s">
        <v>15293</v>
      </c>
    </row>
    <row r="15051" spans="1:2" x14ac:dyDescent="0.25">
      <c r="A15051" s="48">
        <v>60104910</v>
      </c>
      <c r="B15051" s="49" t="s">
        <v>15294</v>
      </c>
    </row>
    <row r="15052" spans="1:2" x14ac:dyDescent="0.25">
      <c r="A15052" s="48">
        <v>60104911</v>
      </c>
      <c r="B15052" s="49" t="s">
        <v>15295</v>
      </c>
    </row>
    <row r="15053" spans="1:2" x14ac:dyDescent="0.25">
      <c r="A15053" s="48">
        <v>60104912</v>
      </c>
      <c r="B15053" s="49" t="s">
        <v>15296</v>
      </c>
    </row>
    <row r="15054" spans="1:2" x14ac:dyDescent="0.25">
      <c r="A15054" s="48">
        <v>60105001</v>
      </c>
      <c r="B15054" s="49" t="s">
        <v>15297</v>
      </c>
    </row>
    <row r="15055" spans="1:2" x14ac:dyDescent="0.25">
      <c r="A15055" s="48">
        <v>60105002</v>
      </c>
      <c r="B15055" s="49" t="s">
        <v>15298</v>
      </c>
    </row>
    <row r="15056" spans="1:2" x14ac:dyDescent="0.25">
      <c r="A15056" s="48">
        <v>60105003</v>
      </c>
      <c r="B15056" s="49" t="s">
        <v>15299</v>
      </c>
    </row>
    <row r="15057" spans="1:2" x14ac:dyDescent="0.25">
      <c r="A15057" s="48">
        <v>60105004</v>
      </c>
      <c r="B15057" s="49" t="s">
        <v>15300</v>
      </c>
    </row>
    <row r="15058" spans="1:2" x14ac:dyDescent="0.25">
      <c r="A15058" s="48">
        <v>60105005</v>
      </c>
      <c r="B15058" s="49" t="s">
        <v>15301</v>
      </c>
    </row>
    <row r="15059" spans="1:2" x14ac:dyDescent="0.25">
      <c r="A15059" s="48">
        <v>60105006</v>
      </c>
      <c r="B15059" s="49" t="s">
        <v>15302</v>
      </c>
    </row>
    <row r="15060" spans="1:2" x14ac:dyDescent="0.25">
      <c r="A15060" s="48">
        <v>60105101</v>
      </c>
      <c r="B15060" s="49" t="s">
        <v>15303</v>
      </c>
    </row>
    <row r="15061" spans="1:2" x14ac:dyDescent="0.25">
      <c r="A15061" s="48">
        <v>60105102</v>
      </c>
      <c r="B15061" s="49" t="s">
        <v>15304</v>
      </c>
    </row>
    <row r="15062" spans="1:2" x14ac:dyDescent="0.25">
      <c r="A15062" s="48">
        <v>60105103</v>
      </c>
      <c r="B15062" s="49" t="s">
        <v>15305</v>
      </c>
    </row>
    <row r="15063" spans="1:2" x14ac:dyDescent="0.25">
      <c r="A15063" s="48">
        <v>60105104</v>
      </c>
      <c r="B15063" s="49" t="s">
        <v>15306</v>
      </c>
    </row>
    <row r="15064" spans="1:2" x14ac:dyDescent="0.25">
      <c r="A15064" s="48">
        <v>60105201</v>
      </c>
      <c r="B15064" s="49" t="s">
        <v>15307</v>
      </c>
    </row>
    <row r="15065" spans="1:2" x14ac:dyDescent="0.25">
      <c r="A15065" s="48">
        <v>60105202</v>
      </c>
      <c r="B15065" s="49" t="s">
        <v>15308</v>
      </c>
    </row>
    <row r="15066" spans="1:2" x14ac:dyDescent="0.25">
      <c r="A15066" s="48">
        <v>60105203</v>
      </c>
      <c r="B15066" s="49" t="s">
        <v>15309</v>
      </c>
    </row>
    <row r="15067" spans="1:2" x14ac:dyDescent="0.25">
      <c r="A15067" s="48">
        <v>60105301</v>
      </c>
      <c r="B15067" s="49" t="s">
        <v>15310</v>
      </c>
    </row>
    <row r="15068" spans="1:2" x14ac:dyDescent="0.25">
      <c r="A15068" s="48">
        <v>60105302</v>
      </c>
      <c r="B15068" s="49" t="s">
        <v>15311</v>
      </c>
    </row>
    <row r="15069" spans="1:2" x14ac:dyDescent="0.25">
      <c r="A15069" s="48">
        <v>60105303</v>
      </c>
      <c r="B15069" s="49" t="s">
        <v>15312</v>
      </c>
    </row>
    <row r="15070" spans="1:2" x14ac:dyDescent="0.25">
      <c r="A15070" s="48">
        <v>60105304</v>
      </c>
      <c r="B15070" s="49" t="s">
        <v>15313</v>
      </c>
    </row>
    <row r="15071" spans="1:2" x14ac:dyDescent="0.25">
      <c r="A15071" s="48">
        <v>60105305</v>
      </c>
      <c r="B15071" s="49" t="s">
        <v>15314</v>
      </c>
    </row>
    <row r="15072" spans="1:2" x14ac:dyDescent="0.25">
      <c r="A15072" s="48">
        <v>60105306</v>
      </c>
      <c r="B15072" s="49" t="s">
        <v>15315</v>
      </c>
    </row>
    <row r="15073" spans="1:2" x14ac:dyDescent="0.25">
      <c r="A15073" s="48">
        <v>60105307</v>
      </c>
      <c r="B15073" s="49" t="s">
        <v>15316</v>
      </c>
    </row>
    <row r="15074" spans="1:2" x14ac:dyDescent="0.25">
      <c r="A15074" s="48">
        <v>60105308</v>
      </c>
      <c r="B15074" s="49" t="s">
        <v>15317</v>
      </c>
    </row>
    <row r="15075" spans="1:2" x14ac:dyDescent="0.25">
      <c r="A15075" s="48">
        <v>60105309</v>
      </c>
      <c r="B15075" s="49" t="s">
        <v>15318</v>
      </c>
    </row>
    <row r="15076" spans="1:2" x14ac:dyDescent="0.25">
      <c r="A15076" s="48">
        <v>60105401</v>
      </c>
      <c r="B15076" s="49" t="s">
        <v>15319</v>
      </c>
    </row>
    <row r="15077" spans="1:2" x14ac:dyDescent="0.25">
      <c r="A15077" s="48">
        <v>60105402</v>
      </c>
      <c r="B15077" s="49" t="s">
        <v>15320</v>
      </c>
    </row>
    <row r="15078" spans="1:2" x14ac:dyDescent="0.25">
      <c r="A15078" s="48">
        <v>60105403</v>
      </c>
      <c r="B15078" s="49" t="s">
        <v>15321</v>
      </c>
    </row>
    <row r="15079" spans="1:2" x14ac:dyDescent="0.25">
      <c r="A15079" s="48">
        <v>60105404</v>
      </c>
      <c r="B15079" s="49" t="s">
        <v>15322</v>
      </c>
    </row>
    <row r="15080" spans="1:2" x14ac:dyDescent="0.25">
      <c r="A15080" s="48">
        <v>60105405</v>
      </c>
      <c r="B15080" s="49" t="s">
        <v>15323</v>
      </c>
    </row>
    <row r="15081" spans="1:2" x14ac:dyDescent="0.25">
      <c r="A15081" s="48">
        <v>60105406</v>
      </c>
      <c r="B15081" s="49" t="s">
        <v>15324</v>
      </c>
    </row>
    <row r="15082" spans="1:2" x14ac:dyDescent="0.25">
      <c r="A15082" s="48">
        <v>60105407</v>
      </c>
      <c r="B15082" s="49" t="s">
        <v>15325</v>
      </c>
    </row>
    <row r="15083" spans="1:2" x14ac:dyDescent="0.25">
      <c r="A15083" s="48">
        <v>60105408</v>
      </c>
      <c r="B15083" s="49" t="s">
        <v>15326</v>
      </c>
    </row>
    <row r="15084" spans="1:2" x14ac:dyDescent="0.25">
      <c r="A15084" s="48">
        <v>60105409</v>
      </c>
      <c r="B15084" s="49" t="s">
        <v>15327</v>
      </c>
    </row>
    <row r="15085" spans="1:2" x14ac:dyDescent="0.25">
      <c r="A15085" s="48">
        <v>60105410</v>
      </c>
      <c r="B15085" s="49" t="s">
        <v>15328</v>
      </c>
    </row>
    <row r="15086" spans="1:2" x14ac:dyDescent="0.25">
      <c r="A15086" s="48">
        <v>60105411</v>
      </c>
      <c r="B15086" s="49" t="s">
        <v>15329</v>
      </c>
    </row>
    <row r="15087" spans="1:2" x14ac:dyDescent="0.25">
      <c r="A15087" s="48">
        <v>60105412</v>
      </c>
      <c r="B15087" s="49" t="s">
        <v>15330</v>
      </c>
    </row>
    <row r="15088" spans="1:2" x14ac:dyDescent="0.25">
      <c r="A15088" s="48">
        <v>60105413</v>
      </c>
      <c r="B15088" s="49" t="s">
        <v>15331</v>
      </c>
    </row>
    <row r="15089" spans="1:2" x14ac:dyDescent="0.25">
      <c r="A15089" s="48">
        <v>60105414</v>
      </c>
      <c r="B15089" s="49" t="s">
        <v>15332</v>
      </c>
    </row>
    <row r="15090" spans="1:2" x14ac:dyDescent="0.25">
      <c r="A15090" s="48">
        <v>60105415</v>
      </c>
      <c r="B15090" s="49" t="s">
        <v>15333</v>
      </c>
    </row>
    <row r="15091" spans="1:2" x14ac:dyDescent="0.25">
      <c r="A15091" s="48">
        <v>60105416</v>
      </c>
      <c r="B15091" s="49" t="s">
        <v>15334</v>
      </c>
    </row>
    <row r="15092" spans="1:2" x14ac:dyDescent="0.25">
      <c r="A15092" s="48">
        <v>60105417</v>
      </c>
      <c r="B15092" s="49" t="s">
        <v>15335</v>
      </c>
    </row>
    <row r="15093" spans="1:2" x14ac:dyDescent="0.25">
      <c r="A15093" s="48">
        <v>60105418</v>
      </c>
      <c r="B15093" s="49" t="s">
        <v>15336</v>
      </c>
    </row>
    <row r="15094" spans="1:2" x14ac:dyDescent="0.25">
      <c r="A15094" s="48">
        <v>60105419</v>
      </c>
      <c r="B15094" s="49" t="s">
        <v>15337</v>
      </c>
    </row>
    <row r="15095" spans="1:2" x14ac:dyDescent="0.25">
      <c r="A15095" s="48">
        <v>60105420</v>
      </c>
      <c r="B15095" s="49" t="s">
        <v>15338</v>
      </c>
    </row>
    <row r="15096" spans="1:2" x14ac:dyDescent="0.25">
      <c r="A15096" s="48">
        <v>60105421</v>
      </c>
      <c r="B15096" s="49" t="s">
        <v>15339</v>
      </c>
    </row>
    <row r="15097" spans="1:2" x14ac:dyDescent="0.25">
      <c r="A15097" s="48">
        <v>60105422</v>
      </c>
      <c r="B15097" s="49" t="s">
        <v>15340</v>
      </c>
    </row>
    <row r="15098" spans="1:2" x14ac:dyDescent="0.25">
      <c r="A15098" s="48">
        <v>60105423</v>
      </c>
      <c r="B15098" s="49" t="s">
        <v>15341</v>
      </c>
    </row>
    <row r="15099" spans="1:2" x14ac:dyDescent="0.25">
      <c r="A15099" s="48">
        <v>60105424</v>
      </c>
      <c r="B15099" s="49" t="s">
        <v>15342</v>
      </c>
    </row>
    <row r="15100" spans="1:2" x14ac:dyDescent="0.25">
      <c r="A15100" s="48">
        <v>60105425</v>
      </c>
      <c r="B15100" s="49" t="s">
        <v>15343</v>
      </c>
    </row>
    <row r="15101" spans="1:2" x14ac:dyDescent="0.25">
      <c r="A15101" s="48">
        <v>60105426</v>
      </c>
      <c r="B15101" s="49" t="s">
        <v>15344</v>
      </c>
    </row>
    <row r="15102" spans="1:2" x14ac:dyDescent="0.25">
      <c r="A15102" s="48">
        <v>60105427</v>
      </c>
      <c r="B15102" s="49" t="s">
        <v>15345</v>
      </c>
    </row>
    <row r="15103" spans="1:2" x14ac:dyDescent="0.25">
      <c r="A15103" s="48">
        <v>60105428</v>
      </c>
      <c r="B15103" s="49" t="s">
        <v>15346</v>
      </c>
    </row>
    <row r="15104" spans="1:2" x14ac:dyDescent="0.25">
      <c r="A15104" s="48">
        <v>60105429</v>
      </c>
      <c r="B15104" s="49" t="s">
        <v>15347</v>
      </c>
    </row>
    <row r="15105" spans="1:2" x14ac:dyDescent="0.25">
      <c r="A15105" s="48">
        <v>60105501</v>
      </c>
      <c r="B15105" s="49" t="s">
        <v>15348</v>
      </c>
    </row>
    <row r="15106" spans="1:2" x14ac:dyDescent="0.25">
      <c r="A15106" s="48">
        <v>60105502</v>
      </c>
      <c r="B15106" s="49" t="s">
        <v>15349</v>
      </c>
    </row>
    <row r="15107" spans="1:2" x14ac:dyDescent="0.25">
      <c r="A15107" s="48">
        <v>60105503</v>
      </c>
      <c r="B15107" s="49" t="s">
        <v>15350</v>
      </c>
    </row>
    <row r="15108" spans="1:2" x14ac:dyDescent="0.25">
      <c r="A15108" s="48">
        <v>60105504</v>
      </c>
      <c r="B15108" s="49" t="s">
        <v>15351</v>
      </c>
    </row>
    <row r="15109" spans="1:2" x14ac:dyDescent="0.25">
      <c r="A15109" s="48">
        <v>60105505</v>
      </c>
      <c r="B15109" s="49" t="s">
        <v>15352</v>
      </c>
    </row>
    <row r="15110" spans="1:2" x14ac:dyDescent="0.25">
      <c r="A15110" s="48">
        <v>60105601</v>
      </c>
      <c r="B15110" s="49" t="s">
        <v>15353</v>
      </c>
    </row>
    <row r="15111" spans="1:2" x14ac:dyDescent="0.25">
      <c r="A15111" s="48">
        <v>60105602</v>
      </c>
      <c r="B15111" s="49" t="s">
        <v>15354</v>
      </c>
    </row>
    <row r="15112" spans="1:2" x14ac:dyDescent="0.25">
      <c r="A15112" s="48">
        <v>60105603</v>
      </c>
      <c r="B15112" s="49" t="s">
        <v>15355</v>
      </c>
    </row>
    <row r="15113" spans="1:2" x14ac:dyDescent="0.25">
      <c r="A15113" s="48">
        <v>60105604</v>
      </c>
      <c r="B15113" s="49" t="s">
        <v>15356</v>
      </c>
    </row>
    <row r="15114" spans="1:2" x14ac:dyDescent="0.25">
      <c r="A15114" s="48">
        <v>60105605</v>
      </c>
      <c r="B15114" s="49" t="s">
        <v>15357</v>
      </c>
    </row>
    <row r="15115" spans="1:2" x14ac:dyDescent="0.25">
      <c r="A15115" s="48">
        <v>60105606</v>
      </c>
      <c r="B15115" s="49" t="s">
        <v>15358</v>
      </c>
    </row>
    <row r="15116" spans="1:2" x14ac:dyDescent="0.25">
      <c r="A15116" s="48">
        <v>60105607</v>
      </c>
      <c r="B15116" s="49" t="s">
        <v>15359</v>
      </c>
    </row>
    <row r="15117" spans="1:2" x14ac:dyDescent="0.25">
      <c r="A15117" s="48">
        <v>60105608</v>
      </c>
      <c r="B15117" s="49" t="s">
        <v>15360</v>
      </c>
    </row>
    <row r="15118" spans="1:2" x14ac:dyDescent="0.25">
      <c r="A15118" s="48">
        <v>60105609</v>
      </c>
      <c r="B15118" s="49" t="s">
        <v>15361</v>
      </c>
    </row>
    <row r="15119" spans="1:2" x14ac:dyDescent="0.25">
      <c r="A15119" s="48">
        <v>60105610</v>
      </c>
      <c r="B15119" s="49" t="s">
        <v>15362</v>
      </c>
    </row>
    <row r="15120" spans="1:2" x14ac:dyDescent="0.25">
      <c r="A15120" s="48">
        <v>60105611</v>
      </c>
      <c r="B15120" s="49" t="s">
        <v>15363</v>
      </c>
    </row>
    <row r="15121" spans="1:2" x14ac:dyDescent="0.25">
      <c r="A15121" s="48">
        <v>60105612</v>
      </c>
      <c r="B15121" s="49" t="s">
        <v>15364</v>
      </c>
    </row>
    <row r="15122" spans="1:2" x14ac:dyDescent="0.25">
      <c r="A15122" s="48">
        <v>60105613</v>
      </c>
      <c r="B15122" s="49" t="s">
        <v>15365</v>
      </c>
    </row>
    <row r="15123" spans="1:2" x14ac:dyDescent="0.25">
      <c r="A15123" s="48">
        <v>60105614</v>
      </c>
      <c r="B15123" s="49" t="s">
        <v>15366</v>
      </c>
    </row>
    <row r="15124" spans="1:2" x14ac:dyDescent="0.25">
      <c r="A15124" s="48">
        <v>60105615</v>
      </c>
      <c r="B15124" s="49" t="s">
        <v>15367</v>
      </c>
    </row>
    <row r="15125" spans="1:2" x14ac:dyDescent="0.25">
      <c r="A15125" s="48">
        <v>60105616</v>
      </c>
      <c r="B15125" s="49" t="s">
        <v>15368</v>
      </c>
    </row>
    <row r="15126" spans="1:2" x14ac:dyDescent="0.25">
      <c r="A15126" s="48">
        <v>60105617</v>
      </c>
      <c r="B15126" s="49" t="s">
        <v>15369</v>
      </c>
    </row>
    <row r="15127" spans="1:2" x14ac:dyDescent="0.25">
      <c r="A15127" s="48">
        <v>60105618</v>
      </c>
      <c r="B15127" s="49" t="s">
        <v>15370</v>
      </c>
    </row>
    <row r="15128" spans="1:2" x14ac:dyDescent="0.25">
      <c r="A15128" s="48">
        <v>60105619</v>
      </c>
      <c r="B15128" s="49" t="s">
        <v>15371</v>
      </c>
    </row>
    <row r="15129" spans="1:2" x14ac:dyDescent="0.25">
      <c r="A15129" s="48">
        <v>60105620</v>
      </c>
      <c r="B15129" s="49" t="s">
        <v>15372</v>
      </c>
    </row>
    <row r="15130" spans="1:2" x14ac:dyDescent="0.25">
      <c r="A15130" s="48">
        <v>60105621</v>
      </c>
      <c r="B15130" s="49" t="s">
        <v>15373</v>
      </c>
    </row>
    <row r="15131" spans="1:2" x14ac:dyDescent="0.25">
      <c r="A15131" s="48">
        <v>60105622</v>
      </c>
      <c r="B15131" s="49" t="s">
        <v>15374</v>
      </c>
    </row>
    <row r="15132" spans="1:2" x14ac:dyDescent="0.25">
      <c r="A15132" s="48">
        <v>60105623</v>
      </c>
      <c r="B15132" s="49" t="s">
        <v>15375</v>
      </c>
    </row>
    <row r="15133" spans="1:2" x14ac:dyDescent="0.25">
      <c r="A15133" s="48">
        <v>60105624</v>
      </c>
      <c r="B15133" s="49" t="s">
        <v>15376</v>
      </c>
    </row>
    <row r="15134" spans="1:2" x14ac:dyDescent="0.25">
      <c r="A15134" s="48">
        <v>60105625</v>
      </c>
      <c r="B15134" s="49" t="s">
        <v>15377</v>
      </c>
    </row>
    <row r="15135" spans="1:2" x14ac:dyDescent="0.25">
      <c r="A15135" s="48">
        <v>60105626</v>
      </c>
      <c r="B15135" s="49" t="s">
        <v>15378</v>
      </c>
    </row>
    <row r="15136" spans="1:2" x14ac:dyDescent="0.25">
      <c r="A15136" s="48">
        <v>60105701</v>
      </c>
      <c r="B15136" s="49" t="s">
        <v>15379</v>
      </c>
    </row>
    <row r="15137" spans="1:2" x14ac:dyDescent="0.25">
      <c r="A15137" s="48">
        <v>60105702</v>
      </c>
      <c r="B15137" s="49" t="s">
        <v>15380</v>
      </c>
    </row>
    <row r="15138" spans="1:2" x14ac:dyDescent="0.25">
      <c r="A15138" s="48">
        <v>60105703</v>
      </c>
      <c r="B15138" s="49" t="s">
        <v>15381</v>
      </c>
    </row>
    <row r="15139" spans="1:2" x14ac:dyDescent="0.25">
      <c r="A15139" s="48">
        <v>60105704</v>
      </c>
      <c r="B15139" s="49" t="s">
        <v>15382</v>
      </c>
    </row>
    <row r="15140" spans="1:2" x14ac:dyDescent="0.25">
      <c r="A15140" s="48">
        <v>60105705</v>
      </c>
      <c r="B15140" s="49" t="s">
        <v>15383</v>
      </c>
    </row>
    <row r="15141" spans="1:2" x14ac:dyDescent="0.25">
      <c r="A15141" s="48">
        <v>60105801</v>
      </c>
      <c r="B15141" s="49" t="s">
        <v>15384</v>
      </c>
    </row>
    <row r="15142" spans="1:2" x14ac:dyDescent="0.25">
      <c r="A15142" s="48">
        <v>60105802</v>
      </c>
      <c r="B15142" s="49" t="s">
        <v>15385</v>
      </c>
    </row>
    <row r="15143" spans="1:2" x14ac:dyDescent="0.25">
      <c r="A15143" s="48">
        <v>60105803</v>
      </c>
      <c r="B15143" s="49" t="s">
        <v>15386</v>
      </c>
    </row>
    <row r="15144" spans="1:2" x14ac:dyDescent="0.25">
      <c r="A15144" s="48">
        <v>60105804</v>
      </c>
      <c r="B15144" s="49" t="s">
        <v>15387</v>
      </c>
    </row>
    <row r="15145" spans="1:2" x14ac:dyDescent="0.25">
      <c r="A15145" s="48">
        <v>60105805</v>
      </c>
      <c r="B15145" s="49" t="s">
        <v>15388</v>
      </c>
    </row>
    <row r="15146" spans="1:2" x14ac:dyDescent="0.25">
      <c r="A15146" s="48">
        <v>60105806</v>
      </c>
      <c r="B15146" s="49" t="s">
        <v>15389</v>
      </c>
    </row>
    <row r="15147" spans="1:2" x14ac:dyDescent="0.25">
      <c r="A15147" s="48">
        <v>60105807</v>
      </c>
      <c r="B15147" s="49" t="s">
        <v>15390</v>
      </c>
    </row>
    <row r="15148" spans="1:2" x14ac:dyDescent="0.25">
      <c r="A15148" s="48">
        <v>60105808</v>
      </c>
      <c r="B15148" s="49" t="s">
        <v>15391</v>
      </c>
    </row>
    <row r="15149" spans="1:2" x14ac:dyDescent="0.25">
      <c r="A15149" s="48">
        <v>60105809</v>
      </c>
      <c r="B15149" s="49" t="s">
        <v>15392</v>
      </c>
    </row>
    <row r="15150" spans="1:2" x14ac:dyDescent="0.25">
      <c r="A15150" s="48">
        <v>60105810</v>
      </c>
      <c r="B15150" s="49" t="s">
        <v>15393</v>
      </c>
    </row>
    <row r="15151" spans="1:2" x14ac:dyDescent="0.25">
      <c r="A15151" s="48">
        <v>60105811</v>
      </c>
      <c r="B15151" s="49" t="s">
        <v>15394</v>
      </c>
    </row>
    <row r="15152" spans="1:2" x14ac:dyDescent="0.25">
      <c r="A15152" s="48">
        <v>60105901</v>
      </c>
      <c r="B15152" s="49" t="s">
        <v>15395</v>
      </c>
    </row>
    <row r="15153" spans="1:2" x14ac:dyDescent="0.25">
      <c r="A15153" s="48">
        <v>60105902</v>
      </c>
      <c r="B15153" s="49" t="s">
        <v>15396</v>
      </c>
    </row>
    <row r="15154" spans="1:2" x14ac:dyDescent="0.25">
      <c r="A15154" s="48">
        <v>60105903</v>
      </c>
      <c r="B15154" s="49" t="s">
        <v>15397</v>
      </c>
    </row>
    <row r="15155" spans="1:2" x14ac:dyDescent="0.25">
      <c r="A15155" s="48">
        <v>60105904</v>
      </c>
      <c r="B15155" s="49" t="s">
        <v>15398</v>
      </c>
    </row>
    <row r="15156" spans="1:2" x14ac:dyDescent="0.25">
      <c r="A15156" s="48">
        <v>60105905</v>
      </c>
      <c r="B15156" s="49" t="s">
        <v>15399</v>
      </c>
    </row>
    <row r="15157" spans="1:2" x14ac:dyDescent="0.25">
      <c r="A15157" s="48">
        <v>60105906</v>
      </c>
      <c r="B15157" s="49" t="s">
        <v>15400</v>
      </c>
    </row>
    <row r="15158" spans="1:2" x14ac:dyDescent="0.25">
      <c r="A15158" s="48">
        <v>60105907</v>
      </c>
      <c r="B15158" s="49" t="s">
        <v>15401</v>
      </c>
    </row>
    <row r="15159" spans="1:2" x14ac:dyDescent="0.25">
      <c r="A15159" s="48">
        <v>60105908</v>
      </c>
      <c r="B15159" s="49" t="s">
        <v>15402</v>
      </c>
    </row>
    <row r="15160" spans="1:2" x14ac:dyDescent="0.25">
      <c r="A15160" s="48">
        <v>60105909</v>
      </c>
      <c r="B15160" s="49" t="s">
        <v>15403</v>
      </c>
    </row>
    <row r="15161" spans="1:2" x14ac:dyDescent="0.25">
      <c r="A15161" s="48">
        <v>60105910</v>
      </c>
      <c r="B15161" s="49" t="s">
        <v>15404</v>
      </c>
    </row>
    <row r="15162" spans="1:2" x14ac:dyDescent="0.25">
      <c r="A15162" s="48">
        <v>60105911</v>
      </c>
      <c r="B15162" s="49" t="s">
        <v>15405</v>
      </c>
    </row>
    <row r="15163" spans="1:2" x14ac:dyDescent="0.25">
      <c r="A15163" s="48">
        <v>60105912</v>
      </c>
      <c r="B15163" s="49" t="s">
        <v>15406</v>
      </c>
    </row>
    <row r="15164" spans="1:2" x14ac:dyDescent="0.25">
      <c r="A15164" s="48">
        <v>60105913</v>
      </c>
      <c r="B15164" s="49" t="s">
        <v>15407</v>
      </c>
    </row>
    <row r="15165" spans="1:2" x14ac:dyDescent="0.25">
      <c r="A15165" s="48">
        <v>60105914</v>
      </c>
      <c r="B15165" s="49" t="s">
        <v>15408</v>
      </c>
    </row>
    <row r="15166" spans="1:2" x14ac:dyDescent="0.25">
      <c r="A15166" s="48">
        <v>60105915</v>
      </c>
      <c r="B15166" s="49" t="s">
        <v>15409</v>
      </c>
    </row>
    <row r="15167" spans="1:2" x14ac:dyDescent="0.25">
      <c r="A15167" s="48">
        <v>60105916</v>
      </c>
      <c r="B15167" s="49" t="s">
        <v>15410</v>
      </c>
    </row>
    <row r="15168" spans="1:2" x14ac:dyDescent="0.25">
      <c r="A15168" s="48">
        <v>60105917</v>
      </c>
      <c r="B15168" s="49" t="s">
        <v>15411</v>
      </c>
    </row>
    <row r="15169" spans="1:2" x14ac:dyDescent="0.25">
      <c r="A15169" s="48">
        <v>60105918</v>
      </c>
      <c r="B15169" s="49" t="s">
        <v>15412</v>
      </c>
    </row>
    <row r="15170" spans="1:2" x14ac:dyDescent="0.25">
      <c r="A15170" s="48">
        <v>60105919</v>
      </c>
      <c r="B15170" s="49" t="s">
        <v>15413</v>
      </c>
    </row>
    <row r="15171" spans="1:2" x14ac:dyDescent="0.25">
      <c r="A15171" s="48">
        <v>60106001</v>
      </c>
      <c r="B15171" s="49" t="s">
        <v>15414</v>
      </c>
    </row>
    <row r="15172" spans="1:2" x14ac:dyDescent="0.25">
      <c r="A15172" s="48">
        <v>60106002</v>
      </c>
      <c r="B15172" s="49" t="s">
        <v>15415</v>
      </c>
    </row>
    <row r="15173" spans="1:2" x14ac:dyDescent="0.25">
      <c r="A15173" s="48">
        <v>60106003</v>
      </c>
      <c r="B15173" s="49" t="s">
        <v>15416</v>
      </c>
    </row>
    <row r="15174" spans="1:2" x14ac:dyDescent="0.25">
      <c r="A15174" s="48">
        <v>60106004</v>
      </c>
      <c r="B15174" s="49" t="s">
        <v>15417</v>
      </c>
    </row>
    <row r="15175" spans="1:2" x14ac:dyDescent="0.25">
      <c r="A15175" s="48">
        <v>60106101</v>
      </c>
      <c r="B15175" s="49" t="s">
        <v>15418</v>
      </c>
    </row>
    <row r="15176" spans="1:2" x14ac:dyDescent="0.25">
      <c r="A15176" s="48">
        <v>60106102</v>
      </c>
      <c r="B15176" s="49" t="s">
        <v>15419</v>
      </c>
    </row>
    <row r="15177" spans="1:2" x14ac:dyDescent="0.25">
      <c r="A15177" s="48">
        <v>60106103</v>
      </c>
      <c r="B15177" s="49" t="s">
        <v>15420</v>
      </c>
    </row>
    <row r="15178" spans="1:2" x14ac:dyDescent="0.25">
      <c r="A15178" s="48">
        <v>60106104</v>
      </c>
      <c r="B15178" s="49" t="s">
        <v>15421</v>
      </c>
    </row>
    <row r="15179" spans="1:2" x14ac:dyDescent="0.25">
      <c r="A15179" s="48">
        <v>60106105</v>
      </c>
      <c r="B15179" s="49" t="s">
        <v>15422</v>
      </c>
    </row>
    <row r="15180" spans="1:2" x14ac:dyDescent="0.25">
      <c r="A15180" s="48">
        <v>60106106</v>
      </c>
      <c r="B15180" s="49" t="s">
        <v>15423</v>
      </c>
    </row>
    <row r="15181" spans="1:2" x14ac:dyDescent="0.25">
      <c r="A15181" s="48">
        <v>60106107</v>
      </c>
      <c r="B15181" s="49" t="s">
        <v>15424</v>
      </c>
    </row>
    <row r="15182" spans="1:2" x14ac:dyDescent="0.25">
      <c r="A15182" s="48">
        <v>60106108</v>
      </c>
      <c r="B15182" s="49" t="s">
        <v>15425</v>
      </c>
    </row>
    <row r="15183" spans="1:2" x14ac:dyDescent="0.25">
      <c r="A15183" s="48">
        <v>60106109</v>
      </c>
      <c r="B15183" s="49" t="s">
        <v>15426</v>
      </c>
    </row>
    <row r="15184" spans="1:2" x14ac:dyDescent="0.25">
      <c r="A15184" s="48">
        <v>60106201</v>
      </c>
      <c r="B15184" s="49" t="s">
        <v>15427</v>
      </c>
    </row>
    <row r="15185" spans="1:2" x14ac:dyDescent="0.25">
      <c r="A15185" s="48">
        <v>60106202</v>
      </c>
      <c r="B15185" s="49" t="s">
        <v>15428</v>
      </c>
    </row>
    <row r="15186" spans="1:2" x14ac:dyDescent="0.25">
      <c r="A15186" s="48">
        <v>60106203</v>
      </c>
      <c r="B15186" s="49" t="s">
        <v>15429</v>
      </c>
    </row>
    <row r="15187" spans="1:2" x14ac:dyDescent="0.25">
      <c r="A15187" s="48">
        <v>60106204</v>
      </c>
      <c r="B15187" s="49" t="s">
        <v>15430</v>
      </c>
    </row>
    <row r="15188" spans="1:2" x14ac:dyDescent="0.25">
      <c r="A15188" s="48">
        <v>60106205</v>
      </c>
      <c r="B15188" s="49" t="s">
        <v>15431</v>
      </c>
    </row>
    <row r="15189" spans="1:2" x14ac:dyDescent="0.25">
      <c r="A15189" s="48">
        <v>60106206</v>
      </c>
      <c r="B15189" s="49" t="s">
        <v>15432</v>
      </c>
    </row>
    <row r="15190" spans="1:2" x14ac:dyDescent="0.25">
      <c r="A15190" s="48">
        <v>60106207</v>
      </c>
      <c r="B15190" s="49" t="s">
        <v>15433</v>
      </c>
    </row>
    <row r="15191" spans="1:2" x14ac:dyDescent="0.25">
      <c r="A15191" s="48">
        <v>60106208</v>
      </c>
      <c r="B15191" s="49" t="s">
        <v>15434</v>
      </c>
    </row>
    <row r="15192" spans="1:2" x14ac:dyDescent="0.25">
      <c r="A15192" s="48">
        <v>60106209</v>
      </c>
      <c r="B15192" s="49" t="s">
        <v>15435</v>
      </c>
    </row>
    <row r="15193" spans="1:2" x14ac:dyDescent="0.25">
      <c r="A15193" s="48">
        <v>60106210</v>
      </c>
      <c r="B15193" s="49" t="s">
        <v>15436</v>
      </c>
    </row>
    <row r="15194" spans="1:2" x14ac:dyDescent="0.25">
      <c r="A15194" s="48">
        <v>60106211</v>
      </c>
      <c r="B15194" s="49" t="s">
        <v>15437</v>
      </c>
    </row>
    <row r="15195" spans="1:2" x14ac:dyDescent="0.25">
      <c r="A15195" s="48">
        <v>60106212</v>
      </c>
      <c r="B15195" s="49" t="s">
        <v>15438</v>
      </c>
    </row>
    <row r="15196" spans="1:2" x14ac:dyDescent="0.25">
      <c r="A15196" s="48">
        <v>60106213</v>
      </c>
      <c r="B15196" s="49" t="s">
        <v>15439</v>
      </c>
    </row>
    <row r="15197" spans="1:2" x14ac:dyDescent="0.25">
      <c r="A15197" s="48">
        <v>60106214</v>
      </c>
      <c r="B15197" s="49" t="s">
        <v>15440</v>
      </c>
    </row>
    <row r="15198" spans="1:2" x14ac:dyDescent="0.25">
      <c r="A15198" s="48">
        <v>60106215</v>
      </c>
      <c r="B15198" s="49" t="s">
        <v>15441</v>
      </c>
    </row>
    <row r="15199" spans="1:2" x14ac:dyDescent="0.25">
      <c r="A15199" s="48">
        <v>60106301</v>
      </c>
      <c r="B15199" s="49" t="s">
        <v>15442</v>
      </c>
    </row>
    <row r="15200" spans="1:2" x14ac:dyDescent="0.25">
      <c r="A15200" s="48">
        <v>60106302</v>
      </c>
      <c r="B15200" s="49" t="s">
        <v>15443</v>
      </c>
    </row>
    <row r="15201" spans="1:2" x14ac:dyDescent="0.25">
      <c r="A15201" s="48">
        <v>60106401</v>
      </c>
      <c r="B15201" s="49" t="s">
        <v>15444</v>
      </c>
    </row>
    <row r="15202" spans="1:2" x14ac:dyDescent="0.25">
      <c r="A15202" s="48">
        <v>60106402</v>
      </c>
      <c r="B15202" s="49" t="s">
        <v>15445</v>
      </c>
    </row>
    <row r="15203" spans="1:2" x14ac:dyDescent="0.25">
      <c r="A15203" s="48">
        <v>60111001</v>
      </c>
      <c r="B15203" s="49" t="s">
        <v>15446</v>
      </c>
    </row>
    <row r="15204" spans="1:2" x14ac:dyDescent="0.25">
      <c r="A15204" s="48">
        <v>60111002</v>
      </c>
      <c r="B15204" s="49" t="s">
        <v>15447</v>
      </c>
    </row>
    <row r="15205" spans="1:2" x14ac:dyDescent="0.25">
      <c r="A15205" s="48">
        <v>60111003</v>
      </c>
      <c r="B15205" s="49" t="s">
        <v>15448</v>
      </c>
    </row>
    <row r="15206" spans="1:2" x14ac:dyDescent="0.25">
      <c r="A15206" s="48">
        <v>60111004</v>
      </c>
      <c r="B15206" s="49" t="s">
        <v>15449</v>
      </c>
    </row>
    <row r="15207" spans="1:2" x14ac:dyDescent="0.25">
      <c r="A15207" s="48">
        <v>60111005</v>
      </c>
      <c r="B15207" s="49" t="s">
        <v>15450</v>
      </c>
    </row>
    <row r="15208" spans="1:2" x14ac:dyDescent="0.25">
      <c r="A15208" s="48">
        <v>60111101</v>
      </c>
      <c r="B15208" s="49" t="s">
        <v>15451</v>
      </c>
    </row>
    <row r="15209" spans="1:2" x14ac:dyDescent="0.25">
      <c r="A15209" s="48">
        <v>60111102</v>
      </c>
      <c r="B15209" s="49" t="s">
        <v>15452</v>
      </c>
    </row>
    <row r="15210" spans="1:2" x14ac:dyDescent="0.25">
      <c r="A15210" s="48">
        <v>60111103</v>
      </c>
      <c r="B15210" s="49" t="s">
        <v>15453</v>
      </c>
    </row>
    <row r="15211" spans="1:2" x14ac:dyDescent="0.25">
      <c r="A15211" s="48">
        <v>60111104</v>
      </c>
      <c r="B15211" s="49" t="s">
        <v>15454</v>
      </c>
    </row>
    <row r="15212" spans="1:2" x14ac:dyDescent="0.25">
      <c r="A15212" s="48">
        <v>60111105</v>
      </c>
      <c r="B15212" s="49" t="s">
        <v>15455</v>
      </c>
    </row>
    <row r="15213" spans="1:2" x14ac:dyDescent="0.25">
      <c r="A15213" s="48">
        <v>60111106</v>
      </c>
      <c r="B15213" s="49" t="s">
        <v>15456</v>
      </c>
    </row>
    <row r="15214" spans="1:2" x14ac:dyDescent="0.25">
      <c r="A15214" s="48">
        <v>60111107</v>
      </c>
      <c r="B15214" s="49" t="s">
        <v>15457</v>
      </c>
    </row>
    <row r="15215" spans="1:2" x14ac:dyDescent="0.25">
      <c r="A15215" s="48">
        <v>60111108</v>
      </c>
      <c r="B15215" s="49" t="s">
        <v>15458</v>
      </c>
    </row>
    <row r="15216" spans="1:2" x14ac:dyDescent="0.25">
      <c r="A15216" s="48">
        <v>60111109</v>
      </c>
      <c r="B15216" s="49" t="s">
        <v>15459</v>
      </c>
    </row>
    <row r="15217" spans="1:2" x14ac:dyDescent="0.25">
      <c r="A15217" s="48">
        <v>60111201</v>
      </c>
      <c r="B15217" s="49" t="s">
        <v>15460</v>
      </c>
    </row>
    <row r="15218" spans="1:2" x14ac:dyDescent="0.25">
      <c r="A15218" s="48">
        <v>60111202</v>
      </c>
      <c r="B15218" s="49" t="s">
        <v>15461</v>
      </c>
    </row>
    <row r="15219" spans="1:2" x14ac:dyDescent="0.25">
      <c r="A15219" s="48">
        <v>60111203</v>
      </c>
      <c r="B15219" s="49" t="s">
        <v>15462</v>
      </c>
    </row>
    <row r="15220" spans="1:2" x14ac:dyDescent="0.25">
      <c r="A15220" s="48">
        <v>60111204</v>
      </c>
      <c r="B15220" s="49" t="s">
        <v>15463</v>
      </c>
    </row>
    <row r="15221" spans="1:2" x14ac:dyDescent="0.25">
      <c r="A15221" s="48">
        <v>60111205</v>
      </c>
      <c r="B15221" s="49" t="s">
        <v>15464</v>
      </c>
    </row>
    <row r="15222" spans="1:2" x14ac:dyDescent="0.25">
      <c r="A15222" s="48">
        <v>60111206</v>
      </c>
      <c r="B15222" s="49" t="s">
        <v>15465</v>
      </c>
    </row>
    <row r="15223" spans="1:2" x14ac:dyDescent="0.25">
      <c r="A15223" s="48">
        <v>60111207</v>
      </c>
      <c r="B15223" s="49" t="s">
        <v>15466</v>
      </c>
    </row>
    <row r="15224" spans="1:2" x14ac:dyDescent="0.25">
      <c r="A15224" s="48">
        <v>60111208</v>
      </c>
      <c r="B15224" s="49" t="s">
        <v>15467</v>
      </c>
    </row>
    <row r="15225" spans="1:2" x14ac:dyDescent="0.25">
      <c r="A15225" s="48">
        <v>60111301</v>
      </c>
      <c r="B15225" s="49" t="s">
        <v>15468</v>
      </c>
    </row>
    <row r="15226" spans="1:2" x14ac:dyDescent="0.25">
      <c r="A15226" s="48">
        <v>60111302</v>
      </c>
      <c r="B15226" s="49" t="s">
        <v>15469</v>
      </c>
    </row>
    <row r="15227" spans="1:2" x14ac:dyDescent="0.25">
      <c r="A15227" s="48">
        <v>60111303</v>
      </c>
      <c r="B15227" s="49" t="s">
        <v>15470</v>
      </c>
    </row>
    <row r="15228" spans="1:2" x14ac:dyDescent="0.25">
      <c r="A15228" s="48">
        <v>60111304</v>
      </c>
      <c r="B15228" s="49" t="s">
        <v>15471</v>
      </c>
    </row>
    <row r="15229" spans="1:2" x14ac:dyDescent="0.25">
      <c r="A15229" s="48">
        <v>60111305</v>
      </c>
      <c r="B15229" s="49" t="s">
        <v>15472</v>
      </c>
    </row>
    <row r="15230" spans="1:2" x14ac:dyDescent="0.25">
      <c r="A15230" s="48">
        <v>60111306</v>
      </c>
      <c r="B15230" s="49" t="s">
        <v>15473</v>
      </c>
    </row>
    <row r="15231" spans="1:2" x14ac:dyDescent="0.25">
      <c r="A15231" s="48">
        <v>60111401</v>
      </c>
      <c r="B15231" s="49" t="s">
        <v>15474</v>
      </c>
    </row>
    <row r="15232" spans="1:2" x14ac:dyDescent="0.25">
      <c r="A15232" s="48">
        <v>60111402</v>
      </c>
      <c r="B15232" s="49" t="s">
        <v>15475</v>
      </c>
    </row>
    <row r="15233" spans="1:2" x14ac:dyDescent="0.25">
      <c r="A15233" s="48">
        <v>60111403</v>
      </c>
      <c r="B15233" s="49" t="s">
        <v>15476</v>
      </c>
    </row>
    <row r="15234" spans="1:2" x14ac:dyDescent="0.25">
      <c r="A15234" s="48">
        <v>60111404</v>
      </c>
      <c r="B15234" s="49" t="s">
        <v>15477</v>
      </c>
    </row>
    <row r="15235" spans="1:2" x14ac:dyDescent="0.25">
      <c r="A15235" s="48">
        <v>60111405</v>
      </c>
      <c r="B15235" s="49" t="s">
        <v>15478</v>
      </c>
    </row>
    <row r="15236" spans="1:2" x14ac:dyDescent="0.25">
      <c r="A15236" s="48">
        <v>60111407</v>
      </c>
      <c r="B15236" s="49" t="s">
        <v>15479</v>
      </c>
    </row>
    <row r="15237" spans="1:2" x14ac:dyDescent="0.25">
      <c r="A15237" s="48">
        <v>60111408</v>
      </c>
      <c r="B15237" s="49" t="s">
        <v>15480</v>
      </c>
    </row>
    <row r="15238" spans="1:2" x14ac:dyDescent="0.25">
      <c r="A15238" s="48">
        <v>60111409</v>
      </c>
      <c r="B15238" s="49" t="s">
        <v>15481</v>
      </c>
    </row>
    <row r="15239" spans="1:2" x14ac:dyDescent="0.25">
      <c r="A15239" s="48">
        <v>60111410</v>
      </c>
      <c r="B15239" s="49" t="s">
        <v>15482</v>
      </c>
    </row>
    <row r="15240" spans="1:2" x14ac:dyDescent="0.25">
      <c r="A15240" s="48">
        <v>60111411</v>
      </c>
      <c r="B15240" s="49" t="s">
        <v>15483</v>
      </c>
    </row>
    <row r="15241" spans="1:2" x14ac:dyDescent="0.25">
      <c r="A15241" s="48">
        <v>60121001</v>
      </c>
      <c r="B15241" s="49" t="s">
        <v>15484</v>
      </c>
    </row>
    <row r="15242" spans="1:2" x14ac:dyDescent="0.25">
      <c r="A15242" s="48">
        <v>60121002</v>
      </c>
      <c r="B15242" s="49" t="s">
        <v>15485</v>
      </c>
    </row>
    <row r="15243" spans="1:2" x14ac:dyDescent="0.25">
      <c r="A15243" s="48">
        <v>60121003</v>
      </c>
      <c r="B15243" s="49" t="s">
        <v>15486</v>
      </c>
    </row>
    <row r="15244" spans="1:2" x14ac:dyDescent="0.25">
      <c r="A15244" s="48">
        <v>60121004</v>
      </c>
      <c r="B15244" s="49" t="s">
        <v>15487</v>
      </c>
    </row>
    <row r="15245" spans="1:2" x14ac:dyDescent="0.25">
      <c r="A15245" s="48">
        <v>60121005</v>
      </c>
      <c r="B15245" s="49" t="s">
        <v>15488</v>
      </c>
    </row>
    <row r="15246" spans="1:2" x14ac:dyDescent="0.25">
      <c r="A15246" s="48">
        <v>60121006</v>
      </c>
      <c r="B15246" s="49" t="s">
        <v>15489</v>
      </c>
    </row>
    <row r="15247" spans="1:2" x14ac:dyDescent="0.25">
      <c r="A15247" s="48">
        <v>60121007</v>
      </c>
      <c r="B15247" s="49" t="s">
        <v>15490</v>
      </c>
    </row>
    <row r="15248" spans="1:2" x14ac:dyDescent="0.25">
      <c r="A15248" s="48">
        <v>60121008</v>
      </c>
      <c r="B15248" s="49" t="s">
        <v>256</v>
      </c>
    </row>
    <row r="15249" spans="1:2" x14ac:dyDescent="0.25">
      <c r="A15249" s="48">
        <v>60121009</v>
      </c>
      <c r="B15249" s="49" t="s">
        <v>15491</v>
      </c>
    </row>
    <row r="15250" spans="1:2" x14ac:dyDescent="0.25">
      <c r="A15250" s="48">
        <v>60121010</v>
      </c>
      <c r="B15250" s="49" t="s">
        <v>15492</v>
      </c>
    </row>
    <row r="15251" spans="1:2" x14ac:dyDescent="0.25">
      <c r="A15251" s="48">
        <v>60121011</v>
      </c>
      <c r="B15251" s="49" t="s">
        <v>15493</v>
      </c>
    </row>
    <row r="15252" spans="1:2" x14ac:dyDescent="0.25">
      <c r="A15252" s="48">
        <v>60121012</v>
      </c>
      <c r="B15252" s="49" t="s">
        <v>15494</v>
      </c>
    </row>
    <row r="15253" spans="1:2" x14ac:dyDescent="0.25">
      <c r="A15253" s="48">
        <v>60121101</v>
      </c>
      <c r="B15253" s="49" t="s">
        <v>15495</v>
      </c>
    </row>
    <row r="15254" spans="1:2" x14ac:dyDescent="0.25">
      <c r="A15254" s="48">
        <v>60121102</v>
      </c>
      <c r="B15254" s="49" t="s">
        <v>15496</v>
      </c>
    </row>
    <row r="15255" spans="1:2" x14ac:dyDescent="0.25">
      <c r="A15255" s="48">
        <v>60121103</v>
      </c>
      <c r="B15255" s="49" t="s">
        <v>15497</v>
      </c>
    </row>
    <row r="15256" spans="1:2" x14ac:dyDescent="0.25">
      <c r="A15256" s="48">
        <v>60121104</v>
      </c>
      <c r="B15256" s="49" t="s">
        <v>15498</v>
      </c>
    </row>
    <row r="15257" spans="1:2" x14ac:dyDescent="0.25">
      <c r="A15257" s="48">
        <v>60121105</v>
      </c>
      <c r="B15257" s="49" t="s">
        <v>15499</v>
      </c>
    </row>
    <row r="15258" spans="1:2" x14ac:dyDescent="0.25">
      <c r="A15258" s="48">
        <v>60121106</v>
      </c>
      <c r="B15258" s="49" t="s">
        <v>15500</v>
      </c>
    </row>
    <row r="15259" spans="1:2" x14ac:dyDescent="0.25">
      <c r="A15259" s="48">
        <v>60121107</v>
      </c>
      <c r="B15259" s="49" t="s">
        <v>15501</v>
      </c>
    </row>
    <row r="15260" spans="1:2" x14ac:dyDescent="0.25">
      <c r="A15260" s="48">
        <v>60121108</v>
      </c>
      <c r="B15260" s="49" t="s">
        <v>15502</v>
      </c>
    </row>
    <row r="15261" spans="1:2" x14ac:dyDescent="0.25">
      <c r="A15261" s="48">
        <v>60121109</v>
      </c>
      <c r="B15261" s="49" t="s">
        <v>15503</v>
      </c>
    </row>
    <row r="15262" spans="1:2" x14ac:dyDescent="0.25">
      <c r="A15262" s="48">
        <v>60121110</v>
      </c>
      <c r="B15262" s="49" t="s">
        <v>15504</v>
      </c>
    </row>
    <row r="15263" spans="1:2" x14ac:dyDescent="0.25">
      <c r="A15263" s="48">
        <v>60121111</v>
      </c>
      <c r="B15263" s="49" t="s">
        <v>15505</v>
      </c>
    </row>
    <row r="15264" spans="1:2" x14ac:dyDescent="0.25">
      <c r="A15264" s="48">
        <v>60121112</v>
      </c>
      <c r="B15264" s="49" t="s">
        <v>15506</v>
      </c>
    </row>
    <row r="15265" spans="1:2" x14ac:dyDescent="0.25">
      <c r="A15265" s="48">
        <v>60121113</v>
      </c>
      <c r="B15265" s="49" t="s">
        <v>15507</v>
      </c>
    </row>
    <row r="15266" spans="1:2" x14ac:dyDescent="0.25">
      <c r="A15266" s="48">
        <v>60121114</v>
      </c>
      <c r="B15266" s="49" t="s">
        <v>15508</v>
      </c>
    </row>
    <row r="15267" spans="1:2" x14ac:dyDescent="0.25">
      <c r="A15267" s="48">
        <v>60121115</v>
      </c>
      <c r="B15267" s="49" t="s">
        <v>15509</v>
      </c>
    </row>
    <row r="15268" spans="1:2" x14ac:dyDescent="0.25">
      <c r="A15268" s="48">
        <v>60121116</v>
      </c>
      <c r="B15268" s="49" t="s">
        <v>15510</v>
      </c>
    </row>
    <row r="15269" spans="1:2" x14ac:dyDescent="0.25">
      <c r="A15269" s="48">
        <v>60121117</v>
      </c>
      <c r="B15269" s="49" t="s">
        <v>15511</v>
      </c>
    </row>
    <row r="15270" spans="1:2" x14ac:dyDescent="0.25">
      <c r="A15270" s="48">
        <v>60121118</v>
      </c>
      <c r="B15270" s="49" t="s">
        <v>15512</v>
      </c>
    </row>
    <row r="15271" spans="1:2" x14ac:dyDescent="0.25">
      <c r="A15271" s="48">
        <v>60121119</v>
      </c>
      <c r="B15271" s="49" t="s">
        <v>15513</v>
      </c>
    </row>
    <row r="15272" spans="1:2" x14ac:dyDescent="0.25">
      <c r="A15272" s="48">
        <v>60121120</v>
      </c>
      <c r="B15272" s="49" t="s">
        <v>15514</v>
      </c>
    </row>
    <row r="15273" spans="1:2" x14ac:dyDescent="0.25">
      <c r="A15273" s="48">
        <v>60121121</v>
      </c>
      <c r="B15273" s="49" t="s">
        <v>15515</v>
      </c>
    </row>
    <row r="15274" spans="1:2" x14ac:dyDescent="0.25">
      <c r="A15274" s="48">
        <v>60121123</v>
      </c>
      <c r="B15274" s="49" t="s">
        <v>15516</v>
      </c>
    </row>
    <row r="15275" spans="1:2" x14ac:dyDescent="0.25">
      <c r="A15275" s="48">
        <v>60121124</v>
      </c>
      <c r="B15275" s="49" t="s">
        <v>15517</v>
      </c>
    </row>
    <row r="15276" spans="1:2" x14ac:dyDescent="0.25">
      <c r="A15276" s="48">
        <v>60121125</v>
      </c>
      <c r="B15276" s="49" t="s">
        <v>15518</v>
      </c>
    </row>
    <row r="15277" spans="1:2" x14ac:dyDescent="0.25">
      <c r="A15277" s="48">
        <v>60121126</v>
      </c>
      <c r="B15277" s="49" t="s">
        <v>15519</v>
      </c>
    </row>
    <row r="15278" spans="1:2" x14ac:dyDescent="0.25">
      <c r="A15278" s="48">
        <v>60121127</v>
      </c>
      <c r="B15278" s="49" t="s">
        <v>15520</v>
      </c>
    </row>
    <row r="15279" spans="1:2" x14ac:dyDescent="0.25">
      <c r="A15279" s="48">
        <v>60121128</v>
      </c>
      <c r="B15279" s="49" t="s">
        <v>15521</v>
      </c>
    </row>
    <row r="15280" spans="1:2" x14ac:dyDescent="0.25">
      <c r="A15280" s="48">
        <v>60121129</v>
      </c>
      <c r="B15280" s="49" t="s">
        <v>15522</v>
      </c>
    </row>
    <row r="15281" spans="1:2" x14ac:dyDescent="0.25">
      <c r="A15281" s="48">
        <v>60121130</v>
      </c>
      <c r="B15281" s="49" t="s">
        <v>15523</v>
      </c>
    </row>
    <row r="15282" spans="1:2" x14ac:dyDescent="0.25">
      <c r="A15282" s="48">
        <v>60121131</v>
      </c>
      <c r="B15282" s="49" t="s">
        <v>15524</v>
      </c>
    </row>
    <row r="15283" spans="1:2" x14ac:dyDescent="0.25">
      <c r="A15283" s="48">
        <v>60121132</v>
      </c>
      <c r="B15283" s="49" t="s">
        <v>15525</v>
      </c>
    </row>
    <row r="15284" spans="1:2" x14ac:dyDescent="0.25">
      <c r="A15284" s="48">
        <v>60121133</v>
      </c>
      <c r="B15284" s="49" t="s">
        <v>15526</v>
      </c>
    </row>
    <row r="15285" spans="1:2" x14ac:dyDescent="0.25">
      <c r="A15285" s="48">
        <v>60121134</v>
      </c>
      <c r="B15285" s="49" t="s">
        <v>15527</v>
      </c>
    </row>
    <row r="15286" spans="1:2" x14ac:dyDescent="0.25">
      <c r="A15286" s="48">
        <v>60121135</v>
      </c>
      <c r="B15286" s="49" t="s">
        <v>15528</v>
      </c>
    </row>
    <row r="15287" spans="1:2" x14ac:dyDescent="0.25">
      <c r="A15287" s="48">
        <v>60121136</v>
      </c>
      <c r="B15287" s="49" t="s">
        <v>15529</v>
      </c>
    </row>
    <row r="15288" spans="1:2" x14ac:dyDescent="0.25">
      <c r="A15288" s="48">
        <v>60121137</v>
      </c>
      <c r="B15288" s="49" t="s">
        <v>15530</v>
      </c>
    </row>
    <row r="15289" spans="1:2" x14ac:dyDescent="0.25">
      <c r="A15289" s="48">
        <v>60121138</v>
      </c>
      <c r="B15289" s="49" t="s">
        <v>15531</v>
      </c>
    </row>
    <row r="15290" spans="1:2" x14ac:dyDescent="0.25">
      <c r="A15290" s="48">
        <v>60121139</v>
      </c>
      <c r="B15290" s="49" t="s">
        <v>15532</v>
      </c>
    </row>
    <row r="15291" spans="1:2" x14ac:dyDescent="0.25">
      <c r="A15291" s="48">
        <v>60121140</v>
      </c>
      <c r="B15291" s="49" t="s">
        <v>15533</v>
      </c>
    </row>
    <row r="15292" spans="1:2" x14ac:dyDescent="0.25">
      <c r="A15292" s="48">
        <v>60121141</v>
      </c>
      <c r="B15292" s="49" t="s">
        <v>15534</v>
      </c>
    </row>
    <row r="15293" spans="1:2" x14ac:dyDescent="0.25">
      <c r="A15293" s="48">
        <v>60121142</v>
      </c>
      <c r="B15293" s="49" t="s">
        <v>15535</v>
      </c>
    </row>
    <row r="15294" spans="1:2" x14ac:dyDescent="0.25">
      <c r="A15294" s="48">
        <v>60121143</v>
      </c>
      <c r="B15294" s="49" t="s">
        <v>15536</v>
      </c>
    </row>
    <row r="15295" spans="1:2" x14ac:dyDescent="0.25">
      <c r="A15295" s="48">
        <v>60121144</v>
      </c>
      <c r="B15295" s="49" t="s">
        <v>15537</v>
      </c>
    </row>
    <row r="15296" spans="1:2" x14ac:dyDescent="0.25">
      <c r="A15296" s="48">
        <v>60121145</v>
      </c>
      <c r="B15296" s="49" t="s">
        <v>15538</v>
      </c>
    </row>
    <row r="15297" spans="1:2" x14ac:dyDescent="0.25">
      <c r="A15297" s="48">
        <v>60121146</v>
      </c>
      <c r="B15297" s="49" t="s">
        <v>15539</v>
      </c>
    </row>
    <row r="15298" spans="1:2" x14ac:dyDescent="0.25">
      <c r="A15298" s="48">
        <v>60121147</v>
      </c>
      <c r="B15298" s="49" t="s">
        <v>15540</v>
      </c>
    </row>
    <row r="15299" spans="1:2" x14ac:dyDescent="0.25">
      <c r="A15299" s="48">
        <v>60121148</v>
      </c>
      <c r="B15299" s="49" t="s">
        <v>15541</v>
      </c>
    </row>
    <row r="15300" spans="1:2" x14ac:dyDescent="0.25">
      <c r="A15300" s="48">
        <v>60121149</v>
      </c>
      <c r="B15300" s="49" t="s">
        <v>15542</v>
      </c>
    </row>
    <row r="15301" spans="1:2" x14ac:dyDescent="0.25">
      <c r="A15301" s="48">
        <v>60121150</v>
      </c>
      <c r="B15301" s="49" t="s">
        <v>1353</v>
      </c>
    </row>
    <row r="15302" spans="1:2" x14ac:dyDescent="0.25">
      <c r="A15302" s="48">
        <v>60121151</v>
      </c>
      <c r="B15302" s="49" t="s">
        <v>15543</v>
      </c>
    </row>
    <row r="15303" spans="1:2" x14ac:dyDescent="0.25">
      <c r="A15303" s="48">
        <v>60121152</v>
      </c>
      <c r="B15303" s="49" t="s">
        <v>15544</v>
      </c>
    </row>
    <row r="15304" spans="1:2" x14ac:dyDescent="0.25">
      <c r="A15304" s="48">
        <v>60121153</v>
      </c>
      <c r="B15304" s="49" t="s">
        <v>15545</v>
      </c>
    </row>
    <row r="15305" spans="1:2" x14ac:dyDescent="0.25">
      <c r="A15305" s="48">
        <v>60121201</v>
      </c>
      <c r="B15305" s="49" t="s">
        <v>15546</v>
      </c>
    </row>
    <row r="15306" spans="1:2" x14ac:dyDescent="0.25">
      <c r="A15306" s="48">
        <v>60121202</v>
      </c>
      <c r="B15306" s="49" t="s">
        <v>15547</v>
      </c>
    </row>
    <row r="15307" spans="1:2" x14ac:dyDescent="0.25">
      <c r="A15307" s="48">
        <v>60121203</v>
      </c>
      <c r="B15307" s="49" t="s">
        <v>15548</v>
      </c>
    </row>
    <row r="15308" spans="1:2" x14ac:dyDescent="0.25">
      <c r="A15308" s="48">
        <v>60121204</v>
      </c>
      <c r="B15308" s="49" t="s">
        <v>15549</v>
      </c>
    </row>
    <row r="15309" spans="1:2" x14ac:dyDescent="0.25">
      <c r="A15309" s="48">
        <v>60121205</v>
      </c>
      <c r="B15309" s="49" t="s">
        <v>15550</v>
      </c>
    </row>
    <row r="15310" spans="1:2" x14ac:dyDescent="0.25">
      <c r="A15310" s="48">
        <v>60121206</v>
      </c>
      <c r="B15310" s="49" t="s">
        <v>15551</v>
      </c>
    </row>
    <row r="15311" spans="1:2" x14ac:dyDescent="0.25">
      <c r="A15311" s="48">
        <v>60121207</v>
      </c>
      <c r="B15311" s="49" t="s">
        <v>15552</v>
      </c>
    </row>
    <row r="15312" spans="1:2" x14ac:dyDescent="0.25">
      <c r="A15312" s="48">
        <v>60121208</v>
      </c>
      <c r="B15312" s="49" t="s">
        <v>15553</v>
      </c>
    </row>
    <row r="15313" spans="1:2" x14ac:dyDescent="0.25">
      <c r="A15313" s="48">
        <v>60121209</v>
      </c>
      <c r="B15313" s="49" t="s">
        <v>15554</v>
      </c>
    </row>
    <row r="15314" spans="1:2" x14ac:dyDescent="0.25">
      <c r="A15314" s="48">
        <v>60121210</v>
      </c>
      <c r="B15314" s="49" t="s">
        <v>15555</v>
      </c>
    </row>
    <row r="15315" spans="1:2" x14ac:dyDescent="0.25">
      <c r="A15315" s="48">
        <v>60121211</v>
      </c>
      <c r="B15315" s="49" t="s">
        <v>15556</v>
      </c>
    </row>
    <row r="15316" spans="1:2" x14ac:dyDescent="0.25">
      <c r="A15316" s="48">
        <v>60121212</v>
      </c>
      <c r="B15316" s="49" t="s">
        <v>15557</v>
      </c>
    </row>
    <row r="15317" spans="1:2" x14ac:dyDescent="0.25">
      <c r="A15317" s="48">
        <v>60121213</v>
      </c>
      <c r="B15317" s="49" t="s">
        <v>15558</v>
      </c>
    </row>
    <row r="15318" spans="1:2" x14ac:dyDescent="0.25">
      <c r="A15318" s="48">
        <v>60121214</v>
      </c>
      <c r="B15318" s="49" t="s">
        <v>15559</v>
      </c>
    </row>
    <row r="15319" spans="1:2" x14ac:dyDescent="0.25">
      <c r="A15319" s="48">
        <v>60121215</v>
      </c>
      <c r="B15319" s="49" t="s">
        <v>15560</v>
      </c>
    </row>
    <row r="15320" spans="1:2" x14ac:dyDescent="0.25">
      <c r="A15320" s="48">
        <v>60121216</v>
      </c>
      <c r="B15320" s="49" t="s">
        <v>15561</v>
      </c>
    </row>
    <row r="15321" spans="1:2" x14ac:dyDescent="0.25">
      <c r="A15321" s="48">
        <v>60121217</v>
      </c>
      <c r="B15321" s="49" t="s">
        <v>15562</v>
      </c>
    </row>
    <row r="15322" spans="1:2" x14ac:dyDescent="0.25">
      <c r="A15322" s="48">
        <v>60121218</v>
      </c>
      <c r="B15322" s="49" t="s">
        <v>15563</v>
      </c>
    </row>
    <row r="15323" spans="1:2" x14ac:dyDescent="0.25">
      <c r="A15323" s="48">
        <v>60121219</v>
      </c>
      <c r="B15323" s="49" t="s">
        <v>15564</v>
      </c>
    </row>
    <row r="15324" spans="1:2" x14ac:dyDescent="0.25">
      <c r="A15324" s="48">
        <v>60121220</v>
      </c>
      <c r="B15324" s="49" t="s">
        <v>15565</v>
      </c>
    </row>
    <row r="15325" spans="1:2" x14ac:dyDescent="0.25">
      <c r="A15325" s="48">
        <v>60121221</v>
      </c>
      <c r="B15325" s="49" t="s">
        <v>15566</v>
      </c>
    </row>
    <row r="15326" spans="1:2" x14ac:dyDescent="0.25">
      <c r="A15326" s="48">
        <v>60121222</v>
      </c>
      <c r="B15326" s="49" t="s">
        <v>15567</v>
      </c>
    </row>
    <row r="15327" spans="1:2" x14ac:dyDescent="0.25">
      <c r="A15327" s="48">
        <v>60121223</v>
      </c>
      <c r="B15327" s="49" t="s">
        <v>15568</v>
      </c>
    </row>
    <row r="15328" spans="1:2" x14ac:dyDescent="0.25">
      <c r="A15328" s="48">
        <v>60121224</v>
      </c>
      <c r="B15328" s="49" t="s">
        <v>15569</v>
      </c>
    </row>
    <row r="15329" spans="1:2" x14ac:dyDescent="0.25">
      <c r="A15329" s="48">
        <v>60121225</v>
      </c>
      <c r="B15329" s="49" t="s">
        <v>15570</v>
      </c>
    </row>
    <row r="15330" spans="1:2" x14ac:dyDescent="0.25">
      <c r="A15330" s="48">
        <v>60121226</v>
      </c>
      <c r="B15330" s="49" t="s">
        <v>15571</v>
      </c>
    </row>
    <row r="15331" spans="1:2" x14ac:dyDescent="0.25">
      <c r="A15331" s="48">
        <v>60121227</v>
      </c>
      <c r="B15331" s="49" t="s">
        <v>15572</v>
      </c>
    </row>
    <row r="15332" spans="1:2" x14ac:dyDescent="0.25">
      <c r="A15332" s="48">
        <v>60121228</v>
      </c>
      <c r="B15332" s="49" t="s">
        <v>15573</v>
      </c>
    </row>
    <row r="15333" spans="1:2" x14ac:dyDescent="0.25">
      <c r="A15333" s="48">
        <v>60121229</v>
      </c>
      <c r="B15333" s="49" t="s">
        <v>15574</v>
      </c>
    </row>
    <row r="15334" spans="1:2" x14ac:dyDescent="0.25">
      <c r="A15334" s="48">
        <v>60121230</v>
      </c>
      <c r="B15334" s="49" t="s">
        <v>15575</v>
      </c>
    </row>
    <row r="15335" spans="1:2" x14ac:dyDescent="0.25">
      <c r="A15335" s="48">
        <v>60121231</v>
      </c>
      <c r="B15335" s="49" t="s">
        <v>15576</v>
      </c>
    </row>
    <row r="15336" spans="1:2" x14ac:dyDescent="0.25">
      <c r="A15336" s="48">
        <v>60121232</v>
      </c>
      <c r="B15336" s="49" t="s">
        <v>15577</v>
      </c>
    </row>
    <row r="15337" spans="1:2" x14ac:dyDescent="0.25">
      <c r="A15337" s="48">
        <v>60121233</v>
      </c>
      <c r="B15337" s="49" t="s">
        <v>15578</v>
      </c>
    </row>
    <row r="15338" spans="1:2" x14ac:dyDescent="0.25">
      <c r="A15338" s="48">
        <v>60121234</v>
      </c>
      <c r="B15338" s="49" t="s">
        <v>15579</v>
      </c>
    </row>
    <row r="15339" spans="1:2" x14ac:dyDescent="0.25">
      <c r="A15339" s="48">
        <v>60121235</v>
      </c>
      <c r="B15339" s="49" t="s">
        <v>15580</v>
      </c>
    </row>
    <row r="15340" spans="1:2" x14ac:dyDescent="0.25">
      <c r="A15340" s="48">
        <v>60121236</v>
      </c>
      <c r="B15340" s="49" t="s">
        <v>15581</v>
      </c>
    </row>
    <row r="15341" spans="1:2" x14ac:dyDescent="0.25">
      <c r="A15341" s="48">
        <v>60121237</v>
      </c>
      <c r="B15341" s="49" t="s">
        <v>15582</v>
      </c>
    </row>
    <row r="15342" spans="1:2" x14ac:dyDescent="0.25">
      <c r="A15342" s="48">
        <v>60121238</v>
      </c>
      <c r="B15342" s="49" t="s">
        <v>15583</v>
      </c>
    </row>
    <row r="15343" spans="1:2" x14ac:dyDescent="0.25">
      <c r="A15343" s="48">
        <v>60121239</v>
      </c>
      <c r="B15343" s="49" t="s">
        <v>15584</v>
      </c>
    </row>
    <row r="15344" spans="1:2" x14ac:dyDescent="0.25">
      <c r="A15344" s="48">
        <v>60121241</v>
      </c>
      <c r="B15344" s="49" t="s">
        <v>15585</v>
      </c>
    </row>
    <row r="15345" spans="1:2" x14ac:dyDescent="0.25">
      <c r="A15345" s="48">
        <v>60121242</v>
      </c>
      <c r="B15345" s="49" t="s">
        <v>15586</v>
      </c>
    </row>
    <row r="15346" spans="1:2" x14ac:dyDescent="0.25">
      <c r="A15346" s="48">
        <v>60121243</v>
      </c>
      <c r="B15346" s="49" t="s">
        <v>15587</v>
      </c>
    </row>
    <row r="15347" spans="1:2" x14ac:dyDescent="0.25">
      <c r="A15347" s="48">
        <v>60121244</v>
      </c>
      <c r="B15347" s="49" t="s">
        <v>15588</v>
      </c>
    </row>
    <row r="15348" spans="1:2" x14ac:dyDescent="0.25">
      <c r="A15348" s="48">
        <v>60121245</v>
      </c>
      <c r="B15348" s="49" t="s">
        <v>15589</v>
      </c>
    </row>
    <row r="15349" spans="1:2" x14ac:dyDescent="0.25">
      <c r="A15349" s="48">
        <v>60121246</v>
      </c>
      <c r="B15349" s="49" t="s">
        <v>15590</v>
      </c>
    </row>
    <row r="15350" spans="1:2" x14ac:dyDescent="0.25">
      <c r="A15350" s="48">
        <v>60121247</v>
      </c>
      <c r="B15350" s="49" t="s">
        <v>15591</v>
      </c>
    </row>
    <row r="15351" spans="1:2" x14ac:dyDescent="0.25">
      <c r="A15351" s="48">
        <v>60121248</v>
      </c>
      <c r="B15351" s="49" t="s">
        <v>15592</v>
      </c>
    </row>
    <row r="15352" spans="1:2" x14ac:dyDescent="0.25">
      <c r="A15352" s="48">
        <v>60121249</v>
      </c>
      <c r="B15352" s="49" t="s">
        <v>15593</v>
      </c>
    </row>
    <row r="15353" spans="1:2" x14ac:dyDescent="0.25">
      <c r="A15353" s="48">
        <v>60121250</v>
      </c>
      <c r="B15353" s="49" t="s">
        <v>15594</v>
      </c>
    </row>
    <row r="15354" spans="1:2" x14ac:dyDescent="0.25">
      <c r="A15354" s="48">
        <v>60121251</v>
      </c>
      <c r="B15354" s="49" t="s">
        <v>15595</v>
      </c>
    </row>
    <row r="15355" spans="1:2" x14ac:dyDescent="0.25">
      <c r="A15355" s="48">
        <v>60121252</v>
      </c>
      <c r="B15355" s="49" t="s">
        <v>15596</v>
      </c>
    </row>
    <row r="15356" spans="1:2" x14ac:dyDescent="0.25">
      <c r="A15356" s="48">
        <v>60121253</v>
      </c>
      <c r="B15356" s="49" t="s">
        <v>15597</v>
      </c>
    </row>
    <row r="15357" spans="1:2" x14ac:dyDescent="0.25">
      <c r="A15357" s="48">
        <v>60121301</v>
      </c>
      <c r="B15357" s="49" t="s">
        <v>15598</v>
      </c>
    </row>
    <row r="15358" spans="1:2" x14ac:dyDescent="0.25">
      <c r="A15358" s="48">
        <v>60121302</v>
      </c>
      <c r="B15358" s="49" t="s">
        <v>15599</v>
      </c>
    </row>
    <row r="15359" spans="1:2" x14ac:dyDescent="0.25">
      <c r="A15359" s="48">
        <v>60121303</v>
      </c>
      <c r="B15359" s="49" t="s">
        <v>15600</v>
      </c>
    </row>
    <row r="15360" spans="1:2" x14ac:dyDescent="0.25">
      <c r="A15360" s="48">
        <v>60121304</v>
      </c>
      <c r="B15360" s="49" t="s">
        <v>15601</v>
      </c>
    </row>
    <row r="15361" spans="1:2" x14ac:dyDescent="0.25">
      <c r="A15361" s="48">
        <v>60121305</v>
      </c>
      <c r="B15361" s="49" t="s">
        <v>15602</v>
      </c>
    </row>
    <row r="15362" spans="1:2" x14ac:dyDescent="0.25">
      <c r="A15362" s="48">
        <v>60121306</v>
      </c>
      <c r="B15362" s="49" t="s">
        <v>15603</v>
      </c>
    </row>
    <row r="15363" spans="1:2" x14ac:dyDescent="0.25">
      <c r="A15363" s="48">
        <v>60121401</v>
      </c>
      <c r="B15363" s="49" t="s">
        <v>15604</v>
      </c>
    </row>
    <row r="15364" spans="1:2" x14ac:dyDescent="0.25">
      <c r="A15364" s="48">
        <v>60121402</v>
      </c>
      <c r="B15364" s="49" t="s">
        <v>15605</v>
      </c>
    </row>
    <row r="15365" spans="1:2" x14ac:dyDescent="0.25">
      <c r="A15365" s="48">
        <v>60121403</v>
      </c>
      <c r="B15365" s="49" t="s">
        <v>15606</v>
      </c>
    </row>
    <row r="15366" spans="1:2" x14ac:dyDescent="0.25">
      <c r="A15366" s="48">
        <v>60121404</v>
      </c>
      <c r="B15366" s="49" t="s">
        <v>15607</v>
      </c>
    </row>
    <row r="15367" spans="1:2" x14ac:dyDescent="0.25">
      <c r="A15367" s="48">
        <v>60121405</v>
      </c>
      <c r="B15367" s="49" t="s">
        <v>15608</v>
      </c>
    </row>
    <row r="15368" spans="1:2" x14ac:dyDescent="0.25">
      <c r="A15368" s="48">
        <v>60121406</v>
      </c>
      <c r="B15368" s="49" t="s">
        <v>15609</v>
      </c>
    </row>
    <row r="15369" spans="1:2" x14ac:dyDescent="0.25">
      <c r="A15369" s="48">
        <v>60121407</v>
      </c>
      <c r="B15369" s="49" t="s">
        <v>15610</v>
      </c>
    </row>
    <row r="15370" spans="1:2" x14ac:dyDescent="0.25">
      <c r="A15370" s="48">
        <v>60121408</v>
      </c>
      <c r="B15370" s="49" t="s">
        <v>15611</v>
      </c>
    </row>
    <row r="15371" spans="1:2" x14ac:dyDescent="0.25">
      <c r="A15371" s="48">
        <v>60121409</v>
      </c>
      <c r="B15371" s="49" t="s">
        <v>15612</v>
      </c>
    </row>
    <row r="15372" spans="1:2" x14ac:dyDescent="0.25">
      <c r="A15372" s="48">
        <v>60121410</v>
      </c>
      <c r="B15372" s="49" t="s">
        <v>15613</v>
      </c>
    </row>
    <row r="15373" spans="1:2" x14ac:dyDescent="0.25">
      <c r="A15373" s="48">
        <v>60121411</v>
      </c>
      <c r="B15373" s="49" t="s">
        <v>15614</v>
      </c>
    </row>
    <row r="15374" spans="1:2" x14ac:dyDescent="0.25">
      <c r="A15374" s="48">
        <v>60121412</v>
      </c>
      <c r="B15374" s="49" t="s">
        <v>15615</v>
      </c>
    </row>
    <row r="15375" spans="1:2" x14ac:dyDescent="0.25">
      <c r="A15375" s="48">
        <v>60121413</v>
      </c>
      <c r="B15375" s="49" t="s">
        <v>15616</v>
      </c>
    </row>
    <row r="15376" spans="1:2" x14ac:dyDescent="0.25">
      <c r="A15376" s="48">
        <v>60121414</v>
      </c>
      <c r="B15376" s="49" t="s">
        <v>15617</v>
      </c>
    </row>
    <row r="15377" spans="1:2" x14ac:dyDescent="0.25">
      <c r="A15377" s="48">
        <v>60121415</v>
      </c>
      <c r="B15377" s="49" t="s">
        <v>15618</v>
      </c>
    </row>
    <row r="15378" spans="1:2" x14ac:dyDescent="0.25">
      <c r="A15378" s="48">
        <v>60121501</v>
      </c>
      <c r="B15378" s="49" t="s">
        <v>15619</v>
      </c>
    </row>
    <row r="15379" spans="1:2" x14ac:dyDescent="0.25">
      <c r="A15379" s="48">
        <v>60121502</v>
      </c>
      <c r="B15379" s="49" t="s">
        <v>15620</v>
      </c>
    </row>
    <row r="15380" spans="1:2" x14ac:dyDescent="0.25">
      <c r="A15380" s="48">
        <v>60121503</v>
      </c>
      <c r="B15380" s="49" t="s">
        <v>15621</v>
      </c>
    </row>
    <row r="15381" spans="1:2" x14ac:dyDescent="0.25">
      <c r="A15381" s="48">
        <v>60121504</v>
      </c>
      <c r="B15381" s="49" t="s">
        <v>15622</v>
      </c>
    </row>
    <row r="15382" spans="1:2" x14ac:dyDescent="0.25">
      <c r="A15382" s="48">
        <v>60121505</v>
      </c>
      <c r="B15382" s="49" t="s">
        <v>15623</v>
      </c>
    </row>
    <row r="15383" spans="1:2" x14ac:dyDescent="0.25">
      <c r="A15383" s="48">
        <v>60121506</v>
      </c>
      <c r="B15383" s="49" t="s">
        <v>15624</v>
      </c>
    </row>
    <row r="15384" spans="1:2" x14ac:dyDescent="0.25">
      <c r="A15384" s="48">
        <v>60121507</v>
      </c>
      <c r="B15384" s="49" t="s">
        <v>15625</v>
      </c>
    </row>
    <row r="15385" spans="1:2" x14ac:dyDescent="0.25">
      <c r="A15385" s="48">
        <v>60121508</v>
      </c>
      <c r="B15385" s="49" t="s">
        <v>15626</v>
      </c>
    </row>
    <row r="15386" spans="1:2" x14ac:dyDescent="0.25">
      <c r="A15386" s="48">
        <v>60121509</v>
      </c>
      <c r="B15386" s="49" t="s">
        <v>15627</v>
      </c>
    </row>
    <row r="15387" spans="1:2" x14ac:dyDescent="0.25">
      <c r="A15387" s="48">
        <v>60121510</v>
      </c>
      <c r="B15387" s="49" t="s">
        <v>15628</v>
      </c>
    </row>
    <row r="15388" spans="1:2" x14ac:dyDescent="0.25">
      <c r="A15388" s="48">
        <v>60121511</v>
      </c>
      <c r="B15388" s="49" t="s">
        <v>15629</v>
      </c>
    </row>
    <row r="15389" spans="1:2" x14ac:dyDescent="0.25">
      <c r="A15389" s="48">
        <v>60121512</v>
      </c>
      <c r="B15389" s="49" t="s">
        <v>15630</v>
      </c>
    </row>
    <row r="15390" spans="1:2" x14ac:dyDescent="0.25">
      <c r="A15390" s="48">
        <v>60121513</v>
      </c>
      <c r="B15390" s="49" t="s">
        <v>15631</v>
      </c>
    </row>
    <row r="15391" spans="1:2" x14ac:dyDescent="0.25">
      <c r="A15391" s="48">
        <v>60121514</v>
      </c>
      <c r="B15391" s="49" t="s">
        <v>15632</v>
      </c>
    </row>
    <row r="15392" spans="1:2" x14ac:dyDescent="0.25">
      <c r="A15392" s="48">
        <v>60121515</v>
      </c>
      <c r="B15392" s="49" t="s">
        <v>15633</v>
      </c>
    </row>
    <row r="15393" spans="1:2" x14ac:dyDescent="0.25">
      <c r="A15393" s="48">
        <v>60121516</v>
      </c>
      <c r="B15393" s="49" t="s">
        <v>15634</v>
      </c>
    </row>
    <row r="15394" spans="1:2" x14ac:dyDescent="0.25">
      <c r="A15394" s="48">
        <v>60121517</v>
      </c>
      <c r="B15394" s="49" t="s">
        <v>15635</v>
      </c>
    </row>
    <row r="15395" spans="1:2" x14ac:dyDescent="0.25">
      <c r="A15395" s="48">
        <v>60121518</v>
      </c>
      <c r="B15395" s="49" t="s">
        <v>15636</v>
      </c>
    </row>
    <row r="15396" spans="1:2" x14ac:dyDescent="0.25">
      <c r="A15396" s="48">
        <v>60121519</v>
      </c>
      <c r="B15396" s="49" t="s">
        <v>15637</v>
      </c>
    </row>
    <row r="15397" spans="1:2" x14ac:dyDescent="0.25">
      <c r="A15397" s="48">
        <v>60121520</v>
      </c>
      <c r="B15397" s="49" t="s">
        <v>15638</v>
      </c>
    </row>
    <row r="15398" spans="1:2" x14ac:dyDescent="0.25">
      <c r="A15398" s="48">
        <v>60121521</v>
      </c>
      <c r="B15398" s="49" t="s">
        <v>15639</v>
      </c>
    </row>
    <row r="15399" spans="1:2" x14ac:dyDescent="0.25">
      <c r="A15399" s="48">
        <v>60121522</v>
      </c>
      <c r="B15399" s="49" t="s">
        <v>15640</v>
      </c>
    </row>
    <row r="15400" spans="1:2" x14ac:dyDescent="0.25">
      <c r="A15400" s="48">
        <v>60121523</v>
      </c>
      <c r="B15400" s="49" t="s">
        <v>15641</v>
      </c>
    </row>
    <row r="15401" spans="1:2" x14ac:dyDescent="0.25">
      <c r="A15401" s="48">
        <v>60121524</v>
      </c>
      <c r="B15401" s="49" t="s">
        <v>15642</v>
      </c>
    </row>
    <row r="15402" spans="1:2" x14ac:dyDescent="0.25">
      <c r="A15402" s="48">
        <v>60121525</v>
      </c>
      <c r="B15402" s="49" t="s">
        <v>15643</v>
      </c>
    </row>
    <row r="15403" spans="1:2" x14ac:dyDescent="0.25">
      <c r="A15403" s="48">
        <v>60121526</v>
      </c>
      <c r="B15403" s="49" t="s">
        <v>15644</v>
      </c>
    </row>
    <row r="15404" spans="1:2" x14ac:dyDescent="0.25">
      <c r="A15404" s="48">
        <v>60121531</v>
      </c>
      <c r="B15404" s="49" t="s">
        <v>15645</v>
      </c>
    </row>
    <row r="15405" spans="1:2" x14ac:dyDescent="0.25">
      <c r="A15405" s="48">
        <v>60121532</v>
      </c>
      <c r="B15405" s="49" t="s">
        <v>15646</v>
      </c>
    </row>
    <row r="15406" spans="1:2" x14ac:dyDescent="0.25">
      <c r="A15406" s="48">
        <v>60121533</v>
      </c>
      <c r="B15406" s="49" t="s">
        <v>15647</v>
      </c>
    </row>
    <row r="15407" spans="1:2" x14ac:dyDescent="0.25">
      <c r="A15407" s="48">
        <v>60121534</v>
      </c>
      <c r="B15407" s="49" t="s">
        <v>15648</v>
      </c>
    </row>
    <row r="15408" spans="1:2" x14ac:dyDescent="0.25">
      <c r="A15408" s="48">
        <v>60121535</v>
      </c>
      <c r="B15408" s="49" t="s">
        <v>15649</v>
      </c>
    </row>
    <row r="15409" spans="1:2" x14ac:dyDescent="0.25">
      <c r="A15409" s="48">
        <v>60121536</v>
      </c>
      <c r="B15409" s="49" t="s">
        <v>15650</v>
      </c>
    </row>
    <row r="15410" spans="1:2" x14ac:dyDescent="0.25">
      <c r="A15410" s="48">
        <v>60121537</v>
      </c>
      <c r="B15410" s="49" t="s">
        <v>15651</v>
      </c>
    </row>
    <row r="15411" spans="1:2" x14ac:dyDescent="0.25">
      <c r="A15411" s="48">
        <v>60121538</v>
      </c>
      <c r="B15411" s="49" t="s">
        <v>15652</v>
      </c>
    </row>
    <row r="15412" spans="1:2" x14ac:dyDescent="0.25">
      <c r="A15412" s="48">
        <v>60121539</v>
      </c>
      <c r="B15412" s="49" t="s">
        <v>15653</v>
      </c>
    </row>
    <row r="15413" spans="1:2" x14ac:dyDescent="0.25">
      <c r="A15413" s="48">
        <v>60121540</v>
      </c>
      <c r="B15413" s="49" t="s">
        <v>15654</v>
      </c>
    </row>
    <row r="15414" spans="1:2" x14ac:dyDescent="0.25">
      <c r="A15414" s="48">
        <v>60121601</v>
      </c>
      <c r="B15414" s="49" t="s">
        <v>15655</v>
      </c>
    </row>
    <row r="15415" spans="1:2" x14ac:dyDescent="0.25">
      <c r="A15415" s="48">
        <v>60121602</v>
      </c>
      <c r="B15415" s="49" t="s">
        <v>15656</v>
      </c>
    </row>
    <row r="15416" spans="1:2" x14ac:dyDescent="0.25">
      <c r="A15416" s="48">
        <v>60121603</v>
      </c>
      <c r="B15416" s="49" t="s">
        <v>15657</v>
      </c>
    </row>
    <row r="15417" spans="1:2" x14ac:dyDescent="0.25">
      <c r="A15417" s="48">
        <v>60121604</v>
      </c>
      <c r="B15417" s="49" t="s">
        <v>15658</v>
      </c>
    </row>
    <row r="15418" spans="1:2" x14ac:dyDescent="0.25">
      <c r="A15418" s="48">
        <v>60121605</v>
      </c>
      <c r="B15418" s="49" t="s">
        <v>15659</v>
      </c>
    </row>
    <row r="15419" spans="1:2" x14ac:dyDescent="0.25">
      <c r="A15419" s="48">
        <v>60121606</v>
      </c>
      <c r="B15419" s="49" t="s">
        <v>15660</v>
      </c>
    </row>
    <row r="15420" spans="1:2" x14ac:dyDescent="0.25">
      <c r="A15420" s="48">
        <v>60121701</v>
      </c>
      <c r="B15420" s="49" t="s">
        <v>15661</v>
      </c>
    </row>
    <row r="15421" spans="1:2" x14ac:dyDescent="0.25">
      <c r="A15421" s="48">
        <v>60121702</v>
      </c>
      <c r="B15421" s="49" t="s">
        <v>15662</v>
      </c>
    </row>
    <row r="15422" spans="1:2" x14ac:dyDescent="0.25">
      <c r="A15422" s="48">
        <v>60121703</v>
      </c>
      <c r="B15422" s="49" t="s">
        <v>15663</v>
      </c>
    </row>
    <row r="15423" spans="1:2" x14ac:dyDescent="0.25">
      <c r="A15423" s="48">
        <v>60121704</v>
      </c>
      <c r="B15423" s="49" t="s">
        <v>15664</v>
      </c>
    </row>
    <row r="15424" spans="1:2" x14ac:dyDescent="0.25">
      <c r="A15424" s="48">
        <v>60121705</v>
      </c>
      <c r="B15424" s="49" t="s">
        <v>15665</v>
      </c>
    </row>
    <row r="15425" spans="1:2" x14ac:dyDescent="0.25">
      <c r="A15425" s="48">
        <v>60121706</v>
      </c>
      <c r="B15425" s="49" t="s">
        <v>15666</v>
      </c>
    </row>
    <row r="15426" spans="1:2" x14ac:dyDescent="0.25">
      <c r="A15426" s="48">
        <v>60121707</v>
      </c>
      <c r="B15426" s="49" t="s">
        <v>15667</v>
      </c>
    </row>
    <row r="15427" spans="1:2" x14ac:dyDescent="0.25">
      <c r="A15427" s="48">
        <v>60121708</v>
      </c>
      <c r="B15427" s="49" t="s">
        <v>15668</v>
      </c>
    </row>
    <row r="15428" spans="1:2" x14ac:dyDescent="0.25">
      <c r="A15428" s="48">
        <v>60121709</v>
      </c>
      <c r="B15428" s="49" t="s">
        <v>15669</v>
      </c>
    </row>
    <row r="15429" spans="1:2" x14ac:dyDescent="0.25">
      <c r="A15429" s="48">
        <v>60121710</v>
      </c>
      <c r="B15429" s="49" t="s">
        <v>15670</v>
      </c>
    </row>
    <row r="15430" spans="1:2" x14ac:dyDescent="0.25">
      <c r="A15430" s="48">
        <v>60121711</v>
      </c>
      <c r="B15430" s="49" t="s">
        <v>15671</v>
      </c>
    </row>
    <row r="15431" spans="1:2" x14ac:dyDescent="0.25">
      <c r="A15431" s="48">
        <v>60121712</v>
      </c>
      <c r="B15431" s="49" t="s">
        <v>15672</v>
      </c>
    </row>
    <row r="15432" spans="1:2" x14ac:dyDescent="0.25">
      <c r="A15432" s="48">
        <v>60121713</v>
      </c>
      <c r="B15432" s="49" t="s">
        <v>15673</v>
      </c>
    </row>
    <row r="15433" spans="1:2" x14ac:dyDescent="0.25">
      <c r="A15433" s="48">
        <v>60121714</v>
      </c>
      <c r="B15433" s="49" t="s">
        <v>15674</v>
      </c>
    </row>
    <row r="15434" spans="1:2" x14ac:dyDescent="0.25">
      <c r="A15434" s="48">
        <v>60121715</v>
      </c>
      <c r="B15434" s="49" t="s">
        <v>15675</v>
      </c>
    </row>
    <row r="15435" spans="1:2" x14ac:dyDescent="0.25">
      <c r="A15435" s="48">
        <v>60121716</v>
      </c>
      <c r="B15435" s="49" t="s">
        <v>15676</v>
      </c>
    </row>
    <row r="15436" spans="1:2" x14ac:dyDescent="0.25">
      <c r="A15436" s="48">
        <v>60121717</v>
      </c>
      <c r="B15436" s="49" t="s">
        <v>15677</v>
      </c>
    </row>
    <row r="15437" spans="1:2" x14ac:dyDescent="0.25">
      <c r="A15437" s="48">
        <v>60121718</v>
      </c>
      <c r="B15437" s="49" t="s">
        <v>15678</v>
      </c>
    </row>
    <row r="15438" spans="1:2" x14ac:dyDescent="0.25">
      <c r="A15438" s="48">
        <v>60121801</v>
      </c>
      <c r="B15438" s="49" t="s">
        <v>15679</v>
      </c>
    </row>
    <row r="15439" spans="1:2" x14ac:dyDescent="0.25">
      <c r="A15439" s="48">
        <v>60121802</v>
      </c>
      <c r="B15439" s="49" t="s">
        <v>15680</v>
      </c>
    </row>
    <row r="15440" spans="1:2" x14ac:dyDescent="0.25">
      <c r="A15440" s="48">
        <v>60121803</v>
      </c>
      <c r="B15440" s="49" t="s">
        <v>15681</v>
      </c>
    </row>
    <row r="15441" spans="1:2" x14ac:dyDescent="0.25">
      <c r="A15441" s="48">
        <v>60121804</v>
      </c>
      <c r="B15441" s="49" t="s">
        <v>15682</v>
      </c>
    </row>
    <row r="15442" spans="1:2" x14ac:dyDescent="0.25">
      <c r="A15442" s="48">
        <v>60121805</v>
      </c>
      <c r="B15442" s="49" t="s">
        <v>15683</v>
      </c>
    </row>
    <row r="15443" spans="1:2" x14ac:dyDescent="0.25">
      <c r="A15443" s="48">
        <v>60121806</v>
      </c>
      <c r="B15443" s="49" t="s">
        <v>15684</v>
      </c>
    </row>
    <row r="15444" spans="1:2" x14ac:dyDescent="0.25">
      <c r="A15444" s="48">
        <v>60121807</v>
      </c>
      <c r="B15444" s="49" t="s">
        <v>15685</v>
      </c>
    </row>
    <row r="15445" spans="1:2" x14ac:dyDescent="0.25">
      <c r="A15445" s="48">
        <v>60121808</v>
      </c>
      <c r="B15445" s="49" t="s">
        <v>15686</v>
      </c>
    </row>
    <row r="15446" spans="1:2" x14ac:dyDescent="0.25">
      <c r="A15446" s="48">
        <v>60121809</v>
      </c>
      <c r="B15446" s="49" t="s">
        <v>15687</v>
      </c>
    </row>
    <row r="15447" spans="1:2" x14ac:dyDescent="0.25">
      <c r="A15447" s="48">
        <v>60121810</v>
      </c>
      <c r="B15447" s="49" t="s">
        <v>15688</v>
      </c>
    </row>
    <row r="15448" spans="1:2" x14ac:dyDescent="0.25">
      <c r="A15448" s="48">
        <v>60121811</v>
      </c>
      <c r="B15448" s="49" t="s">
        <v>15689</v>
      </c>
    </row>
    <row r="15449" spans="1:2" x14ac:dyDescent="0.25">
      <c r="A15449" s="48">
        <v>60121812</v>
      </c>
      <c r="B15449" s="49" t="s">
        <v>15690</v>
      </c>
    </row>
    <row r="15450" spans="1:2" x14ac:dyDescent="0.25">
      <c r="A15450" s="48">
        <v>60121813</v>
      </c>
      <c r="B15450" s="49" t="s">
        <v>15691</v>
      </c>
    </row>
    <row r="15451" spans="1:2" x14ac:dyDescent="0.25">
      <c r="A15451" s="48">
        <v>60121814</v>
      </c>
      <c r="B15451" s="49" t="s">
        <v>15692</v>
      </c>
    </row>
    <row r="15452" spans="1:2" x14ac:dyDescent="0.25">
      <c r="A15452" s="48">
        <v>60121901</v>
      </c>
      <c r="B15452" s="49" t="s">
        <v>15693</v>
      </c>
    </row>
    <row r="15453" spans="1:2" x14ac:dyDescent="0.25">
      <c r="A15453" s="48">
        <v>60121902</v>
      </c>
      <c r="B15453" s="49" t="s">
        <v>15694</v>
      </c>
    </row>
    <row r="15454" spans="1:2" x14ac:dyDescent="0.25">
      <c r="A15454" s="48">
        <v>60121903</v>
      </c>
      <c r="B15454" s="49" t="s">
        <v>15695</v>
      </c>
    </row>
    <row r="15455" spans="1:2" x14ac:dyDescent="0.25">
      <c r="A15455" s="48">
        <v>60121904</v>
      </c>
      <c r="B15455" s="49" t="s">
        <v>15696</v>
      </c>
    </row>
    <row r="15456" spans="1:2" x14ac:dyDescent="0.25">
      <c r="A15456" s="48">
        <v>60121905</v>
      </c>
      <c r="B15456" s="49" t="s">
        <v>15697</v>
      </c>
    </row>
    <row r="15457" spans="1:2" x14ac:dyDescent="0.25">
      <c r="A15457" s="48">
        <v>60121906</v>
      </c>
      <c r="B15457" s="49" t="s">
        <v>15698</v>
      </c>
    </row>
    <row r="15458" spans="1:2" x14ac:dyDescent="0.25">
      <c r="A15458" s="48">
        <v>60121907</v>
      </c>
      <c r="B15458" s="49" t="s">
        <v>15699</v>
      </c>
    </row>
    <row r="15459" spans="1:2" x14ac:dyDescent="0.25">
      <c r="A15459" s="48">
        <v>60121908</v>
      </c>
      <c r="B15459" s="49" t="s">
        <v>15700</v>
      </c>
    </row>
    <row r="15460" spans="1:2" x14ac:dyDescent="0.25">
      <c r="A15460" s="48">
        <v>60121909</v>
      </c>
      <c r="B15460" s="49" t="s">
        <v>15701</v>
      </c>
    </row>
    <row r="15461" spans="1:2" x14ac:dyDescent="0.25">
      <c r="A15461" s="48">
        <v>60121910</v>
      </c>
      <c r="B15461" s="49" t="s">
        <v>15702</v>
      </c>
    </row>
    <row r="15462" spans="1:2" x14ac:dyDescent="0.25">
      <c r="A15462" s="48">
        <v>60121911</v>
      </c>
      <c r="B15462" s="49" t="s">
        <v>15703</v>
      </c>
    </row>
    <row r="15463" spans="1:2" x14ac:dyDescent="0.25">
      <c r="A15463" s="48">
        <v>60121912</v>
      </c>
      <c r="B15463" s="49" t="s">
        <v>15704</v>
      </c>
    </row>
    <row r="15464" spans="1:2" x14ac:dyDescent="0.25">
      <c r="A15464" s="48">
        <v>60122002</v>
      </c>
      <c r="B15464" s="49" t="s">
        <v>15705</v>
      </c>
    </row>
    <row r="15465" spans="1:2" x14ac:dyDescent="0.25">
      <c r="A15465" s="48">
        <v>60122003</v>
      </c>
      <c r="B15465" s="49" t="s">
        <v>15706</v>
      </c>
    </row>
    <row r="15466" spans="1:2" x14ac:dyDescent="0.25">
      <c r="A15466" s="48">
        <v>60122004</v>
      </c>
      <c r="B15466" s="49" t="s">
        <v>15707</v>
      </c>
    </row>
    <row r="15467" spans="1:2" x14ac:dyDescent="0.25">
      <c r="A15467" s="48">
        <v>60122005</v>
      </c>
      <c r="B15467" s="49" t="s">
        <v>15708</v>
      </c>
    </row>
    <row r="15468" spans="1:2" x14ac:dyDescent="0.25">
      <c r="A15468" s="48">
        <v>60122006</v>
      </c>
      <c r="B15468" s="49" t="s">
        <v>15709</v>
      </c>
    </row>
    <row r="15469" spans="1:2" x14ac:dyDescent="0.25">
      <c r="A15469" s="48">
        <v>60122007</v>
      </c>
      <c r="B15469" s="49" t="s">
        <v>15710</v>
      </c>
    </row>
    <row r="15470" spans="1:2" x14ac:dyDescent="0.25">
      <c r="A15470" s="48">
        <v>60122008</v>
      </c>
      <c r="B15470" s="49" t="s">
        <v>15711</v>
      </c>
    </row>
    <row r="15471" spans="1:2" x14ac:dyDescent="0.25">
      <c r="A15471" s="48">
        <v>60122009</v>
      </c>
      <c r="B15471" s="49" t="s">
        <v>15712</v>
      </c>
    </row>
    <row r="15472" spans="1:2" x14ac:dyDescent="0.25">
      <c r="A15472" s="48">
        <v>60122101</v>
      </c>
      <c r="B15472" s="49" t="s">
        <v>15713</v>
      </c>
    </row>
    <row r="15473" spans="1:2" x14ac:dyDescent="0.25">
      <c r="A15473" s="48">
        <v>60122102</v>
      </c>
      <c r="B15473" s="49" t="s">
        <v>15714</v>
      </c>
    </row>
    <row r="15474" spans="1:2" x14ac:dyDescent="0.25">
      <c r="A15474" s="48">
        <v>60122103</v>
      </c>
      <c r="B15474" s="49" t="s">
        <v>15715</v>
      </c>
    </row>
    <row r="15475" spans="1:2" x14ac:dyDescent="0.25">
      <c r="A15475" s="48">
        <v>60122201</v>
      </c>
      <c r="B15475" s="49" t="s">
        <v>15716</v>
      </c>
    </row>
    <row r="15476" spans="1:2" x14ac:dyDescent="0.25">
      <c r="A15476" s="48">
        <v>60122202</v>
      </c>
      <c r="B15476" s="49" t="s">
        <v>15717</v>
      </c>
    </row>
    <row r="15477" spans="1:2" x14ac:dyDescent="0.25">
      <c r="A15477" s="48">
        <v>60122203</v>
      </c>
      <c r="B15477" s="49" t="s">
        <v>15718</v>
      </c>
    </row>
    <row r="15478" spans="1:2" x14ac:dyDescent="0.25">
      <c r="A15478" s="48">
        <v>60122204</v>
      </c>
      <c r="B15478" s="49" t="s">
        <v>15719</v>
      </c>
    </row>
    <row r="15479" spans="1:2" x14ac:dyDescent="0.25">
      <c r="A15479" s="48">
        <v>60122301</v>
      </c>
      <c r="B15479" s="49" t="s">
        <v>15720</v>
      </c>
    </row>
    <row r="15480" spans="1:2" x14ac:dyDescent="0.25">
      <c r="A15480" s="48">
        <v>60122302</v>
      </c>
      <c r="B15480" s="49" t="s">
        <v>15721</v>
      </c>
    </row>
    <row r="15481" spans="1:2" x14ac:dyDescent="0.25">
      <c r="A15481" s="48">
        <v>60122401</v>
      </c>
      <c r="B15481" s="49" t="s">
        <v>15722</v>
      </c>
    </row>
    <row r="15482" spans="1:2" x14ac:dyDescent="0.25">
      <c r="A15482" s="48">
        <v>60122402</v>
      </c>
      <c r="B15482" s="49" t="s">
        <v>15723</v>
      </c>
    </row>
    <row r="15483" spans="1:2" x14ac:dyDescent="0.25">
      <c r="A15483" s="48">
        <v>60122501</v>
      </c>
      <c r="B15483" s="49" t="s">
        <v>15724</v>
      </c>
    </row>
    <row r="15484" spans="1:2" x14ac:dyDescent="0.25">
      <c r="A15484" s="48">
        <v>60122502</v>
      </c>
      <c r="B15484" s="49" t="s">
        <v>15725</v>
      </c>
    </row>
    <row r="15485" spans="1:2" x14ac:dyDescent="0.25">
      <c r="A15485" s="48">
        <v>60122503</v>
      </c>
      <c r="B15485" s="49" t="s">
        <v>15726</v>
      </c>
    </row>
    <row r="15486" spans="1:2" x14ac:dyDescent="0.25">
      <c r="A15486" s="48">
        <v>60122504</v>
      </c>
      <c r="B15486" s="49" t="s">
        <v>15727</v>
      </c>
    </row>
    <row r="15487" spans="1:2" x14ac:dyDescent="0.25">
      <c r="A15487" s="48">
        <v>60122505</v>
      </c>
      <c r="B15487" s="49" t="s">
        <v>15728</v>
      </c>
    </row>
    <row r="15488" spans="1:2" x14ac:dyDescent="0.25">
      <c r="A15488" s="48">
        <v>60122506</v>
      </c>
      <c r="B15488" s="49" t="s">
        <v>15729</v>
      </c>
    </row>
    <row r="15489" spans="1:2" x14ac:dyDescent="0.25">
      <c r="A15489" s="48">
        <v>60122507</v>
      </c>
      <c r="B15489" s="49" t="s">
        <v>15730</v>
      </c>
    </row>
    <row r="15490" spans="1:2" x14ac:dyDescent="0.25">
      <c r="A15490" s="48">
        <v>60122508</v>
      </c>
      <c r="B15490" s="49" t="s">
        <v>15731</v>
      </c>
    </row>
    <row r="15491" spans="1:2" x14ac:dyDescent="0.25">
      <c r="A15491" s="48">
        <v>60122509</v>
      </c>
      <c r="B15491" s="49" t="s">
        <v>15732</v>
      </c>
    </row>
    <row r="15492" spans="1:2" x14ac:dyDescent="0.25">
      <c r="A15492" s="48">
        <v>60122601</v>
      </c>
      <c r="B15492" s="49" t="s">
        <v>15733</v>
      </c>
    </row>
    <row r="15493" spans="1:2" x14ac:dyDescent="0.25">
      <c r="A15493" s="48">
        <v>60122602</v>
      </c>
      <c r="B15493" s="49" t="s">
        <v>15734</v>
      </c>
    </row>
    <row r="15494" spans="1:2" x14ac:dyDescent="0.25">
      <c r="A15494" s="48">
        <v>60122603</v>
      </c>
      <c r="B15494" s="49" t="s">
        <v>15735</v>
      </c>
    </row>
    <row r="15495" spans="1:2" x14ac:dyDescent="0.25">
      <c r="A15495" s="48">
        <v>60122604</v>
      </c>
      <c r="B15495" s="49" t="s">
        <v>15736</v>
      </c>
    </row>
    <row r="15496" spans="1:2" x14ac:dyDescent="0.25">
      <c r="A15496" s="48">
        <v>60122701</v>
      </c>
      <c r="B15496" s="49" t="s">
        <v>15737</v>
      </c>
    </row>
    <row r="15497" spans="1:2" x14ac:dyDescent="0.25">
      <c r="A15497" s="48">
        <v>60122702</v>
      </c>
      <c r="B15497" s="49" t="s">
        <v>15738</v>
      </c>
    </row>
    <row r="15498" spans="1:2" x14ac:dyDescent="0.25">
      <c r="A15498" s="48">
        <v>60122703</v>
      </c>
      <c r="B15498" s="49" t="s">
        <v>15739</v>
      </c>
    </row>
    <row r="15499" spans="1:2" x14ac:dyDescent="0.25">
      <c r="A15499" s="48">
        <v>60122704</v>
      </c>
      <c r="B15499" s="49" t="s">
        <v>15740</v>
      </c>
    </row>
    <row r="15500" spans="1:2" x14ac:dyDescent="0.25">
      <c r="A15500" s="48">
        <v>60122801</v>
      </c>
      <c r="B15500" s="49" t="s">
        <v>15741</v>
      </c>
    </row>
    <row r="15501" spans="1:2" x14ac:dyDescent="0.25">
      <c r="A15501" s="48">
        <v>60122901</v>
      </c>
      <c r="B15501" s="49" t="s">
        <v>15742</v>
      </c>
    </row>
    <row r="15502" spans="1:2" x14ac:dyDescent="0.25">
      <c r="A15502" s="48">
        <v>60122902</v>
      </c>
      <c r="B15502" s="49" t="s">
        <v>15743</v>
      </c>
    </row>
    <row r="15503" spans="1:2" x14ac:dyDescent="0.25">
      <c r="A15503" s="48">
        <v>60122903</v>
      </c>
      <c r="B15503" s="49" t="s">
        <v>15744</v>
      </c>
    </row>
    <row r="15504" spans="1:2" x14ac:dyDescent="0.25">
      <c r="A15504" s="48">
        <v>60122904</v>
      </c>
      <c r="B15504" s="49" t="s">
        <v>15745</v>
      </c>
    </row>
    <row r="15505" spans="1:2" x14ac:dyDescent="0.25">
      <c r="A15505" s="48">
        <v>60122905</v>
      </c>
      <c r="B15505" s="49" t="s">
        <v>15746</v>
      </c>
    </row>
    <row r="15506" spans="1:2" x14ac:dyDescent="0.25">
      <c r="A15506" s="48">
        <v>60122906</v>
      </c>
      <c r="B15506" s="49" t="s">
        <v>5311</v>
      </c>
    </row>
    <row r="15507" spans="1:2" x14ac:dyDescent="0.25">
      <c r="A15507" s="48">
        <v>60122907</v>
      </c>
      <c r="B15507" s="49" t="s">
        <v>15747</v>
      </c>
    </row>
    <row r="15508" spans="1:2" x14ac:dyDescent="0.25">
      <c r="A15508" s="48">
        <v>60122908</v>
      </c>
      <c r="B15508" s="49" t="s">
        <v>15748</v>
      </c>
    </row>
    <row r="15509" spans="1:2" x14ac:dyDescent="0.25">
      <c r="A15509" s="48">
        <v>60122909</v>
      </c>
      <c r="B15509" s="49" t="s">
        <v>15749</v>
      </c>
    </row>
    <row r="15510" spans="1:2" x14ac:dyDescent="0.25">
      <c r="A15510" s="48">
        <v>60123001</v>
      </c>
      <c r="B15510" s="49" t="s">
        <v>15750</v>
      </c>
    </row>
    <row r="15511" spans="1:2" x14ac:dyDescent="0.25">
      <c r="A15511" s="48">
        <v>60123002</v>
      </c>
      <c r="B15511" s="49" t="s">
        <v>15751</v>
      </c>
    </row>
    <row r="15512" spans="1:2" x14ac:dyDescent="0.25">
      <c r="A15512" s="48">
        <v>60123101</v>
      </c>
      <c r="B15512" s="49" t="s">
        <v>15752</v>
      </c>
    </row>
    <row r="15513" spans="1:2" x14ac:dyDescent="0.25">
      <c r="A15513" s="48">
        <v>60123102</v>
      </c>
      <c r="B15513" s="49" t="s">
        <v>15753</v>
      </c>
    </row>
    <row r="15514" spans="1:2" x14ac:dyDescent="0.25">
      <c r="A15514" s="48">
        <v>60123103</v>
      </c>
      <c r="B15514" s="49" t="s">
        <v>15754</v>
      </c>
    </row>
    <row r="15515" spans="1:2" x14ac:dyDescent="0.25">
      <c r="A15515" s="48">
        <v>60123201</v>
      </c>
      <c r="B15515" s="49" t="s">
        <v>15755</v>
      </c>
    </row>
    <row r="15516" spans="1:2" x14ac:dyDescent="0.25">
      <c r="A15516" s="48">
        <v>60123202</v>
      </c>
      <c r="B15516" s="49" t="s">
        <v>15756</v>
      </c>
    </row>
    <row r="15517" spans="1:2" x14ac:dyDescent="0.25">
      <c r="A15517" s="48">
        <v>60123203</v>
      </c>
      <c r="B15517" s="49" t="s">
        <v>15757</v>
      </c>
    </row>
    <row r="15518" spans="1:2" x14ac:dyDescent="0.25">
      <c r="A15518" s="48">
        <v>60123204</v>
      </c>
      <c r="B15518" s="49" t="s">
        <v>15758</v>
      </c>
    </row>
    <row r="15519" spans="1:2" x14ac:dyDescent="0.25">
      <c r="A15519" s="48">
        <v>60123301</v>
      </c>
      <c r="B15519" s="49" t="s">
        <v>15759</v>
      </c>
    </row>
    <row r="15520" spans="1:2" x14ac:dyDescent="0.25">
      <c r="A15520" s="48">
        <v>60123302</v>
      </c>
      <c r="B15520" s="49" t="s">
        <v>15760</v>
      </c>
    </row>
    <row r="15521" spans="1:2" x14ac:dyDescent="0.25">
      <c r="A15521" s="48">
        <v>60123303</v>
      </c>
      <c r="B15521" s="49" t="s">
        <v>15761</v>
      </c>
    </row>
    <row r="15522" spans="1:2" x14ac:dyDescent="0.25">
      <c r="A15522" s="48">
        <v>60123401</v>
      </c>
      <c r="B15522" s="49" t="s">
        <v>15762</v>
      </c>
    </row>
    <row r="15523" spans="1:2" x14ac:dyDescent="0.25">
      <c r="A15523" s="48">
        <v>60123402</v>
      </c>
      <c r="B15523" s="49" t="s">
        <v>15763</v>
      </c>
    </row>
    <row r="15524" spans="1:2" x14ac:dyDescent="0.25">
      <c r="A15524" s="48">
        <v>60123403</v>
      </c>
      <c r="B15524" s="49" t="s">
        <v>15764</v>
      </c>
    </row>
    <row r="15525" spans="1:2" x14ac:dyDescent="0.25">
      <c r="A15525" s="48">
        <v>60123501</v>
      </c>
      <c r="B15525" s="49" t="s">
        <v>15765</v>
      </c>
    </row>
    <row r="15526" spans="1:2" x14ac:dyDescent="0.25">
      <c r="A15526" s="48">
        <v>60123502</v>
      </c>
      <c r="B15526" s="49" t="s">
        <v>15766</v>
      </c>
    </row>
    <row r="15527" spans="1:2" x14ac:dyDescent="0.25">
      <c r="A15527" s="48">
        <v>60123601</v>
      </c>
      <c r="B15527" s="49" t="s">
        <v>15767</v>
      </c>
    </row>
    <row r="15528" spans="1:2" x14ac:dyDescent="0.25">
      <c r="A15528" s="48">
        <v>60123602</v>
      </c>
      <c r="B15528" s="49" t="s">
        <v>15768</v>
      </c>
    </row>
    <row r="15529" spans="1:2" x14ac:dyDescent="0.25">
      <c r="A15529" s="48">
        <v>60123603</v>
      </c>
      <c r="B15529" s="49" t="s">
        <v>15769</v>
      </c>
    </row>
    <row r="15530" spans="1:2" x14ac:dyDescent="0.25">
      <c r="A15530" s="48">
        <v>60123604</v>
      </c>
      <c r="B15530" s="49" t="s">
        <v>15770</v>
      </c>
    </row>
    <row r="15531" spans="1:2" x14ac:dyDescent="0.25">
      <c r="A15531" s="48">
        <v>60123605</v>
      </c>
      <c r="B15531" s="49" t="s">
        <v>15771</v>
      </c>
    </row>
    <row r="15532" spans="1:2" x14ac:dyDescent="0.25">
      <c r="A15532" s="48">
        <v>60123606</v>
      </c>
      <c r="B15532" s="49" t="s">
        <v>15772</v>
      </c>
    </row>
    <row r="15533" spans="1:2" x14ac:dyDescent="0.25">
      <c r="A15533" s="48">
        <v>60123701</v>
      </c>
      <c r="B15533" s="49" t="s">
        <v>15773</v>
      </c>
    </row>
    <row r="15534" spans="1:2" x14ac:dyDescent="0.25">
      <c r="A15534" s="48">
        <v>60123702</v>
      </c>
      <c r="B15534" s="49" t="s">
        <v>15774</v>
      </c>
    </row>
    <row r="15535" spans="1:2" x14ac:dyDescent="0.25">
      <c r="A15535" s="48">
        <v>60123703</v>
      </c>
      <c r="B15535" s="49" t="s">
        <v>15775</v>
      </c>
    </row>
    <row r="15536" spans="1:2" x14ac:dyDescent="0.25">
      <c r="A15536" s="48">
        <v>60123801</v>
      </c>
      <c r="B15536" s="49" t="s">
        <v>15776</v>
      </c>
    </row>
    <row r="15537" spans="1:2" x14ac:dyDescent="0.25">
      <c r="A15537" s="48">
        <v>60123802</v>
      </c>
      <c r="B15537" s="49" t="s">
        <v>15777</v>
      </c>
    </row>
    <row r="15538" spans="1:2" x14ac:dyDescent="0.25">
      <c r="A15538" s="48">
        <v>60123901</v>
      </c>
      <c r="B15538" s="49" t="s">
        <v>15778</v>
      </c>
    </row>
    <row r="15539" spans="1:2" x14ac:dyDescent="0.25">
      <c r="A15539" s="48">
        <v>60124001</v>
      </c>
      <c r="B15539" s="49" t="s">
        <v>15779</v>
      </c>
    </row>
    <row r="15540" spans="1:2" x14ac:dyDescent="0.25">
      <c r="A15540" s="48">
        <v>60124002</v>
      </c>
      <c r="B15540" s="49" t="s">
        <v>15780</v>
      </c>
    </row>
    <row r="15541" spans="1:2" x14ac:dyDescent="0.25">
      <c r="A15541" s="48">
        <v>60124101</v>
      </c>
      <c r="B15541" s="49" t="s">
        <v>15781</v>
      </c>
    </row>
    <row r="15542" spans="1:2" x14ac:dyDescent="0.25">
      <c r="A15542" s="48">
        <v>60124102</v>
      </c>
      <c r="B15542" s="49" t="s">
        <v>15782</v>
      </c>
    </row>
    <row r="15543" spans="1:2" x14ac:dyDescent="0.25">
      <c r="A15543" s="48">
        <v>60124201</v>
      </c>
      <c r="B15543" s="49" t="s">
        <v>15783</v>
      </c>
    </row>
    <row r="15544" spans="1:2" x14ac:dyDescent="0.25">
      <c r="A15544" s="48">
        <v>60124301</v>
      </c>
      <c r="B15544" s="49" t="s">
        <v>15784</v>
      </c>
    </row>
    <row r="15545" spans="1:2" x14ac:dyDescent="0.25">
      <c r="A15545" s="48">
        <v>60124302</v>
      </c>
      <c r="B15545" s="49" t="s">
        <v>15785</v>
      </c>
    </row>
    <row r="15546" spans="1:2" x14ac:dyDescent="0.25">
      <c r="A15546" s="48">
        <v>60124303</v>
      </c>
      <c r="B15546" s="49" t="s">
        <v>15786</v>
      </c>
    </row>
    <row r="15547" spans="1:2" x14ac:dyDescent="0.25">
      <c r="A15547" s="48">
        <v>60124304</v>
      </c>
      <c r="B15547" s="49" t="s">
        <v>15787</v>
      </c>
    </row>
    <row r="15548" spans="1:2" x14ac:dyDescent="0.25">
      <c r="A15548" s="48">
        <v>60124305</v>
      </c>
      <c r="B15548" s="49" t="s">
        <v>15788</v>
      </c>
    </row>
    <row r="15549" spans="1:2" x14ac:dyDescent="0.25">
      <c r="A15549" s="48">
        <v>60124306</v>
      </c>
      <c r="B15549" s="49" t="s">
        <v>15789</v>
      </c>
    </row>
    <row r="15550" spans="1:2" x14ac:dyDescent="0.25">
      <c r="A15550" s="48">
        <v>60124307</v>
      </c>
      <c r="B15550" s="49" t="s">
        <v>15790</v>
      </c>
    </row>
    <row r="15551" spans="1:2" x14ac:dyDescent="0.25">
      <c r="A15551" s="48">
        <v>60124308</v>
      </c>
      <c r="B15551" s="49" t="s">
        <v>15791</v>
      </c>
    </row>
    <row r="15552" spans="1:2" x14ac:dyDescent="0.25">
      <c r="A15552" s="48">
        <v>60124309</v>
      </c>
      <c r="B15552" s="49" t="s">
        <v>15792</v>
      </c>
    </row>
    <row r="15553" spans="1:2" x14ac:dyDescent="0.25">
      <c r="A15553" s="48">
        <v>60124310</v>
      </c>
      <c r="B15553" s="49" t="s">
        <v>15793</v>
      </c>
    </row>
    <row r="15554" spans="1:2" x14ac:dyDescent="0.25">
      <c r="A15554" s="48">
        <v>60124311</v>
      </c>
      <c r="B15554" s="49" t="s">
        <v>15794</v>
      </c>
    </row>
    <row r="15555" spans="1:2" x14ac:dyDescent="0.25">
      <c r="A15555" s="48">
        <v>60124312</v>
      </c>
      <c r="B15555" s="49" t="s">
        <v>15795</v>
      </c>
    </row>
    <row r="15556" spans="1:2" x14ac:dyDescent="0.25">
      <c r="A15556" s="48">
        <v>60124313</v>
      </c>
      <c r="B15556" s="49" t="s">
        <v>15796</v>
      </c>
    </row>
    <row r="15557" spans="1:2" x14ac:dyDescent="0.25">
      <c r="A15557" s="48">
        <v>60124314</v>
      </c>
      <c r="B15557" s="49" t="s">
        <v>15797</v>
      </c>
    </row>
    <row r="15558" spans="1:2" x14ac:dyDescent="0.25">
      <c r="A15558" s="48">
        <v>60124315</v>
      </c>
      <c r="B15558" s="49" t="s">
        <v>15798</v>
      </c>
    </row>
    <row r="15559" spans="1:2" x14ac:dyDescent="0.25">
      <c r="A15559" s="48">
        <v>60124316</v>
      </c>
      <c r="B15559" s="49" t="s">
        <v>15799</v>
      </c>
    </row>
    <row r="15560" spans="1:2" x14ac:dyDescent="0.25">
      <c r="A15560" s="48">
        <v>60124317</v>
      </c>
      <c r="B15560" s="49" t="s">
        <v>15800</v>
      </c>
    </row>
    <row r="15561" spans="1:2" x14ac:dyDescent="0.25">
      <c r="A15561" s="48">
        <v>60124318</v>
      </c>
      <c r="B15561" s="49" t="s">
        <v>15801</v>
      </c>
    </row>
    <row r="15562" spans="1:2" x14ac:dyDescent="0.25">
      <c r="A15562" s="48">
        <v>60124319</v>
      </c>
      <c r="B15562" s="49" t="s">
        <v>15802</v>
      </c>
    </row>
    <row r="15563" spans="1:2" x14ac:dyDescent="0.25">
      <c r="A15563" s="48">
        <v>60124320</v>
      </c>
      <c r="B15563" s="49" t="s">
        <v>15803</v>
      </c>
    </row>
    <row r="15564" spans="1:2" x14ac:dyDescent="0.25">
      <c r="A15564" s="48">
        <v>60124321</v>
      </c>
      <c r="B15564" s="49" t="s">
        <v>15804</v>
      </c>
    </row>
    <row r="15565" spans="1:2" x14ac:dyDescent="0.25">
      <c r="A15565" s="48">
        <v>60124322</v>
      </c>
      <c r="B15565" s="49" t="s">
        <v>15805</v>
      </c>
    </row>
    <row r="15566" spans="1:2" x14ac:dyDescent="0.25">
      <c r="A15566" s="48">
        <v>60124323</v>
      </c>
      <c r="B15566" s="49" t="s">
        <v>15806</v>
      </c>
    </row>
    <row r="15567" spans="1:2" x14ac:dyDescent="0.25">
      <c r="A15567" s="48">
        <v>60124324</v>
      </c>
      <c r="B15567" s="49" t="s">
        <v>15807</v>
      </c>
    </row>
    <row r="15568" spans="1:2" x14ac:dyDescent="0.25">
      <c r="A15568" s="48">
        <v>60124401</v>
      </c>
      <c r="B15568" s="49" t="s">
        <v>15808</v>
      </c>
    </row>
    <row r="15569" spans="1:2" x14ac:dyDescent="0.25">
      <c r="A15569" s="48">
        <v>60124402</v>
      </c>
      <c r="B15569" s="49" t="s">
        <v>15809</v>
      </c>
    </row>
    <row r="15570" spans="1:2" x14ac:dyDescent="0.25">
      <c r="A15570" s="48">
        <v>60124403</v>
      </c>
      <c r="B15570" s="49" t="s">
        <v>15810</v>
      </c>
    </row>
    <row r="15571" spans="1:2" x14ac:dyDescent="0.25">
      <c r="A15571" s="48">
        <v>60124404</v>
      </c>
      <c r="B15571" s="49" t="s">
        <v>15811</v>
      </c>
    </row>
    <row r="15572" spans="1:2" x14ac:dyDescent="0.25">
      <c r="A15572" s="48">
        <v>60124405</v>
      </c>
      <c r="B15572" s="49" t="s">
        <v>15812</v>
      </c>
    </row>
    <row r="15573" spans="1:2" x14ac:dyDescent="0.25">
      <c r="A15573" s="48">
        <v>60124406</v>
      </c>
      <c r="B15573" s="49" t="s">
        <v>15813</v>
      </c>
    </row>
    <row r="15574" spans="1:2" x14ac:dyDescent="0.25">
      <c r="A15574" s="48">
        <v>60124407</v>
      </c>
      <c r="B15574" s="49" t="s">
        <v>15814</v>
      </c>
    </row>
    <row r="15575" spans="1:2" x14ac:dyDescent="0.25">
      <c r="A15575" s="48">
        <v>60124408</v>
      </c>
      <c r="B15575" s="49" t="s">
        <v>15815</v>
      </c>
    </row>
    <row r="15576" spans="1:2" x14ac:dyDescent="0.25">
      <c r="A15576" s="48">
        <v>60124409</v>
      </c>
      <c r="B15576" s="49" t="s">
        <v>15816</v>
      </c>
    </row>
    <row r="15577" spans="1:2" x14ac:dyDescent="0.25">
      <c r="A15577" s="48">
        <v>60124410</v>
      </c>
      <c r="B15577" s="49" t="s">
        <v>15817</v>
      </c>
    </row>
    <row r="15578" spans="1:2" x14ac:dyDescent="0.25">
      <c r="A15578" s="48">
        <v>60124411</v>
      </c>
      <c r="B15578" s="49" t="s">
        <v>15818</v>
      </c>
    </row>
    <row r="15579" spans="1:2" x14ac:dyDescent="0.25">
      <c r="A15579" s="48">
        <v>60124412</v>
      </c>
      <c r="B15579" s="49" t="s">
        <v>15819</v>
      </c>
    </row>
    <row r="15580" spans="1:2" x14ac:dyDescent="0.25">
      <c r="A15580" s="48">
        <v>60124501</v>
      </c>
      <c r="B15580" s="49" t="s">
        <v>15820</v>
      </c>
    </row>
    <row r="15581" spans="1:2" x14ac:dyDescent="0.25">
      <c r="A15581" s="48">
        <v>60124502</v>
      </c>
      <c r="B15581" s="49" t="s">
        <v>15821</v>
      </c>
    </row>
    <row r="15582" spans="1:2" x14ac:dyDescent="0.25">
      <c r="A15582" s="48">
        <v>60124503</v>
      </c>
      <c r="B15582" s="49" t="s">
        <v>15822</v>
      </c>
    </row>
    <row r="15583" spans="1:2" x14ac:dyDescent="0.25">
      <c r="A15583" s="48">
        <v>60124504</v>
      </c>
      <c r="B15583" s="49" t="s">
        <v>15823</v>
      </c>
    </row>
    <row r="15584" spans="1:2" x14ac:dyDescent="0.25">
      <c r="A15584" s="48">
        <v>60124505</v>
      </c>
      <c r="B15584" s="49" t="s">
        <v>15824</v>
      </c>
    </row>
    <row r="15585" spans="1:2" x14ac:dyDescent="0.25">
      <c r="A15585" s="48">
        <v>60124506</v>
      </c>
      <c r="B15585" s="49" t="s">
        <v>15825</v>
      </c>
    </row>
    <row r="15586" spans="1:2" x14ac:dyDescent="0.25">
      <c r="A15586" s="48">
        <v>60124507</v>
      </c>
      <c r="B15586" s="49" t="s">
        <v>15826</v>
      </c>
    </row>
    <row r="15587" spans="1:2" x14ac:dyDescent="0.25">
      <c r="A15587" s="48">
        <v>60124508</v>
      </c>
      <c r="B15587" s="49" t="s">
        <v>15827</v>
      </c>
    </row>
    <row r="15588" spans="1:2" x14ac:dyDescent="0.25">
      <c r="A15588" s="48">
        <v>60124509</v>
      </c>
      <c r="B15588" s="49" t="s">
        <v>15828</v>
      </c>
    </row>
    <row r="15589" spans="1:2" x14ac:dyDescent="0.25">
      <c r="A15589" s="48">
        <v>60124510</v>
      </c>
      <c r="B15589" s="49" t="s">
        <v>15829</v>
      </c>
    </row>
    <row r="15590" spans="1:2" x14ac:dyDescent="0.25">
      <c r="A15590" s="48">
        <v>60124511</v>
      </c>
      <c r="B15590" s="49" t="s">
        <v>15830</v>
      </c>
    </row>
    <row r="15591" spans="1:2" x14ac:dyDescent="0.25">
      <c r="A15591" s="48">
        <v>60124512</v>
      </c>
      <c r="B15591" s="49" t="s">
        <v>15831</v>
      </c>
    </row>
    <row r="15592" spans="1:2" x14ac:dyDescent="0.25">
      <c r="A15592" s="48">
        <v>60124513</v>
      </c>
      <c r="B15592" s="49" t="s">
        <v>15832</v>
      </c>
    </row>
    <row r="15593" spans="1:2" x14ac:dyDescent="0.25">
      <c r="A15593" s="48">
        <v>60124514</v>
      </c>
      <c r="B15593" s="49" t="s">
        <v>15833</v>
      </c>
    </row>
    <row r="15594" spans="1:2" x14ac:dyDescent="0.25">
      <c r="A15594" s="48">
        <v>60124515</v>
      </c>
      <c r="B15594" s="49" t="s">
        <v>15834</v>
      </c>
    </row>
    <row r="15595" spans="1:2" x14ac:dyDescent="0.25">
      <c r="A15595" s="48">
        <v>60131001</v>
      </c>
      <c r="B15595" s="49" t="s">
        <v>15835</v>
      </c>
    </row>
    <row r="15596" spans="1:2" x14ac:dyDescent="0.25">
      <c r="A15596" s="48">
        <v>60131002</v>
      </c>
      <c r="B15596" s="49" t="s">
        <v>15836</v>
      </c>
    </row>
    <row r="15597" spans="1:2" x14ac:dyDescent="0.25">
      <c r="A15597" s="48">
        <v>60131003</v>
      </c>
      <c r="B15597" s="49" t="s">
        <v>15837</v>
      </c>
    </row>
    <row r="15598" spans="1:2" x14ac:dyDescent="0.25">
      <c r="A15598" s="48">
        <v>60131004</v>
      </c>
      <c r="B15598" s="49" t="s">
        <v>15838</v>
      </c>
    </row>
    <row r="15599" spans="1:2" x14ac:dyDescent="0.25">
      <c r="A15599" s="48">
        <v>60131101</v>
      </c>
      <c r="B15599" s="49" t="s">
        <v>15839</v>
      </c>
    </row>
    <row r="15600" spans="1:2" x14ac:dyDescent="0.25">
      <c r="A15600" s="48">
        <v>60131102</v>
      </c>
      <c r="B15600" s="49" t="s">
        <v>15840</v>
      </c>
    </row>
    <row r="15601" spans="1:2" x14ac:dyDescent="0.25">
      <c r="A15601" s="48">
        <v>60131103</v>
      </c>
      <c r="B15601" s="49" t="s">
        <v>15841</v>
      </c>
    </row>
    <row r="15602" spans="1:2" x14ac:dyDescent="0.25">
      <c r="A15602" s="48">
        <v>60131104</v>
      </c>
      <c r="B15602" s="49" t="s">
        <v>15842</v>
      </c>
    </row>
    <row r="15603" spans="1:2" x14ac:dyDescent="0.25">
      <c r="A15603" s="48">
        <v>60131105</v>
      </c>
      <c r="B15603" s="49" t="s">
        <v>15843</v>
      </c>
    </row>
    <row r="15604" spans="1:2" x14ac:dyDescent="0.25">
      <c r="A15604" s="48">
        <v>60131106</v>
      </c>
      <c r="B15604" s="49" t="s">
        <v>15844</v>
      </c>
    </row>
    <row r="15605" spans="1:2" x14ac:dyDescent="0.25">
      <c r="A15605" s="48">
        <v>60131107</v>
      </c>
      <c r="B15605" s="49" t="s">
        <v>15845</v>
      </c>
    </row>
    <row r="15606" spans="1:2" x14ac:dyDescent="0.25">
      <c r="A15606" s="48">
        <v>60131108</v>
      </c>
      <c r="B15606" s="49" t="s">
        <v>15846</v>
      </c>
    </row>
    <row r="15607" spans="1:2" x14ac:dyDescent="0.25">
      <c r="A15607" s="48">
        <v>60131109</v>
      </c>
      <c r="B15607" s="49" t="s">
        <v>15847</v>
      </c>
    </row>
    <row r="15608" spans="1:2" x14ac:dyDescent="0.25">
      <c r="A15608" s="48">
        <v>60131110</v>
      </c>
      <c r="B15608" s="49" t="s">
        <v>15848</v>
      </c>
    </row>
    <row r="15609" spans="1:2" x14ac:dyDescent="0.25">
      <c r="A15609" s="48">
        <v>60131111</v>
      </c>
      <c r="B15609" s="49" t="s">
        <v>15849</v>
      </c>
    </row>
    <row r="15610" spans="1:2" x14ac:dyDescent="0.25">
      <c r="A15610" s="48">
        <v>60131112</v>
      </c>
      <c r="B15610" s="49" t="s">
        <v>15850</v>
      </c>
    </row>
    <row r="15611" spans="1:2" x14ac:dyDescent="0.25">
      <c r="A15611" s="48">
        <v>60131201</v>
      </c>
      <c r="B15611" s="49" t="s">
        <v>15851</v>
      </c>
    </row>
    <row r="15612" spans="1:2" x14ac:dyDescent="0.25">
      <c r="A15612" s="48">
        <v>60131202</v>
      </c>
      <c r="B15612" s="49" t="s">
        <v>15852</v>
      </c>
    </row>
    <row r="15613" spans="1:2" x14ac:dyDescent="0.25">
      <c r="A15613" s="48">
        <v>60131203</v>
      </c>
      <c r="B15613" s="49" t="s">
        <v>15853</v>
      </c>
    </row>
    <row r="15614" spans="1:2" x14ac:dyDescent="0.25">
      <c r="A15614" s="48">
        <v>60131204</v>
      </c>
      <c r="B15614" s="49" t="s">
        <v>15854</v>
      </c>
    </row>
    <row r="15615" spans="1:2" x14ac:dyDescent="0.25">
      <c r="A15615" s="48">
        <v>60131205</v>
      </c>
      <c r="B15615" s="49" t="s">
        <v>15855</v>
      </c>
    </row>
    <row r="15616" spans="1:2" x14ac:dyDescent="0.25">
      <c r="A15616" s="48">
        <v>60131206</v>
      </c>
      <c r="B15616" s="49" t="s">
        <v>15856</v>
      </c>
    </row>
    <row r="15617" spans="1:2" x14ac:dyDescent="0.25">
      <c r="A15617" s="48">
        <v>60131207</v>
      </c>
      <c r="B15617" s="49" t="s">
        <v>15857</v>
      </c>
    </row>
    <row r="15618" spans="1:2" x14ac:dyDescent="0.25">
      <c r="A15618" s="48">
        <v>60131208</v>
      </c>
      <c r="B15618" s="49" t="s">
        <v>15858</v>
      </c>
    </row>
    <row r="15619" spans="1:2" x14ac:dyDescent="0.25">
      <c r="A15619" s="48">
        <v>60131209</v>
      </c>
      <c r="B15619" s="49" t="s">
        <v>15859</v>
      </c>
    </row>
    <row r="15620" spans="1:2" x14ac:dyDescent="0.25">
      <c r="A15620" s="48">
        <v>60131210</v>
      </c>
      <c r="B15620" s="49" t="s">
        <v>15860</v>
      </c>
    </row>
    <row r="15621" spans="1:2" x14ac:dyDescent="0.25">
      <c r="A15621" s="48">
        <v>60131301</v>
      </c>
      <c r="B15621" s="49" t="s">
        <v>15861</v>
      </c>
    </row>
    <row r="15622" spans="1:2" x14ac:dyDescent="0.25">
      <c r="A15622" s="48">
        <v>60131302</v>
      </c>
      <c r="B15622" s="49" t="s">
        <v>15862</v>
      </c>
    </row>
    <row r="15623" spans="1:2" x14ac:dyDescent="0.25">
      <c r="A15623" s="48">
        <v>60131303</v>
      </c>
      <c r="B15623" s="49" t="s">
        <v>15863</v>
      </c>
    </row>
    <row r="15624" spans="1:2" x14ac:dyDescent="0.25">
      <c r="A15624" s="48">
        <v>60131304</v>
      </c>
      <c r="B15624" s="49" t="s">
        <v>15864</v>
      </c>
    </row>
    <row r="15625" spans="1:2" x14ac:dyDescent="0.25">
      <c r="A15625" s="48">
        <v>60131305</v>
      </c>
      <c r="B15625" s="49" t="s">
        <v>15865</v>
      </c>
    </row>
    <row r="15626" spans="1:2" x14ac:dyDescent="0.25">
      <c r="A15626" s="48">
        <v>60131306</v>
      </c>
      <c r="B15626" s="49" t="s">
        <v>15866</v>
      </c>
    </row>
    <row r="15627" spans="1:2" x14ac:dyDescent="0.25">
      <c r="A15627" s="48">
        <v>60131307</v>
      </c>
      <c r="B15627" s="49" t="s">
        <v>15867</v>
      </c>
    </row>
    <row r="15628" spans="1:2" x14ac:dyDescent="0.25">
      <c r="A15628" s="48">
        <v>60131308</v>
      </c>
      <c r="B15628" s="49" t="s">
        <v>15868</v>
      </c>
    </row>
    <row r="15629" spans="1:2" x14ac:dyDescent="0.25">
      <c r="A15629" s="48">
        <v>60131309</v>
      </c>
      <c r="B15629" s="49" t="s">
        <v>15869</v>
      </c>
    </row>
    <row r="15630" spans="1:2" x14ac:dyDescent="0.25">
      <c r="A15630" s="48">
        <v>60131401</v>
      </c>
      <c r="B15630" s="49" t="s">
        <v>15870</v>
      </c>
    </row>
    <row r="15631" spans="1:2" x14ac:dyDescent="0.25">
      <c r="A15631" s="48">
        <v>60131402</v>
      </c>
      <c r="B15631" s="49" t="s">
        <v>15871</v>
      </c>
    </row>
    <row r="15632" spans="1:2" x14ac:dyDescent="0.25">
      <c r="A15632" s="48">
        <v>60131403</v>
      </c>
      <c r="B15632" s="49" t="s">
        <v>15872</v>
      </c>
    </row>
    <row r="15633" spans="1:2" x14ac:dyDescent="0.25">
      <c r="A15633" s="48">
        <v>60131404</v>
      </c>
      <c r="B15633" s="49" t="s">
        <v>15873</v>
      </c>
    </row>
    <row r="15634" spans="1:2" x14ac:dyDescent="0.25">
      <c r="A15634" s="48">
        <v>60131405</v>
      </c>
      <c r="B15634" s="49" t="s">
        <v>15874</v>
      </c>
    </row>
    <row r="15635" spans="1:2" x14ac:dyDescent="0.25">
      <c r="A15635" s="48">
        <v>60131406</v>
      </c>
      <c r="B15635" s="49" t="s">
        <v>15875</v>
      </c>
    </row>
    <row r="15636" spans="1:2" x14ac:dyDescent="0.25">
      <c r="A15636" s="48">
        <v>60131407</v>
      </c>
      <c r="B15636" s="49" t="s">
        <v>15876</v>
      </c>
    </row>
    <row r="15637" spans="1:2" x14ac:dyDescent="0.25">
      <c r="A15637" s="48">
        <v>60131501</v>
      </c>
      <c r="B15637" s="49" t="s">
        <v>15877</v>
      </c>
    </row>
    <row r="15638" spans="1:2" x14ac:dyDescent="0.25">
      <c r="A15638" s="48">
        <v>60131502</v>
      </c>
      <c r="B15638" s="49" t="s">
        <v>15878</v>
      </c>
    </row>
    <row r="15639" spans="1:2" x14ac:dyDescent="0.25">
      <c r="A15639" s="48">
        <v>60131503</v>
      </c>
      <c r="B15639" s="49" t="s">
        <v>15879</v>
      </c>
    </row>
    <row r="15640" spans="1:2" x14ac:dyDescent="0.25">
      <c r="A15640" s="48">
        <v>60131504</v>
      </c>
      <c r="B15640" s="49" t="s">
        <v>15880</v>
      </c>
    </row>
    <row r="15641" spans="1:2" x14ac:dyDescent="0.25">
      <c r="A15641" s="48">
        <v>60131505</v>
      </c>
      <c r="B15641" s="49" t="s">
        <v>15881</v>
      </c>
    </row>
    <row r="15642" spans="1:2" x14ac:dyDescent="0.25">
      <c r="A15642" s="48">
        <v>60131506</v>
      </c>
      <c r="B15642" s="49" t="s">
        <v>15882</v>
      </c>
    </row>
    <row r="15643" spans="1:2" x14ac:dyDescent="0.25">
      <c r="A15643" s="48">
        <v>60131507</v>
      </c>
      <c r="B15643" s="49" t="s">
        <v>15883</v>
      </c>
    </row>
    <row r="15644" spans="1:2" x14ac:dyDescent="0.25">
      <c r="A15644" s="48">
        <v>60131508</v>
      </c>
      <c r="B15644" s="49" t="s">
        <v>15884</v>
      </c>
    </row>
    <row r="15645" spans="1:2" x14ac:dyDescent="0.25">
      <c r="A15645" s="48">
        <v>60131509</v>
      </c>
      <c r="B15645" s="49" t="s">
        <v>6845</v>
      </c>
    </row>
    <row r="15646" spans="1:2" x14ac:dyDescent="0.25">
      <c r="A15646" s="48">
        <v>60131510</v>
      </c>
      <c r="B15646" s="49" t="s">
        <v>15885</v>
      </c>
    </row>
    <row r="15647" spans="1:2" x14ac:dyDescent="0.25">
      <c r="A15647" s="48">
        <v>60131511</v>
      </c>
      <c r="B15647" s="49" t="s">
        <v>15886</v>
      </c>
    </row>
    <row r="15648" spans="1:2" x14ac:dyDescent="0.25">
      <c r="A15648" s="48">
        <v>60131512</v>
      </c>
      <c r="B15648" s="49" t="s">
        <v>15887</v>
      </c>
    </row>
    <row r="15649" spans="1:2" x14ac:dyDescent="0.25">
      <c r="A15649" s="48">
        <v>60131513</v>
      </c>
      <c r="B15649" s="49" t="s">
        <v>15888</v>
      </c>
    </row>
    <row r="15650" spans="1:2" x14ac:dyDescent="0.25">
      <c r="A15650" s="48">
        <v>60131514</v>
      </c>
      <c r="B15650" s="49" t="s">
        <v>15889</v>
      </c>
    </row>
    <row r="15651" spans="1:2" x14ac:dyDescent="0.25">
      <c r="A15651" s="48">
        <v>60131601</v>
      </c>
      <c r="B15651" s="49" t="s">
        <v>15890</v>
      </c>
    </row>
    <row r="15652" spans="1:2" x14ac:dyDescent="0.25">
      <c r="A15652" s="48">
        <v>60131701</v>
      </c>
      <c r="B15652" s="49" t="s">
        <v>15891</v>
      </c>
    </row>
    <row r="15653" spans="1:2" x14ac:dyDescent="0.25">
      <c r="A15653" s="48">
        <v>60131702</v>
      </c>
      <c r="B15653" s="49" t="s">
        <v>15892</v>
      </c>
    </row>
    <row r="15654" spans="1:2" x14ac:dyDescent="0.25">
      <c r="A15654" s="48">
        <v>60131801</v>
      </c>
      <c r="B15654" s="49" t="s">
        <v>15893</v>
      </c>
    </row>
    <row r="15655" spans="1:2" x14ac:dyDescent="0.25">
      <c r="A15655" s="48">
        <v>60131802</v>
      </c>
      <c r="B15655" s="49" t="s">
        <v>15894</v>
      </c>
    </row>
    <row r="15656" spans="1:2" x14ac:dyDescent="0.25">
      <c r="A15656" s="48">
        <v>60131803</v>
      </c>
      <c r="B15656" s="49" t="s">
        <v>15895</v>
      </c>
    </row>
    <row r="15657" spans="1:2" x14ac:dyDescent="0.25">
      <c r="A15657" s="48">
        <v>60141001</v>
      </c>
      <c r="B15657" s="49" t="s">
        <v>15896</v>
      </c>
    </row>
    <row r="15658" spans="1:2" x14ac:dyDescent="0.25">
      <c r="A15658" s="48">
        <v>60141002</v>
      </c>
      <c r="B15658" s="49" t="s">
        <v>15897</v>
      </c>
    </row>
    <row r="15659" spans="1:2" x14ac:dyDescent="0.25">
      <c r="A15659" s="48">
        <v>60141003</v>
      </c>
      <c r="B15659" s="49" t="s">
        <v>15898</v>
      </c>
    </row>
    <row r="15660" spans="1:2" x14ac:dyDescent="0.25">
      <c r="A15660" s="48">
        <v>60141004</v>
      </c>
      <c r="B15660" s="49" t="s">
        <v>15899</v>
      </c>
    </row>
    <row r="15661" spans="1:2" x14ac:dyDescent="0.25">
      <c r="A15661" s="48">
        <v>60141005</v>
      </c>
      <c r="B15661" s="49" t="s">
        <v>15900</v>
      </c>
    </row>
    <row r="15662" spans="1:2" x14ac:dyDescent="0.25">
      <c r="A15662" s="48">
        <v>60141006</v>
      </c>
      <c r="B15662" s="49" t="s">
        <v>15901</v>
      </c>
    </row>
    <row r="15663" spans="1:2" x14ac:dyDescent="0.25">
      <c r="A15663" s="48">
        <v>60141007</v>
      </c>
      <c r="B15663" s="49" t="s">
        <v>15902</v>
      </c>
    </row>
    <row r="15664" spans="1:2" x14ac:dyDescent="0.25">
      <c r="A15664" s="48">
        <v>60141008</v>
      </c>
      <c r="B15664" s="49" t="s">
        <v>15903</v>
      </c>
    </row>
    <row r="15665" spans="1:2" x14ac:dyDescent="0.25">
      <c r="A15665" s="48">
        <v>60141009</v>
      </c>
      <c r="B15665" s="49" t="s">
        <v>15904</v>
      </c>
    </row>
    <row r="15666" spans="1:2" x14ac:dyDescent="0.25">
      <c r="A15666" s="48">
        <v>60141010</v>
      </c>
      <c r="B15666" s="49" t="s">
        <v>15905</v>
      </c>
    </row>
    <row r="15667" spans="1:2" x14ac:dyDescent="0.25">
      <c r="A15667" s="48">
        <v>60141011</v>
      </c>
      <c r="B15667" s="49" t="s">
        <v>15906</v>
      </c>
    </row>
    <row r="15668" spans="1:2" x14ac:dyDescent="0.25">
      <c r="A15668" s="48">
        <v>60141012</v>
      </c>
      <c r="B15668" s="49" t="s">
        <v>15907</v>
      </c>
    </row>
    <row r="15669" spans="1:2" x14ac:dyDescent="0.25">
      <c r="A15669" s="48">
        <v>60141013</v>
      </c>
      <c r="B15669" s="49" t="s">
        <v>15908</v>
      </c>
    </row>
    <row r="15670" spans="1:2" x14ac:dyDescent="0.25">
      <c r="A15670" s="48">
        <v>60141014</v>
      </c>
      <c r="B15670" s="49" t="s">
        <v>15909</v>
      </c>
    </row>
    <row r="15671" spans="1:2" x14ac:dyDescent="0.25">
      <c r="A15671" s="48">
        <v>60141015</v>
      </c>
      <c r="B15671" s="49" t="s">
        <v>15910</v>
      </c>
    </row>
    <row r="15672" spans="1:2" x14ac:dyDescent="0.25">
      <c r="A15672" s="48">
        <v>60141016</v>
      </c>
      <c r="B15672" s="49" t="s">
        <v>15911</v>
      </c>
    </row>
    <row r="15673" spans="1:2" x14ac:dyDescent="0.25">
      <c r="A15673" s="48">
        <v>60141017</v>
      </c>
      <c r="B15673" s="49" t="s">
        <v>15912</v>
      </c>
    </row>
    <row r="15674" spans="1:2" x14ac:dyDescent="0.25">
      <c r="A15674" s="48">
        <v>60141018</v>
      </c>
      <c r="B15674" s="49" t="s">
        <v>15913</v>
      </c>
    </row>
    <row r="15675" spans="1:2" x14ac:dyDescent="0.25">
      <c r="A15675" s="48">
        <v>60141019</v>
      </c>
      <c r="B15675" s="49" t="s">
        <v>15914</v>
      </c>
    </row>
    <row r="15676" spans="1:2" x14ac:dyDescent="0.25">
      <c r="A15676" s="48">
        <v>60141020</v>
      </c>
      <c r="B15676" s="49" t="s">
        <v>15915</v>
      </c>
    </row>
    <row r="15677" spans="1:2" x14ac:dyDescent="0.25">
      <c r="A15677" s="48">
        <v>60141021</v>
      </c>
      <c r="B15677" s="49" t="s">
        <v>15916</v>
      </c>
    </row>
    <row r="15678" spans="1:2" x14ac:dyDescent="0.25">
      <c r="A15678" s="48">
        <v>60141022</v>
      </c>
      <c r="B15678" s="49" t="s">
        <v>15917</v>
      </c>
    </row>
    <row r="15679" spans="1:2" x14ac:dyDescent="0.25">
      <c r="A15679" s="48">
        <v>60141023</v>
      </c>
      <c r="B15679" s="49" t="s">
        <v>15918</v>
      </c>
    </row>
    <row r="15680" spans="1:2" x14ac:dyDescent="0.25">
      <c r="A15680" s="48">
        <v>60141024</v>
      </c>
      <c r="B15680" s="49" t="s">
        <v>15919</v>
      </c>
    </row>
    <row r="15681" spans="1:2" x14ac:dyDescent="0.25">
      <c r="A15681" s="48">
        <v>60141025</v>
      </c>
      <c r="B15681" s="49" t="s">
        <v>15920</v>
      </c>
    </row>
    <row r="15682" spans="1:2" x14ac:dyDescent="0.25">
      <c r="A15682" s="48">
        <v>60141026</v>
      </c>
      <c r="B15682" s="49" t="s">
        <v>15921</v>
      </c>
    </row>
    <row r="15683" spans="1:2" x14ac:dyDescent="0.25">
      <c r="A15683" s="48">
        <v>60141101</v>
      </c>
      <c r="B15683" s="49" t="s">
        <v>15922</v>
      </c>
    </row>
    <row r="15684" spans="1:2" x14ac:dyDescent="0.25">
      <c r="A15684" s="48">
        <v>60141102</v>
      </c>
      <c r="B15684" s="49" t="s">
        <v>15923</v>
      </c>
    </row>
    <row r="15685" spans="1:2" x14ac:dyDescent="0.25">
      <c r="A15685" s="48">
        <v>60141103</v>
      </c>
      <c r="B15685" s="49" t="s">
        <v>15924</v>
      </c>
    </row>
    <row r="15686" spans="1:2" x14ac:dyDescent="0.25">
      <c r="A15686" s="48">
        <v>60141104</v>
      </c>
      <c r="B15686" s="49" t="s">
        <v>15925</v>
      </c>
    </row>
    <row r="15687" spans="1:2" x14ac:dyDescent="0.25">
      <c r="A15687" s="48">
        <v>60141105</v>
      </c>
      <c r="B15687" s="49" t="s">
        <v>15926</v>
      </c>
    </row>
    <row r="15688" spans="1:2" x14ac:dyDescent="0.25">
      <c r="A15688" s="48">
        <v>60141106</v>
      </c>
      <c r="B15688" s="49" t="s">
        <v>15927</v>
      </c>
    </row>
    <row r="15689" spans="1:2" x14ac:dyDescent="0.25">
      <c r="A15689" s="48">
        <v>60141107</v>
      </c>
      <c r="B15689" s="49" t="s">
        <v>15928</v>
      </c>
    </row>
    <row r="15690" spans="1:2" x14ac:dyDescent="0.25">
      <c r="A15690" s="48">
        <v>60141108</v>
      </c>
      <c r="B15690" s="49" t="s">
        <v>15929</v>
      </c>
    </row>
    <row r="15691" spans="1:2" x14ac:dyDescent="0.25">
      <c r="A15691" s="48">
        <v>60141109</v>
      </c>
      <c r="B15691" s="49" t="s">
        <v>15930</v>
      </c>
    </row>
    <row r="15692" spans="1:2" x14ac:dyDescent="0.25">
      <c r="A15692" s="48">
        <v>60141110</v>
      </c>
      <c r="B15692" s="49" t="s">
        <v>15931</v>
      </c>
    </row>
    <row r="15693" spans="1:2" x14ac:dyDescent="0.25">
      <c r="A15693" s="48">
        <v>60141111</v>
      </c>
      <c r="B15693" s="49" t="s">
        <v>15932</v>
      </c>
    </row>
    <row r="15694" spans="1:2" x14ac:dyDescent="0.25">
      <c r="A15694" s="48">
        <v>60141112</v>
      </c>
      <c r="B15694" s="49" t="s">
        <v>15933</v>
      </c>
    </row>
    <row r="15695" spans="1:2" x14ac:dyDescent="0.25">
      <c r="A15695" s="48">
        <v>60141113</v>
      </c>
      <c r="B15695" s="49" t="s">
        <v>15934</v>
      </c>
    </row>
    <row r="15696" spans="1:2" x14ac:dyDescent="0.25">
      <c r="A15696" s="48">
        <v>60141114</v>
      </c>
      <c r="B15696" s="49" t="s">
        <v>15935</v>
      </c>
    </row>
    <row r="15697" spans="1:2" x14ac:dyDescent="0.25">
      <c r="A15697" s="48">
        <v>60141115</v>
      </c>
      <c r="B15697" s="49" t="s">
        <v>15936</v>
      </c>
    </row>
    <row r="15698" spans="1:2" x14ac:dyDescent="0.25">
      <c r="A15698" s="48">
        <v>60141201</v>
      </c>
      <c r="B15698" s="49" t="s">
        <v>15937</v>
      </c>
    </row>
    <row r="15699" spans="1:2" x14ac:dyDescent="0.25">
      <c r="A15699" s="48">
        <v>60141202</v>
      </c>
      <c r="B15699" s="49" t="s">
        <v>15938</v>
      </c>
    </row>
    <row r="15700" spans="1:2" x14ac:dyDescent="0.25">
      <c r="A15700" s="48">
        <v>60141203</v>
      </c>
      <c r="B15700" s="49" t="s">
        <v>15939</v>
      </c>
    </row>
    <row r="15701" spans="1:2" x14ac:dyDescent="0.25">
      <c r="A15701" s="48">
        <v>60141204</v>
      </c>
      <c r="B15701" s="49" t="s">
        <v>15940</v>
      </c>
    </row>
    <row r="15702" spans="1:2" x14ac:dyDescent="0.25">
      <c r="A15702" s="48">
        <v>60141205</v>
      </c>
      <c r="B15702" s="49" t="s">
        <v>15941</v>
      </c>
    </row>
    <row r="15703" spans="1:2" x14ac:dyDescent="0.25">
      <c r="A15703" s="48">
        <v>60141302</v>
      </c>
      <c r="B15703" s="49" t="s">
        <v>15942</v>
      </c>
    </row>
    <row r="15704" spans="1:2" x14ac:dyDescent="0.25">
      <c r="A15704" s="48">
        <v>60141303</v>
      </c>
      <c r="B15704" s="49" t="s">
        <v>15943</v>
      </c>
    </row>
    <row r="15705" spans="1:2" x14ac:dyDescent="0.25">
      <c r="A15705" s="48">
        <v>60141304</v>
      </c>
      <c r="B15705" s="49" t="s">
        <v>15944</v>
      </c>
    </row>
    <row r="15706" spans="1:2" x14ac:dyDescent="0.25">
      <c r="A15706" s="48">
        <v>60141305</v>
      </c>
      <c r="B15706" s="49" t="s">
        <v>15945</v>
      </c>
    </row>
    <row r="15707" spans="1:2" x14ac:dyDescent="0.25">
      <c r="A15707" s="48">
        <v>60141306</v>
      </c>
      <c r="B15707" s="49" t="s">
        <v>15946</v>
      </c>
    </row>
    <row r="15708" spans="1:2" x14ac:dyDescent="0.25">
      <c r="A15708" s="48">
        <v>60141307</v>
      </c>
      <c r="B15708" s="49" t="s">
        <v>15947</v>
      </c>
    </row>
    <row r="15709" spans="1:2" x14ac:dyDescent="0.25">
      <c r="A15709" s="48">
        <v>60141401</v>
      </c>
      <c r="B15709" s="49" t="s">
        <v>15948</v>
      </c>
    </row>
    <row r="15710" spans="1:2" x14ac:dyDescent="0.25">
      <c r="A15710" s="48">
        <v>60141402</v>
      </c>
      <c r="B15710" s="49" t="s">
        <v>15949</v>
      </c>
    </row>
    <row r="15711" spans="1:2" x14ac:dyDescent="0.25">
      <c r="A15711" s="48">
        <v>60141403</v>
      </c>
      <c r="B15711" s="49" t="s">
        <v>15950</v>
      </c>
    </row>
    <row r="15712" spans="1:2" x14ac:dyDescent="0.25">
      <c r="A15712" s="48">
        <v>60141404</v>
      </c>
      <c r="B15712" s="49" t="s">
        <v>15951</v>
      </c>
    </row>
    <row r="15713" spans="1:2" x14ac:dyDescent="0.25">
      <c r="A15713" s="48">
        <v>60141405</v>
      </c>
      <c r="B15713" s="49" t="s">
        <v>15952</v>
      </c>
    </row>
    <row r="15714" spans="1:2" x14ac:dyDescent="0.25">
      <c r="A15714" s="48">
        <v>70101501</v>
      </c>
      <c r="B15714" s="49" t="s">
        <v>15953</v>
      </c>
    </row>
    <row r="15715" spans="1:2" x14ac:dyDescent="0.25">
      <c r="A15715" s="48">
        <v>70101502</v>
      </c>
      <c r="B15715" s="49" t="s">
        <v>15954</v>
      </c>
    </row>
    <row r="15716" spans="1:2" x14ac:dyDescent="0.25">
      <c r="A15716" s="48">
        <v>70101503</v>
      </c>
      <c r="B15716" s="49" t="s">
        <v>15955</v>
      </c>
    </row>
    <row r="15717" spans="1:2" x14ac:dyDescent="0.25">
      <c r="A15717" s="48">
        <v>70101504</v>
      </c>
      <c r="B15717" s="49" t="s">
        <v>15956</v>
      </c>
    </row>
    <row r="15718" spans="1:2" x14ac:dyDescent="0.25">
      <c r="A15718" s="48">
        <v>70101505</v>
      </c>
      <c r="B15718" s="49" t="s">
        <v>15957</v>
      </c>
    </row>
    <row r="15719" spans="1:2" x14ac:dyDescent="0.25">
      <c r="A15719" s="48">
        <v>70101506</v>
      </c>
      <c r="B15719" s="49" t="s">
        <v>15958</v>
      </c>
    </row>
    <row r="15720" spans="1:2" x14ac:dyDescent="0.25">
      <c r="A15720" s="48">
        <v>70101507</v>
      </c>
      <c r="B15720" s="49" t="s">
        <v>15959</v>
      </c>
    </row>
    <row r="15721" spans="1:2" x14ac:dyDescent="0.25">
      <c r="A15721" s="48">
        <v>70101508</v>
      </c>
      <c r="B15721" s="49" t="s">
        <v>15960</v>
      </c>
    </row>
    <row r="15722" spans="1:2" x14ac:dyDescent="0.25">
      <c r="A15722" s="48">
        <v>70101509</v>
      </c>
      <c r="B15722" s="49" t="s">
        <v>15961</v>
      </c>
    </row>
    <row r="15723" spans="1:2" x14ac:dyDescent="0.25">
      <c r="A15723" s="48">
        <v>70101510</v>
      </c>
      <c r="B15723" s="49" t="s">
        <v>15962</v>
      </c>
    </row>
    <row r="15724" spans="1:2" x14ac:dyDescent="0.25">
      <c r="A15724" s="48">
        <v>70101601</v>
      </c>
      <c r="B15724" s="49" t="s">
        <v>15963</v>
      </c>
    </row>
    <row r="15725" spans="1:2" x14ac:dyDescent="0.25">
      <c r="A15725" s="48">
        <v>70101602</v>
      </c>
      <c r="B15725" s="49" t="s">
        <v>15964</v>
      </c>
    </row>
    <row r="15726" spans="1:2" x14ac:dyDescent="0.25">
      <c r="A15726" s="48">
        <v>70101603</v>
      </c>
      <c r="B15726" s="49" t="s">
        <v>15965</v>
      </c>
    </row>
    <row r="15727" spans="1:2" x14ac:dyDescent="0.25">
      <c r="A15727" s="48">
        <v>70101604</v>
      </c>
      <c r="B15727" s="49" t="s">
        <v>15966</v>
      </c>
    </row>
    <row r="15728" spans="1:2" x14ac:dyDescent="0.25">
      <c r="A15728" s="48">
        <v>70101605</v>
      </c>
      <c r="B15728" s="49" t="s">
        <v>15967</v>
      </c>
    </row>
    <row r="15729" spans="1:2" x14ac:dyDescent="0.25">
      <c r="A15729" s="48">
        <v>70101606</v>
      </c>
      <c r="B15729" s="49" t="s">
        <v>15968</v>
      </c>
    </row>
    <row r="15730" spans="1:2" x14ac:dyDescent="0.25">
      <c r="A15730" s="48">
        <v>70101607</v>
      </c>
      <c r="B15730" s="49" t="s">
        <v>15969</v>
      </c>
    </row>
    <row r="15731" spans="1:2" x14ac:dyDescent="0.25">
      <c r="A15731" s="48">
        <v>70101701</v>
      </c>
      <c r="B15731" s="49" t="s">
        <v>15970</v>
      </c>
    </row>
    <row r="15732" spans="1:2" x14ac:dyDescent="0.25">
      <c r="A15732" s="48">
        <v>70101702</v>
      </c>
      <c r="B15732" s="49" t="s">
        <v>15971</v>
      </c>
    </row>
    <row r="15733" spans="1:2" x14ac:dyDescent="0.25">
      <c r="A15733" s="48">
        <v>70101703</v>
      </c>
      <c r="B15733" s="49" t="s">
        <v>15972</v>
      </c>
    </row>
    <row r="15734" spans="1:2" x14ac:dyDescent="0.25">
      <c r="A15734" s="48">
        <v>70101704</v>
      </c>
      <c r="B15734" s="49" t="s">
        <v>15973</v>
      </c>
    </row>
    <row r="15735" spans="1:2" x14ac:dyDescent="0.25">
      <c r="A15735" s="48">
        <v>70101801</v>
      </c>
      <c r="B15735" s="49" t="s">
        <v>15974</v>
      </c>
    </row>
    <row r="15736" spans="1:2" x14ac:dyDescent="0.25">
      <c r="A15736" s="48">
        <v>70101802</v>
      </c>
      <c r="B15736" s="49" t="s">
        <v>15975</v>
      </c>
    </row>
    <row r="15737" spans="1:2" x14ac:dyDescent="0.25">
      <c r="A15737" s="48">
        <v>70101803</v>
      </c>
      <c r="B15737" s="49" t="s">
        <v>15976</v>
      </c>
    </row>
    <row r="15738" spans="1:2" x14ac:dyDescent="0.25">
      <c r="A15738" s="48">
        <v>70101804</v>
      </c>
      <c r="B15738" s="49" t="s">
        <v>15977</v>
      </c>
    </row>
    <row r="15739" spans="1:2" x14ac:dyDescent="0.25">
      <c r="A15739" s="48">
        <v>70101805</v>
      </c>
      <c r="B15739" s="49" t="s">
        <v>15978</v>
      </c>
    </row>
    <row r="15740" spans="1:2" x14ac:dyDescent="0.25">
      <c r="A15740" s="48">
        <v>70101806</v>
      </c>
      <c r="B15740" s="49" t="s">
        <v>15979</v>
      </c>
    </row>
    <row r="15741" spans="1:2" x14ac:dyDescent="0.25">
      <c r="A15741" s="48">
        <v>70101901</v>
      </c>
      <c r="B15741" s="49" t="s">
        <v>15980</v>
      </c>
    </row>
    <row r="15742" spans="1:2" x14ac:dyDescent="0.25">
      <c r="A15742" s="48">
        <v>70101902</v>
      </c>
      <c r="B15742" s="49" t="s">
        <v>15981</v>
      </c>
    </row>
    <row r="15743" spans="1:2" x14ac:dyDescent="0.25">
      <c r="A15743" s="48">
        <v>70101903</v>
      </c>
      <c r="B15743" s="49" t="s">
        <v>15982</v>
      </c>
    </row>
    <row r="15744" spans="1:2" x14ac:dyDescent="0.25">
      <c r="A15744" s="48">
        <v>70101904</v>
      </c>
      <c r="B15744" s="49" t="s">
        <v>15983</v>
      </c>
    </row>
    <row r="15745" spans="1:2" x14ac:dyDescent="0.25">
      <c r="A15745" s="48">
        <v>70101905</v>
      </c>
      <c r="B15745" s="49" t="s">
        <v>15984</v>
      </c>
    </row>
    <row r="15746" spans="1:2" x14ac:dyDescent="0.25">
      <c r="A15746" s="48">
        <v>70111501</v>
      </c>
      <c r="B15746" s="49" t="s">
        <v>15985</v>
      </c>
    </row>
    <row r="15747" spans="1:2" x14ac:dyDescent="0.25">
      <c r="A15747" s="48">
        <v>70111502</v>
      </c>
      <c r="B15747" s="49" t="s">
        <v>15986</v>
      </c>
    </row>
    <row r="15748" spans="1:2" x14ac:dyDescent="0.25">
      <c r="A15748" s="48">
        <v>70111503</v>
      </c>
      <c r="B15748" s="49" t="s">
        <v>15987</v>
      </c>
    </row>
    <row r="15749" spans="1:2" x14ac:dyDescent="0.25">
      <c r="A15749" s="48">
        <v>70111504</v>
      </c>
      <c r="B15749" s="49" t="s">
        <v>15988</v>
      </c>
    </row>
    <row r="15750" spans="1:2" x14ac:dyDescent="0.25">
      <c r="A15750" s="48">
        <v>70111505</v>
      </c>
      <c r="B15750" s="49" t="s">
        <v>15989</v>
      </c>
    </row>
    <row r="15751" spans="1:2" x14ac:dyDescent="0.25">
      <c r="A15751" s="48">
        <v>70111506</v>
      </c>
      <c r="B15751" s="49" t="s">
        <v>15990</v>
      </c>
    </row>
    <row r="15752" spans="1:2" x14ac:dyDescent="0.25">
      <c r="A15752" s="48">
        <v>70111507</v>
      </c>
      <c r="B15752" s="49" t="s">
        <v>15991</v>
      </c>
    </row>
    <row r="15753" spans="1:2" x14ac:dyDescent="0.25">
      <c r="A15753" s="48">
        <v>70111508</v>
      </c>
      <c r="B15753" s="49" t="s">
        <v>15992</v>
      </c>
    </row>
    <row r="15754" spans="1:2" x14ac:dyDescent="0.25">
      <c r="A15754" s="48">
        <v>70111601</v>
      </c>
      <c r="B15754" s="49" t="s">
        <v>15993</v>
      </c>
    </row>
    <row r="15755" spans="1:2" x14ac:dyDescent="0.25">
      <c r="A15755" s="48">
        <v>70111602</v>
      </c>
      <c r="B15755" s="49" t="s">
        <v>15994</v>
      </c>
    </row>
    <row r="15756" spans="1:2" x14ac:dyDescent="0.25">
      <c r="A15756" s="48">
        <v>70111603</v>
      </c>
      <c r="B15756" s="49" t="s">
        <v>15995</v>
      </c>
    </row>
    <row r="15757" spans="1:2" x14ac:dyDescent="0.25">
      <c r="A15757" s="48">
        <v>70111701</v>
      </c>
      <c r="B15757" s="49" t="s">
        <v>15996</v>
      </c>
    </row>
    <row r="15758" spans="1:2" x14ac:dyDescent="0.25">
      <c r="A15758" s="48">
        <v>70111702</v>
      </c>
      <c r="B15758" s="49" t="s">
        <v>15997</v>
      </c>
    </row>
    <row r="15759" spans="1:2" x14ac:dyDescent="0.25">
      <c r="A15759" s="48">
        <v>70111703</v>
      </c>
      <c r="B15759" s="49" t="s">
        <v>297</v>
      </c>
    </row>
    <row r="15760" spans="1:2" x14ac:dyDescent="0.25">
      <c r="A15760" s="48">
        <v>70111704</v>
      </c>
      <c r="B15760" s="49" t="s">
        <v>15998</v>
      </c>
    </row>
    <row r="15761" spans="1:2" x14ac:dyDescent="0.25">
      <c r="A15761" s="48">
        <v>70111705</v>
      </c>
      <c r="B15761" s="49" t="s">
        <v>15999</v>
      </c>
    </row>
    <row r="15762" spans="1:2" x14ac:dyDescent="0.25">
      <c r="A15762" s="48">
        <v>70111706</v>
      </c>
      <c r="B15762" s="49" t="s">
        <v>16000</v>
      </c>
    </row>
    <row r="15763" spans="1:2" x14ac:dyDescent="0.25">
      <c r="A15763" s="48">
        <v>70111707</v>
      </c>
      <c r="B15763" s="49" t="s">
        <v>16001</v>
      </c>
    </row>
    <row r="15764" spans="1:2" x14ac:dyDescent="0.25">
      <c r="A15764" s="48">
        <v>70111708</v>
      </c>
      <c r="B15764" s="49" t="s">
        <v>16002</v>
      </c>
    </row>
    <row r="15765" spans="1:2" x14ac:dyDescent="0.25">
      <c r="A15765" s="48">
        <v>70111709</v>
      </c>
      <c r="B15765" s="49" t="s">
        <v>16003</v>
      </c>
    </row>
    <row r="15766" spans="1:2" x14ac:dyDescent="0.25">
      <c r="A15766" s="48">
        <v>70111710</v>
      </c>
      <c r="B15766" s="49" t="s">
        <v>16004</v>
      </c>
    </row>
    <row r="15767" spans="1:2" x14ac:dyDescent="0.25">
      <c r="A15767" s="48">
        <v>70111711</v>
      </c>
      <c r="B15767" s="49" t="s">
        <v>16005</v>
      </c>
    </row>
    <row r="15768" spans="1:2" x14ac:dyDescent="0.25">
      <c r="A15768" s="48">
        <v>70111712</v>
      </c>
      <c r="B15768" s="49" t="s">
        <v>16006</v>
      </c>
    </row>
    <row r="15769" spans="1:2" x14ac:dyDescent="0.25">
      <c r="A15769" s="48">
        <v>70111713</v>
      </c>
      <c r="B15769" s="49" t="s">
        <v>16007</v>
      </c>
    </row>
    <row r="15770" spans="1:2" x14ac:dyDescent="0.25">
      <c r="A15770" s="48">
        <v>70121501</v>
      </c>
      <c r="B15770" s="49" t="s">
        <v>16008</v>
      </c>
    </row>
    <row r="15771" spans="1:2" x14ac:dyDescent="0.25">
      <c r="A15771" s="48">
        <v>70121502</v>
      </c>
      <c r="B15771" s="49" t="s">
        <v>16009</v>
      </c>
    </row>
    <row r="15772" spans="1:2" x14ac:dyDescent="0.25">
      <c r="A15772" s="48">
        <v>70121503</v>
      </c>
      <c r="B15772" s="49" t="s">
        <v>16010</v>
      </c>
    </row>
    <row r="15773" spans="1:2" x14ac:dyDescent="0.25">
      <c r="A15773" s="48">
        <v>70121504</v>
      </c>
      <c r="B15773" s="49" t="s">
        <v>16011</v>
      </c>
    </row>
    <row r="15774" spans="1:2" x14ac:dyDescent="0.25">
      <c r="A15774" s="48">
        <v>70121505</v>
      </c>
      <c r="B15774" s="49" t="s">
        <v>16012</v>
      </c>
    </row>
    <row r="15775" spans="1:2" x14ac:dyDescent="0.25">
      <c r="A15775" s="48">
        <v>70121601</v>
      </c>
      <c r="B15775" s="49" t="s">
        <v>16013</v>
      </c>
    </row>
    <row r="15776" spans="1:2" x14ac:dyDescent="0.25">
      <c r="A15776" s="48">
        <v>70121602</v>
      </c>
      <c r="B15776" s="49" t="s">
        <v>16014</v>
      </c>
    </row>
    <row r="15777" spans="1:2" x14ac:dyDescent="0.25">
      <c r="A15777" s="48">
        <v>70121603</v>
      </c>
      <c r="B15777" s="49" t="s">
        <v>16015</v>
      </c>
    </row>
    <row r="15778" spans="1:2" x14ac:dyDescent="0.25">
      <c r="A15778" s="48">
        <v>70121604</v>
      </c>
      <c r="B15778" s="49" t="s">
        <v>16016</v>
      </c>
    </row>
    <row r="15779" spans="1:2" x14ac:dyDescent="0.25">
      <c r="A15779" s="48">
        <v>70121605</v>
      </c>
      <c r="B15779" s="49" t="s">
        <v>16017</v>
      </c>
    </row>
    <row r="15780" spans="1:2" x14ac:dyDescent="0.25">
      <c r="A15780" s="48">
        <v>70121606</v>
      </c>
      <c r="B15780" s="49" t="s">
        <v>16018</v>
      </c>
    </row>
    <row r="15781" spans="1:2" x14ac:dyDescent="0.25">
      <c r="A15781" s="48">
        <v>70121607</v>
      </c>
      <c r="B15781" s="49" t="s">
        <v>16019</v>
      </c>
    </row>
    <row r="15782" spans="1:2" x14ac:dyDescent="0.25">
      <c r="A15782" s="48">
        <v>70121608</v>
      </c>
      <c r="B15782" s="49" t="s">
        <v>16020</v>
      </c>
    </row>
    <row r="15783" spans="1:2" x14ac:dyDescent="0.25">
      <c r="A15783" s="48">
        <v>70121610</v>
      </c>
      <c r="B15783" s="49" t="s">
        <v>16021</v>
      </c>
    </row>
    <row r="15784" spans="1:2" x14ac:dyDescent="0.25">
      <c r="A15784" s="48">
        <v>70121701</v>
      </c>
      <c r="B15784" s="49" t="s">
        <v>16022</v>
      </c>
    </row>
    <row r="15785" spans="1:2" x14ac:dyDescent="0.25">
      <c r="A15785" s="48">
        <v>70121702</v>
      </c>
      <c r="B15785" s="49" t="s">
        <v>16023</v>
      </c>
    </row>
    <row r="15786" spans="1:2" x14ac:dyDescent="0.25">
      <c r="A15786" s="48">
        <v>70121703</v>
      </c>
      <c r="B15786" s="49" t="s">
        <v>16024</v>
      </c>
    </row>
    <row r="15787" spans="1:2" x14ac:dyDescent="0.25">
      <c r="A15787" s="48">
        <v>70121704</v>
      </c>
      <c r="B15787" s="49" t="s">
        <v>16025</v>
      </c>
    </row>
    <row r="15788" spans="1:2" x14ac:dyDescent="0.25">
      <c r="A15788" s="48">
        <v>70121705</v>
      </c>
      <c r="B15788" s="49" t="s">
        <v>16026</v>
      </c>
    </row>
    <row r="15789" spans="1:2" x14ac:dyDescent="0.25">
      <c r="A15789" s="48">
        <v>70121801</v>
      </c>
      <c r="B15789" s="49" t="s">
        <v>16027</v>
      </c>
    </row>
    <row r="15790" spans="1:2" x14ac:dyDescent="0.25">
      <c r="A15790" s="48">
        <v>70121802</v>
      </c>
      <c r="B15790" s="49" t="s">
        <v>16028</v>
      </c>
    </row>
    <row r="15791" spans="1:2" x14ac:dyDescent="0.25">
      <c r="A15791" s="48">
        <v>70121803</v>
      </c>
      <c r="B15791" s="49" t="s">
        <v>16029</v>
      </c>
    </row>
    <row r="15792" spans="1:2" x14ac:dyDescent="0.25">
      <c r="A15792" s="48">
        <v>70121901</v>
      </c>
      <c r="B15792" s="49" t="s">
        <v>16030</v>
      </c>
    </row>
    <row r="15793" spans="1:2" x14ac:dyDescent="0.25">
      <c r="A15793" s="48">
        <v>70121902</v>
      </c>
      <c r="B15793" s="49" t="s">
        <v>16031</v>
      </c>
    </row>
    <row r="15794" spans="1:2" x14ac:dyDescent="0.25">
      <c r="A15794" s="48">
        <v>70121903</v>
      </c>
      <c r="B15794" s="49" t="s">
        <v>16032</v>
      </c>
    </row>
    <row r="15795" spans="1:2" x14ac:dyDescent="0.25">
      <c r="A15795" s="48">
        <v>70122001</v>
      </c>
      <c r="B15795" s="49" t="s">
        <v>16033</v>
      </c>
    </row>
    <row r="15796" spans="1:2" x14ac:dyDescent="0.25">
      <c r="A15796" s="48">
        <v>70122002</v>
      </c>
      <c r="B15796" s="49" t="s">
        <v>16034</v>
      </c>
    </row>
    <row r="15797" spans="1:2" x14ac:dyDescent="0.25">
      <c r="A15797" s="48">
        <v>70122003</v>
      </c>
      <c r="B15797" s="49" t="s">
        <v>16035</v>
      </c>
    </row>
    <row r="15798" spans="1:2" x14ac:dyDescent="0.25">
      <c r="A15798" s="48">
        <v>70122004</v>
      </c>
      <c r="B15798" s="49" t="s">
        <v>16036</v>
      </c>
    </row>
    <row r="15799" spans="1:2" x14ac:dyDescent="0.25">
      <c r="A15799" s="48">
        <v>70122005</v>
      </c>
      <c r="B15799" s="49" t="s">
        <v>16037</v>
      </c>
    </row>
    <row r="15800" spans="1:2" x14ac:dyDescent="0.25">
      <c r="A15800" s="48">
        <v>70122006</v>
      </c>
      <c r="B15800" s="49" t="s">
        <v>16038</v>
      </c>
    </row>
    <row r="15801" spans="1:2" x14ac:dyDescent="0.25">
      <c r="A15801" s="48">
        <v>70122007</v>
      </c>
      <c r="B15801" s="49" t="s">
        <v>16039</v>
      </c>
    </row>
    <row r="15802" spans="1:2" x14ac:dyDescent="0.25">
      <c r="A15802" s="48">
        <v>70122008</v>
      </c>
      <c r="B15802" s="49" t="s">
        <v>16040</v>
      </c>
    </row>
    <row r="15803" spans="1:2" x14ac:dyDescent="0.25">
      <c r="A15803" s="48">
        <v>70122009</v>
      </c>
      <c r="B15803" s="49" t="s">
        <v>16041</v>
      </c>
    </row>
    <row r="15804" spans="1:2" x14ac:dyDescent="0.25">
      <c r="A15804" s="48">
        <v>70122010</v>
      </c>
      <c r="B15804" s="49" t="s">
        <v>16042</v>
      </c>
    </row>
    <row r="15805" spans="1:2" x14ac:dyDescent="0.25">
      <c r="A15805" s="48">
        <v>70131501</v>
      </c>
      <c r="B15805" s="49" t="s">
        <v>16043</v>
      </c>
    </row>
    <row r="15806" spans="1:2" x14ac:dyDescent="0.25">
      <c r="A15806" s="48">
        <v>70131502</v>
      </c>
      <c r="B15806" s="49" t="s">
        <v>16044</v>
      </c>
    </row>
    <row r="15807" spans="1:2" x14ac:dyDescent="0.25">
      <c r="A15807" s="48">
        <v>70131503</v>
      </c>
      <c r="B15807" s="49" t="s">
        <v>16045</v>
      </c>
    </row>
    <row r="15808" spans="1:2" x14ac:dyDescent="0.25">
      <c r="A15808" s="48">
        <v>70131504</v>
      </c>
      <c r="B15808" s="49" t="s">
        <v>16046</v>
      </c>
    </row>
    <row r="15809" spans="1:2" x14ac:dyDescent="0.25">
      <c r="A15809" s="48">
        <v>70131505</v>
      </c>
      <c r="B15809" s="49" t="s">
        <v>16047</v>
      </c>
    </row>
    <row r="15810" spans="1:2" x14ac:dyDescent="0.25">
      <c r="A15810" s="48">
        <v>70131506</v>
      </c>
      <c r="B15810" s="49" t="s">
        <v>16048</v>
      </c>
    </row>
    <row r="15811" spans="1:2" x14ac:dyDescent="0.25">
      <c r="A15811" s="48">
        <v>70131601</v>
      </c>
      <c r="B15811" s="49" t="s">
        <v>16049</v>
      </c>
    </row>
    <row r="15812" spans="1:2" x14ac:dyDescent="0.25">
      <c r="A15812" s="48">
        <v>70131602</v>
      </c>
      <c r="B15812" s="49" t="s">
        <v>16050</v>
      </c>
    </row>
    <row r="15813" spans="1:2" x14ac:dyDescent="0.25">
      <c r="A15813" s="48">
        <v>70131603</v>
      </c>
      <c r="B15813" s="49" t="s">
        <v>16051</v>
      </c>
    </row>
    <row r="15814" spans="1:2" x14ac:dyDescent="0.25">
      <c r="A15814" s="48">
        <v>70131604</v>
      </c>
      <c r="B15814" s="49" t="s">
        <v>16052</v>
      </c>
    </row>
    <row r="15815" spans="1:2" x14ac:dyDescent="0.25">
      <c r="A15815" s="48">
        <v>70131605</v>
      </c>
      <c r="B15815" s="49" t="s">
        <v>16053</v>
      </c>
    </row>
    <row r="15816" spans="1:2" x14ac:dyDescent="0.25">
      <c r="A15816" s="48">
        <v>70131701</v>
      </c>
      <c r="B15816" s="49" t="s">
        <v>16054</v>
      </c>
    </row>
    <row r="15817" spans="1:2" x14ac:dyDescent="0.25">
      <c r="A15817" s="48">
        <v>70131702</v>
      </c>
      <c r="B15817" s="49" t="s">
        <v>16055</v>
      </c>
    </row>
    <row r="15818" spans="1:2" x14ac:dyDescent="0.25">
      <c r="A15818" s="48">
        <v>70131703</v>
      </c>
      <c r="B15818" s="49" t="s">
        <v>16056</v>
      </c>
    </row>
    <row r="15819" spans="1:2" x14ac:dyDescent="0.25">
      <c r="A15819" s="48">
        <v>70131704</v>
      </c>
      <c r="B15819" s="49" t="s">
        <v>16057</v>
      </c>
    </row>
    <row r="15820" spans="1:2" x14ac:dyDescent="0.25">
      <c r="A15820" s="48">
        <v>70131705</v>
      </c>
      <c r="B15820" s="49" t="s">
        <v>16058</v>
      </c>
    </row>
    <row r="15821" spans="1:2" x14ac:dyDescent="0.25">
      <c r="A15821" s="48">
        <v>70131706</v>
      </c>
      <c r="B15821" s="49" t="s">
        <v>16059</v>
      </c>
    </row>
    <row r="15822" spans="1:2" x14ac:dyDescent="0.25">
      <c r="A15822" s="48">
        <v>70131707</v>
      </c>
      <c r="B15822" s="49" t="s">
        <v>16060</v>
      </c>
    </row>
    <row r="15823" spans="1:2" x14ac:dyDescent="0.25">
      <c r="A15823" s="48">
        <v>70131708</v>
      </c>
      <c r="B15823" s="49" t="s">
        <v>16061</v>
      </c>
    </row>
    <row r="15824" spans="1:2" x14ac:dyDescent="0.25">
      <c r="A15824" s="48">
        <v>70141501</v>
      </c>
      <c r="B15824" s="49" t="s">
        <v>16062</v>
      </c>
    </row>
    <row r="15825" spans="1:2" x14ac:dyDescent="0.25">
      <c r="A15825" s="48">
        <v>70141502</v>
      </c>
      <c r="B15825" s="49" t="s">
        <v>16063</v>
      </c>
    </row>
    <row r="15826" spans="1:2" x14ac:dyDescent="0.25">
      <c r="A15826" s="48">
        <v>70141503</v>
      </c>
      <c r="B15826" s="49" t="s">
        <v>16064</v>
      </c>
    </row>
    <row r="15827" spans="1:2" x14ac:dyDescent="0.25">
      <c r="A15827" s="48">
        <v>70141504</v>
      </c>
      <c r="B15827" s="49" t="s">
        <v>16065</v>
      </c>
    </row>
    <row r="15828" spans="1:2" x14ac:dyDescent="0.25">
      <c r="A15828" s="48">
        <v>70141505</v>
      </c>
      <c r="B15828" s="49" t="s">
        <v>16066</v>
      </c>
    </row>
    <row r="15829" spans="1:2" x14ac:dyDescent="0.25">
      <c r="A15829" s="48">
        <v>70141506</v>
      </c>
      <c r="B15829" s="49" t="s">
        <v>16067</v>
      </c>
    </row>
    <row r="15830" spans="1:2" x14ac:dyDescent="0.25">
      <c r="A15830" s="48">
        <v>70141507</v>
      </c>
      <c r="B15830" s="49" t="s">
        <v>16068</v>
      </c>
    </row>
    <row r="15831" spans="1:2" x14ac:dyDescent="0.25">
      <c r="A15831" s="48">
        <v>70141508</v>
      </c>
      <c r="B15831" s="49" t="s">
        <v>16069</v>
      </c>
    </row>
    <row r="15832" spans="1:2" x14ac:dyDescent="0.25">
      <c r="A15832" s="48">
        <v>70141509</v>
      </c>
      <c r="B15832" s="49" t="s">
        <v>16070</v>
      </c>
    </row>
    <row r="15833" spans="1:2" x14ac:dyDescent="0.25">
      <c r="A15833" s="48">
        <v>70141510</v>
      </c>
      <c r="B15833" s="49" t="s">
        <v>16071</v>
      </c>
    </row>
    <row r="15834" spans="1:2" x14ac:dyDescent="0.25">
      <c r="A15834" s="48">
        <v>70141511</v>
      </c>
      <c r="B15834" s="49" t="s">
        <v>16072</v>
      </c>
    </row>
    <row r="15835" spans="1:2" x14ac:dyDescent="0.25">
      <c r="A15835" s="48">
        <v>70141512</v>
      </c>
      <c r="B15835" s="49" t="s">
        <v>16073</v>
      </c>
    </row>
    <row r="15836" spans="1:2" x14ac:dyDescent="0.25">
      <c r="A15836" s="48">
        <v>70141513</v>
      </c>
      <c r="B15836" s="49" t="s">
        <v>16074</v>
      </c>
    </row>
    <row r="15837" spans="1:2" x14ac:dyDescent="0.25">
      <c r="A15837" s="48">
        <v>70141514</v>
      </c>
      <c r="B15837" s="49" t="s">
        <v>16075</v>
      </c>
    </row>
    <row r="15838" spans="1:2" x14ac:dyDescent="0.25">
      <c r="A15838" s="48">
        <v>70141515</v>
      </c>
      <c r="B15838" s="49" t="s">
        <v>16076</v>
      </c>
    </row>
    <row r="15839" spans="1:2" x14ac:dyDescent="0.25">
      <c r="A15839" s="48">
        <v>70141516</v>
      </c>
      <c r="B15839" s="49" t="s">
        <v>16077</v>
      </c>
    </row>
    <row r="15840" spans="1:2" x14ac:dyDescent="0.25">
      <c r="A15840" s="48">
        <v>70141517</v>
      </c>
      <c r="B15840" s="49" t="s">
        <v>16078</v>
      </c>
    </row>
    <row r="15841" spans="1:2" x14ac:dyDescent="0.25">
      <c r="A15841" s="48">
        <v>70141518</v>
      </c>
      <c r="B15841" s="49" t="s">
        <v>16079</v>
      </c>
    </row>
    <row r="15842" spans="1:2" x14ac:dyDescent="0.25">
      <c r="A15842" s="48">
        <v>70141519</v>
      </c>
      <c r="B15842" s="49" t="s">
        <v>16080</v>
      </c>
    </row>
    <row r="15843" spans="1:2" x14ac:dyDescent="0.25">
      <c r="A15843" s="48">
        <v>70141520</v>
      </c>
      <c r="B15843" s="49" t="s">
        <v>16081</v>
      </c>
    </row>
    <row r="15844" spans="1:2" x14ac:dyDescent="0.25">
      <c r="A15844" s="48">
        <v>70141601</v>
      </c>
      <c r="B15844" s="49" t="s">
        <v>16082</v>
      </c>
    </row>
    <row r="15845" spans="1:2" x14ac:dyDescent="0.25">
      <c r="A15845" s="48">
        <v>70141602</v>
      </c>
      <c r="B15845" s="49" t="s">
        <v>16083</v>
      </c>
    </row>
    <row r="15846" spans="1:2" x14ac:dyDescent="0.25">
      <c r="A15846" s="48">
        <v>70141603</v>
      </c>
      <c r="B15846" s="49" t="s">
        <v>16084</v>
      </c>
    </row>
    <row r="15847" spans="1:2" x14ac:dyDescent="0.25">
      <c r="A15847" s="48">
        <v>70141604</v>
      </c>
      <c r="B15847" s="49" t="s">
        <v>16085</v>
      </c>
    </row>
    <row r="15848" spans="1:2" x14ac:dyDescent="0.25">
      <c r="A15848" s="48">
        <v>70141605</v>
      </c>
      <c r="B15848" s="49" t="s">
        <v>16086</v>
      </c>
    </row>
    <row r="15849" spans="1:2" x14ac:dyDescent="0.25">
      <c r="A15849" s="48">
        <v>70141606</v>
      </c>
      <c r="B15849" s="49" t="s">
        <v>16087</v>
      </c>
    </row>
    <row r="15850" spans="1:2" x14ac:dyDescent="0.25">
      <c r="A15850" s="48">
        <v>70141607</v>
      </c>
      <c r="B15850" s="49" t="s">
        <v>16088</v>
      </c>
    </row>
    <row r="15851" spans="1:2" x14ac:dyDescent="0.25">
      <c r="A15851" s="48">
        <v>70141701</v>
      </c>
      <c r="B15851" s="49" t="s">
        <v>16089</v>
      </c>
    </row>
    <row r="15852" spans="1:2" x14ac:dyDescent="0.25">
      <c r="A15852" s="48">
        <v>70141702</v>
      </c>
      <c r="B15852" s="49" t="s">
        <v>16090</v>
      </c>
    </row>
    <row r="15853" spans="1:2" x14ac:dyDescent="0.25">
      <c r="A15853" s="48">
        <v>70141703</v>
      </c>
      <c r="B15853" s="49" t="s">
        <v>16091</v>
      </c>
    </row>
    <row r="15854" spans="1:2" x14ac:dyDescent="0.25">
      <c r="A15854" s="48">
        <v>70141704</v>
      </c>
      <c r="B15854" s="49" t="s">
        <v>16092</v>
      </c>
    </row>
    <row r="15855" spans="1:2" x14ac:dyDescent="0.25">
      <c r="A15855" s="48">
        <v>70141705</v>
      </c>
      <c r="B15855" s="49" t="s">
        <v>16093</v>
      </c>
    </row>
    <row r="15856" spans="1:2" x14ac:dyDescent="0.25">
      <c r="A15856" s="48">
        <v>70141706</v>
      </c>
      <c r="B15856" s="49" t="s">
        <v>16094</v>
      </c>
    </row>
    <row r="15857" spans="1:2" x14ac:dyDescent="0.25">
      <c r="A15857" s="48">
        <v>70141707</v>
      </c>
      <c r="B15857" s="49" t="s">
        <v>16095</v>
      </c>
    </row>
    <row r="15858" spans="1:2" x14ac:dyDescent="0.25">
      <c r="A15858" s="48">
        <v>70141708</v>
      </c>
      <c r="B15858" s="49" t="s">
        <v>16096</v>
      </c>
    </row>
    <row r="15859" spans="1:2" x14ac:dyDescent="0.25">
      <c r="A15859" s="48">
        <v>70141709</v>
      </c>
      <c r="B15859" s="49" t="s">
        <v>16097</v>
      </c>
    </row>
    <row r="15860" spans="1:2" x14ac:dyDescent="0.25">
      <c r="A15860" s="48">
        <v>70141710</v>
      </c>
      <c r="B15860" s="49" t="s">
        <v>16098</v>
      </c>
    </row>
    <row r="15861" spans="1:2" x14ac:dyDescent="0.25">
      <c r="A15861" s="48">
        <v>70141801</v>
      </c>
      <c r="B15861" s="49" t="s">
        <v>16099</v>
      </c>
    </row>
    <row r="15862" spans="1:2" x14ac:dyDescent="0.25">
      <c r="A15862" s="48">
        <v>70141802</v>
      </c>
      <c r="B15862" s="49" t="s">
        <v>16100</v>
      </c>
    </row>
    <row r="15863" spans="1:2" x14ac:dyDescent="0.25">
      <c r="A15863" s="48">
        <v>70141803</v>
      </c>
      <c r="B15863" s="49" t="s">
        <v>16101</v>
      </c>
    </row>
    <row r="15864" spans="1:2" x14ac:dyDescent="0.25">
      <c r="A15864" s="48">
        <v>70141804</v>
      </c>
      <c r="B15864" s="49" t="s">
        <v>16102</v>
      </c>
    </row>
    <row r="15865" spans="1:2" x14ac:dyDescent="0.25">
      <c r="A15865" s="48">
        <v>70141901</v>
      </c>
      <c r="B15865" s="49" t="s">
        <v>16103</v>
      </c>
    </row>
    <row r="15866" spans="1:2" x14ac:dyDescent="0.25">
      <c r="A15866" s="48">
        <v>70141902</v>
      </c>
      <c r="B15866" s="49" t="s">
        <v>16104</v>
      </c>
    </row>
    <row r="15867" spans="1:2" x14ac:dyDescent="0.25">
      <c r="A15867" s="48">
        <v>70141903</v>
      </c>
      <c r="B15867" s="49" t="s">
        <v>16105</v>
      </c>
    </row>
    <row r="15868" spans="1:2" x14ac:dyDescent="0.25">
      <c r="A15868" s="48">
        <v>70141904</v>
      </c>
      <c r="B15868" s="49" t="s">
        <v>16106</v>
      </c>
    </row>
    <row r="15869" spans="1:2" x14ac:dyDescent="0.25">
      <c r="A15869" s="48">
        <v>70142001</v>
      </c>
      <c r="B15869" s="49" t="s">
        <v>16107</v>
      </c>
    </row>
    <row r="15870" spans="1:2" x14ac:dyDescent="0.25">
      <c r="A15870" s="48">
        <v>70142002</v>
      </c>
      <c r="B15870" s="49" t="s">
        <v>16108</v>
      </c>
    </row>
    <row r="15871" spans="1:2" x14ac:dyDescent="0.25">
      <c r="A15871" s="48">
        <v>70142003</v>
      </c>
      <c r="B15871" s="49" t="s">
        <v>16109</v>
      </c>
    </row>
    <row r="15872" spans="1:2" x14ac:dyDescent="0.25">
      <c r="A15872" s="48">
        <v>70142004</v>
      </c>
      <c r="B15872" s="49" t="s">
        <v>16110</v>
      </c>
    </row>
    <row r="15873" spans="1:2" x14ac:dyDescent="0.25">
      <c r="A15873" s="48">
        <v>70142005</v>
      </c>
      <c r="B15873" s="49" t="s">
        <v>16111</v>
      </c>
    </row>
    <row r="15874" spans="1:2" x14ac:dyDescent="0.25">
      <c r="A15874" s="48">
        <v>70142006</v>
      </c>
      <c r="B15874" s="49" t="s">
        <v>16112</v>
      </c>
    </row>
    <row r="15875" spans="1:2" x14ac:dyDescent="0.25">
      <c r="A15875" s="48">
        <v>70142007</v>
      </c>
      <c r="B15875" s="49" t="s">
        <v>16113</v>
      </c>
    </row>
    <row r="15876" spans="1:2" x14ac:dyDescent="0.25">
      <c r="A15876" s="48">
        <v>70142008</v>
      </c>
      <c r="B15876" s="49" t="s">
        <v>16114</v>
      </c>
    </row>
    <row r="15877" spans="1:2" x14ac:dyDescent="0.25">
      <c r="A15877" s="48">
        <v>70142009</v>
      </c>
      <c r="B15877" s="49" t="s">
        <v>16115</v>
      </c>
    </row>
    <row r="15878" spans="1:2" x14ac:dyDescent="0.25">
      <c r="A15878" s="48">
        <v>70142010</v>
      </c>
      <c r="B15878" s="49" t="s">
        <v>16116</v>
      </c>
    </row>
    <row r="15879" spans="1:2" x14ac:dyDescent="0.25">
      <c r="A15879" s="48">
        <v>70142011</v>
      </c>
      <c r="B15879" s="49" t="s">
        <v>16117</v>
      </c>
    </row>
    <row r="15880" spans="1:2" x14ac:dyDescent="0.25">
      <c r="A15880" s="48">
        <v>70151501</v>
      </c>
      <c r="B15880" s="49" t="s">
        <v>16118</v>
      </c>
    </row>
    <row r="15881" spans="1:2" x14ac:dyDescent="0.25">
      <c r="A15881" s="48">
        <v>70151502</v>
      </c>
      <c r="B15881" s="49" t="s">
        <v>16119</v>
      </c>
    </row>
    <row r="15882" spans="1:2" x14ac:dyDescent="0.25">
      <c r="A15882" s="48">
        <v>70151503</v>
      </c>
      <c r="B15882" s="49" t="s">
        <v>16120</v>
      </c>
    </row>
    <row r="15883" spans="1:2" x14ac:dyDescent="0.25">
      <c r="A15883" s="48">
        <v>70151504</v>
      </c>
      <c r="B15883" s="49" t="s">
        <v>16121</v>
      </c>
    </row>
    <row r="15884" spans="1:2" x14ac:dyDescent="0.25">
      <c r="A15884" s="48">
        <v>70151505</v>
      </c>
      <c r="B15884" s="49" t="s">
        <v>16122</v>
      </c>
    </row>
    <row r="15885" spans="1:2" x14ac:dyDescent="0.25">
      <c r="A15885" s="48">
        <v>70151506</v>
      </c>
      <c r="B15885" s="49" t="s">
        <v>16123</v>
      </c>
    </row>
    <row r="15886" spans="1:2" x14ac:dyDescent="0.25">
      <c r="A15886" s="48">
        <v>70151507</v>
      </c>
      <c r="B15886" s="49" t="s">
        <v>16124</v>
      </c>
    </row>
    <row r="15887" spans="1:2" x14ac:dyDescent="0.25">
      <c r="A15887" s="48">
        <v>70151508</v>
      </c>
      <c r="B15887" s="49" t="s">
        <v>16125</v>
      </c>
    </row>
    <row r="15888" spans="1:2" x14ac:dyDescent="0.25">
      <c r="A15888" s="48">
        <v>70151509</v>
      </c>
      <c r="B15888" s="49" t="s">
        <v>16126</v>
      </c>
    </row>
    <row r="15889" spans="1:2" x14ac:dyDescent="0.25">
      <c r="A15889" s="48">
        <v>70151510</v>
      </c>
      <c r="B15889" s="49" t="s">
        <v>16127</v>
      </c>
    </row>
    <row r="15890" spans="1:2" x14ac:dyDescent="0.25">
      <c r="A15890" s="48">
        <v>70151601</v>
      </c>
      <c r="B15890" s="49" t="s">
        <v>16128</v>
      </c>
    </row>
    <row r="15891" spans="1:2" x14ac:dyDescent="0.25">
      <c r="A15891" s="48">
        <v>70151602</v>
      </c>
      <c r="B15891" s="49" t="s">
        <v>16129</v>
      </c>
    </row>
    <row r="15892" spans="1:2" x14ac:dyDescent="0.25">
      <c r="A15892" s="48">
        <v>70151603</v>
      </c>
      <c r="B15892" s="49" t="s">
        <v>16130</v>
      </c>
    </row>
    <row r="15893" spans="1:2" x14ac:dyDescent="0.25">
      <c r="A15893" s="48">
        <v>70151604</v>
      </c>
      <c r="B15893" s="49" t="s">
        <v>16131</v>
      </c>
    </row>
    <row r="15894" spans="1:2" x14ac:dyDescent="0.25">
      <c r="A15894" s="48">
        <v>70151605</v>
      </c>
      <c r="B15894" s="49" t="s">
        <v>16132</v>
      </c>
    </row>
    <row r="15895" spans="1:2" x14ac:dyDescent="0.25">
      <c r="A15895" s="48">
        <v>70151606</v>
      </c>
      <c r="B15895" s="49" t="s">
        <v>16133</v>
      </c>
    </row>
    <row r="15896" spans="1:2" x14ac:dyDescent="0.25">
      <c r="A15896" s="48">
        <v>70151701</v>
      </c>
      <c r="B15896" s="49" t="s">
        <v>16134</v>
      </c>
    </row>
    <row r="15897" spans="1:2" x14ac:dyDescent="0.25">
      <c r="A15897" s="48">
        <v>70151702</v>
      </c>
      <c r="B15897" s="49" t="s">
        <v>16135</v>
      </c>
    </row>
    <row r="15898" spans="1:2" x14ac:dyDescent="0.25">
      <c r="A15898" s="48">
        <v>70151703</v>
      </c>
      <c r="B15898" s="49" t="s">
        <v>16136</v>
      </c>
    </row>
    <row r="15899" spans="1:2" x14ac:dyDescent="0.25">
      <c r="A15899" s="48">
        <v>70151704</v>
      </c>
      <c r="B15899" s="49" t="s">
        <v>16137</v>
      </c>
    </row>
    <row r="15900" spans="1:2" x14ac:dyDescent="0.25">
      <c r="A15900" s="48">
        <v>70151705</v>
      </c>
      <c r="B15900" s="49" t="s">
        <v>16138</v>
      </c>
    </row>
    <row r="15901" spans="1:2" x14ac:dyDescent="0.25">
      <c r="A15901" s="48">
        <v>70151706</v>
      </c>
      <c r="B15901" s="49" t="s">
        <v>16139</v>
      </c>
    </row>
    <row r="15902" spans="1:2" x14ac:dyDescent="0.25">
      <c r="A15902" s="48">
        <v>70151707</v>
      </c>
      <c r="B15902" s="49" t="s">
        <v>16140</v>
      </c>
    </row>
    <row r="15903" spans="1:2" x14ac:dyDescent="0.25">
      <c r="A15903" s="48">
        <v>70151801</v>
      </c>
      <c r="B15903" s="49" t="s">
        <v>16141</v>
      </c>
    </row>
    <row r="15904" spans="1:2" x14ac:dyDescent="0.25">
      <c r="A15904" s="48">
        <v>70151802</v>
      </c>
      <c r="B15904" s="49" t="s">
        <v>16142</v>
      </c>
    </row>
    <row r="15905" spans="1:2" x14ac:dyDescent="0.25">
      <c r="A15905" s="48">
        <v>70151803</v>
      </c>
      <c r="B15905" s="49" t="s">
        <v>16143</v>
      </c>
    </row>
    <row r="15906" spans="1:2" x14ac:dyDescent="0.25">
      <c r="A15906" s="48">
        <v>70151804</v>
      </c>
      <c r="B15906" s="49" t="s">
        <v>16144</v>
      </c>
    </row>
    <row r="15907" spans="1:2" x14ac:dyDescent="0.25">
      <c r="A15907" s="48">
        <v>70151805</v>
      </c>
      <c r="B15907" s="49" t="s">
        <v>16145</v>
      </c>
    </row>
    <row r="15908" spans="1:2" x14ac:dyDescent="0.25">
      <c r="A15908" s="48">
        <v>70151806</v>
      </c>
      <c r="B15908" s="49" t="s">
        <v>16146</v>
      </c>
    </row>
    <row r="15909" spans="1:2" x14ac:dyDescent="0.25">
      <c r="A15909" s="48">
        <v>70151807</v>
      </c>
      <c r="B15909" s="49" t="s">
        <v>16147</v>
      </c>
    </row>
    <row r="15910" spans="1:2" x14ac:dyDescent="0.25">
      <c r="A15910" s="48">
        <v>70151901</v>
      </c>
      <c r="B15910" s="49" t="s">
        <v>16148</v>
      </c>
    </row>
    <row r="15911" spans="1:2" x14ac:dyDescent="0.25">
      <c r="A15911" s="48">
        <v>70151902</v>
      </c>
      <c r="B15911" s="49" t="s">
        <v>16149</v>
      </c>
    </row>
    <row r="15912" spans="1:2" x14ac:dyDescent="0.25">
      <c r="A15912" s="48">
        <v>70151903</v>
      </c>
      <c r="B15912" s="49" t="s">
        <v>16150</v>
      </c>
    </row>
    <row r="15913" spans="1:2" x14ac:dyDescent="0.25">
      <c r="A15913" s="48">
        <v>70151904</v>
      </c>
      <c r="B15913" s="49" t="s">
        <v>16151</v>
      </c>
    </row>
    <row r="15914" spans="1:2" x14ac:dyDescent="0.25">
      <c r="A15914" s="48">
        <v>70151905</v>
      </c>
      <c r="B15914" s="49" t="s">
        <v>16152</v>
      </c>
    </row>
    <row r="15915" spans="1:2" x14ac:dyDescent="0.25">
      <c r="A15915" s="48">
        <v>70151906</v>
      </c>
      <c r="B15915" s="49" t="s">
        <v>16153</v>
      </c>
    </row>
    <row r="15916" spans="1:2" x14ac:dyDescent="0.25">
      <c r="A15916" s="48">
        <v>70151907</v>
      </c>
      <c r="B15916" s="49" t="s">
        <v>16154</v>
      </c>
    </row>
    <row r="15917" spans="1:2" x14ac:dyDescent="0.25">
      <c r="A15917" s="48">
        <v>70151909</v>
      </c>
      <c r="B15917" s="49" t="s">
        <v>16155</v>
      </c>
    </row>
    <row r="15918" spans="1:2" x14ac:dyDescent="0.25">
      <c r="A15918" s="48">
        <v>70151910</v>
      </c>
      <c r="B15918" s="49" t="s">
        <v>16156</v>
      </c>
    </row>
    <row r="15919" spans="1:2" x14ac:dyDescent="0.25">
      <c r="A15919" s="48">
        <v>70161501</v>
      </c>
      <c r="B15919" s="49" t="s">
        <v>16157</v>
      </c>
    </row>
    <row r="15920" spans="1:2" x14ac:dyDescent="0.25">
      <c r="A15920" s="48">
        <v>70161601</v>
      </c>
      <c r="B15920" s="49" t="s">
        <v>16158</v>
      </c>
    </row>
    <row r="15921" spans="1:2" x14ac:dyDescent="0.25">
      <c r="A15921" s="48">
        <v>70161701</v>
      </c>
      <c r="B15921" s="49" t="s">
        <v>16159</v>
      </c>
    </row>
    <row r="15922" spans="1:2" x14ac:dyDescent="0.25">
      <c r="A15922" s="48">
        <v>70161702</v>
      </c>
      <c r="B15922" s="49" t="s">
        <v>16160</v>
      </c>
    </row>
    <row r="15923" spans="1:2" x14ac:dyDescent="0.25">
      <c r="A15923" s="48">
        <v>70161703</v>
      </c>
      <c r="B15923" s="49" t="s">
        <v>16161</v>
      </c>
    </row>
    <row r="15924" spans="1:2" x14ac:dyDescent="0.25">
      <c r="A15924" s="48">
        <v>70161704</v>
      </c>
      <c r="B15924" s="49" t="s">
        <v>16162</v>
      </c>
    </row>
    <row r="15925" spans="1:2" x14ac:dyDescent="0.25">
      <c r="A15925" s="48">
        <v>70171501</v>
      </c>
      <c r="B15925" s="49" t="s">
        <v>16163</v>
      </c>
    </row>
    <row r="15926" spans="1:2" x14ac:dyDescent="0.25">
      <c r="A15926" s="48">
        <v>70171502</v>
      </c>
      <c r="B15926" s="49" t="s">
        <v>16164</v>
      </c>
    </row>
    <row r="15927" spans="1:2" x14ac:dyDescent="0.25">
      <c r="A15927" s="48">
        <v>70171503</v>
      </c>
      <c r="B15927" s="49" t="s">
        <v>16165</v>
      </c>
    </row>
    <row r="15928" spans="1:2" x14ac:dyDescent="0.25">
      <c r="A15928" s="48">
        <v>70171504</v>
      </c>
      <c r="B15928" s="49" t="s">
        <v>16166</v>
      </c>
    </row>
    <row r="15929" spans="1:2" x14ac:dyDescent="0.25">
      <c r="A15929" s="48">
        <v>70171505</v>
      </c>
      <c r="B15929" s="49" t="s">
        <v>16167</v>
      </c>
    </row>
    <row r="15930" spans="1:2" x14ac:dyDescent="0.25">
      <c r="A15930" s="48">
        <v>70171506</v>
      </c>
      <c r="B15930" s="49" t="s">
        <v>16168</v>
      </c>
    </row>
    <row r="15931" spans="1:2" x14ac:dyDescent="0.25">
      <c r="A15931" s="48">
        <v>70171601</v>
      </c>
      <c r="B15931" s="49" t="s">
        <v>16169</v>
      </c>
    </row>
    <row r="15932" spans="1:2" x14ac:dyDescent="0.25">
      <c r="A15932" s="48">
        <v>70171602</v>
      </c>
      <c r="B15932" s="49" t="s">
        <v>16170</v>
      </c>
    </row>
    <row r="15933" spans="1:2" x14ac:dyDescent="0.25">
      <c r="A15933" s="48">
        <v>70171603</v>
      </c>
      <c r="B15933" s="49" t="s">
        <v>16171</v>
      </c>
    </row>
    <row r="15934" spans="1:2" x14ac:dyDescent="0.25">
      <c r="A15934" s="48">
        <v>70171604</v>
      </c>
      <c r="B15934" s="49" t="s">
        <v>16172</v>
      </c>
    </row>
    <row r="15935" spans="1:2" x14ac:dyDescent="0.25">
      <c r="A15935" s="48">
        <v>70171605</v>
      </c>
      <c r="B15935" s="49" t="s">
        <v>16173</v>
      </c>
    </row>
    <row r="15936" spans="1:2" x14ac:dyDescent="0.25">
      <c r="A15936" s="48">
        <v>70171606</v>
      </c>
      <c r="B15936" s="49" t="s">
        <v>16174</v>
      </c>
    </row>
    <row r="15937" spans="1:2" x14ac:dyDescent="0.25">
      <c r="A15937" s="48">
        <v>70171607</v>
      </c>
      <c r="B15937" s="49" t="s">
        <v>16175</v>
      </c>
    </row>
    <row r="15938" spans="1:2" x14ac:dyDescent="0.25">
      <c r="A15938" s="48">
        <v>70171701</v>
      </c>
      <c r="B15938" s="49" t="s">
        <v>16176</v>
      </c>
    </row>
    <row r="15939" spans="1:2" x14ac:dyDescent="0.25">
      <c r="A15939" s="48">
        <v>70171702</v>
      </c>
      <c r="B15939" s="49" t="s">
        <v>16177</v>
      </c>
    </row>
    <row r="15940" spans="1:2" x14ac:dyDescent="0.25">
      <c r="A15940" s="48">
        <v>70171703</v>
      </c>
      <c r="B15940" s="49" t="s">
        <v>16178</v>
      </c>
    </row>
    <row r="15941" spans="1:2" x14ac:dyDescent="0.25">
      <c r="A15941" s="48">
        <v>70171704</v>
      </c>
      <c r="B15941" s="49" t="s">
        <v>16179</v>
      </c>
    </row>
    <row r="15942" spans="1:2" x14ac:dyDescent="0.25">
      <c r="A15942" s="48">
        <v>70171705</v>
      </c>
      <c r="B15942" s="49" t="s">
        <v>16180</v>
      </c>
    </row>
    <row r="15943" spans="1:2" x14ac:dyDescent="0.25">
      <c r="A15943" s="48">
        <v>70171706</v>
      </c>
      <c r="B15943" s="49" t="s">
        <v>16181</v>
      </c>
    </row>
    <row r="15944" spans="1:2" x14ac:dyDescent="0.25">
      <c r="A15944" s="48">
        <v>70171707</v>
      </c>
      <c r="B15944" s="49" t="s">
        <v>16182</v>
      </c>
    </row>
    <row r="15945" spans="1:2" x14ac:dyDescent="0.25">
      <c r="A15945" s="48">
        <v>70171708</v>
      </c>
      <c r="B15945" s="49" t="s">
        <v>16183</v>
      </c>
    </row>
    <row r="15946" spans="1:2" x14ac:dyDescent="0.25">
      <c r="A15946" s="48">
        <v>70171709</v>
      </c>
      <c r="B15946" s="49" t="s">
        <v>16184</v>
      </c>
    </row>
    <row r="15947" spans="1:2" x14ac:dyDescent="0.25">
      <c r="A15947" s="48">
        <v>70171801</v>
      </c>
      <c r="B15947" s="49" t="s">
        <v>16185</v>
      </c>
    </row>
    <row r="15948" spans="1:2" x14ac:dyDescent="0.25">
      <c r="A15948" s="48">
        <v>70171802</v>
      </c>
      <c r="B15948" s="49" t="s">
        <v>16186</v>
      </c>
    </row>
    <row r="15949" spans="1:2" x14ac:dyDescent="0.25">
      <c r="A15949" s="48">
        <v>70171803</v>
      </c>
      <c r="B15949" s="49" t="s">
        <v>16187</v>
      </c>
    </row>
    <row r="15950" spans="1:2" x14ac:dyDescent="0.25">
      <c r="A15950" s="48">
        <v>71101501</v>
      </c>
      <c r="B15950" s="49" t="s">
        <v>16188</v>
      </c>
    </row>
    <row r="15951" spans="1:2" x14ac:dyDescent="0.25">
      <c r="A15951" s="48">
        <v>71101502</v>
      </c>
      <c r="B15951" s="49" t="s">
        <v>16189</v>
      </c>
    </row>
    <row r="15952" spans="1:2" x14ac:dyDescent="0.25">
      <c r="A15952" s="48">
        <v>71101601</v>
      </c>
      <c r="B15952" s="49" t="s">
        <v>16190</v>
      </c>
    </row>
    <row r="15953" spans="1:2" x14ac:dyDescent="0.25">
      <c r="A15953" s="48">
        <v>71101602</v>
      </c>
      <c r="B15953" s="49" t="s">
        <v>16191</v>
      </c>
    </row>
    <row r="15954" spans="1:2" x14ac:dyDescent="0.25">
      <c r="A15954" s="48">
        <v>71101701</v>
      </c>
      <c r="B15954" s="49" t="s">
        <v>16192</v>
      </c>
    </row>
    <row r="15955" spans="1:2" x14ac:dyDescent="0.25">
      <c r="A15955" s="48">
        <v>71101702</v>
      </c>
      <c r="B15955" s="49" t="s">
        <v>16193</v>
      </c>
    </row>
    <row r="15956" spans="1:2" x14ac:dyDescent="0.25">
      <c r="A15956" s="48">
        <v>71101703</v>
      </c>
      <c r="B15956" s="49" t="s">
        <v>16194</v>
      </c>
    </row>
    <row r="15957" spans="1:2" x14ac:dyDescent="0.25">
      <c r="A15957" s="48">
        <v>71101704</v>
      </c>
      <c r="B15957" s="49" t="s">
        <v>16195</v>
      </c>
    </row>
    <row r="15958" spans="1:2" x14ac:dyDescent="0.25">
      <c r="A15958" s="48">
        <v>71101705</v>
      </c>
      <c r="B15958" s="49" t="s">
        <v>16196</v>
      </c>
    </row>
    <row r="15959" spans="1:2" x14ac:dyDescent="0.25">
      <c r="A15959" s="48">
        <v>71101706</v>
      </c>
      <c r="B15959" s="49" t="s">
        <v>16197</v>
      </c>
    </row>
    <row r="15960" spans="1:2" x14ac:dyDescent="0.25">
      <c r="A15960" s="48">
        <v>71101707</v>
      </c>
      <c r="B15960" s="49" t="s">
        <v>16198</v>
      </c>
    </row>
    <row r="15961" spans="1:2" x14ac:dyDescent="0.25">
      <c r="A15961" s="48">
        <v>71101708</v>
      </c>
      <c r="B15961" s="49" t="s">
        <v>16199</v>
      </c>
    </row>
    <row r="15962" spans="1:2" x14ac:dyDescent="0.25">
      <c r="A15962" s="48">
        <v>71101709</v>
      </c>
      <c r="B15962" s="49" t="s">
        <v>16200</v>
      </c>
    </row>
    <row r="15963" spans="1:2" x14ac:dyDescent="0.25">
      <c r="A15963" s="48">
        <v>71112001</v>
      </c>
      <c r="B15963" s="49" t="s">
        <v>16201</v>
      </c>
    </row>
    <row r="15964" spans="1:2" x14ac:dyDescent="0.25">
      <c r="A15964" s="48">
        <v>71112002</v>
      </c>
      <c r="B15964" s="49" t="s">
        <v>16202</v>
      </c>
    </row>
    <row r="15965" spans="1:2" x14ac:dyDescent="0.25">
      <c r="A15965" s="48">
        <v>71112003</v>
      </c>
      <c r="B15965" s="49" t="s">
        <v>16203</v>
      </c>
    </row>
    <row r="15966" spans="1:2" x14ac:dyDescent="0.25">
      <c r="A15966" s="48">
        <v>71112004</v>
      </c>
      <c r="B15966" s="49" t="s">
        <v>16204</v>
      </c>
    </row>
    <row r="15967" spans="1:2" x14ac:dyDescent="0.25">
      <c r="A15967" s="48">
        <v>71112005</v>
      </c>
      <c r="B15967" s="49" t="s">
        <v>16205</v>
      </c>
    </row>
    <row r="15968" spans="1:2" x14ac:dyDescent="0.25">
      <c r="A15968" s="48">
        <v>71112006</v>
      </c>
      <c r="B15968" s="49" t="s">
        <v>16206</v>
      </c>
    </row>
    <row r="15969" spans="1:2" x14ac:dyDescent="0.25">
      <c r="A15969" s="48">
        <v>71112007</v>
      </c>
      <c r="B15969" s="49" t="s">
        <v>16207</v>
      </c>
    </row>
    <row r="15970" spans="1:2" x14ac:dyDescent="0.25">
      <c r="A15970" s="48">
        <v>71112008</v>
      </c>
      <c r="B15970" s="49" t="s">
        <v>16208</v>
      </c>
    </row>
    <row r="15971" spans="1:2" x14ac:dyDescent="0.25">
      <c r="A15971" s="48">
        <v>71112009</v>
      </c>
      <c r="B15971" s="49" t="s">
        <v>16209</v>
      </c>
    </row>
    <row r="15972" spans="1:2" x14ac:dyDescent="0.25">
      <c r="A15972" s="48">
        <v>71112010</v>
      </c>
      <c r="B15972" s="49" t="s">
        <v>16210</v>
      </c>
    </row>
    <row r="15973" spans="1:2" x14ac:dyDescent="0.25">
      <c r="A15973" s="48">
        <v>71112011</v>
      </c>
      <c r="B15973" s="49" t="s">
        <v>16211</v>
      </c>
    </row>
    <row r="15974" spans="1:2" x14ac:dyDescent="0.25">
      <c r="A15974" s="48">
        <v>71112012</v>
      </c>
      <c r="B15974" s="49" t="s">
        <v>16212</v>
      </c>
    </row>
    <row r="15975" spans="1:2" x14ac:dyDescent="0.25">
      <c r="A15975" s="48">
        <v>71112013</v>
      </c>
      <c r="B15975" s="49" t="s">
        <v>16213</v>
      </c>
    </row>
    <row r="15976" spans="1:2" x14ac:dyDescent="0.25">
      <c r="A15976" s="48">
        <v>71112014</v>
      </c>
      <c r="B15976" s="49" t="s">
        <v>16214</v>
      </c>
    </row>
    <row r="15977" spans="1:2" x14ac:dyDescent="0.25">
      <c r="A15977" s="48">
        <v>71112015</v>
      </c>
      <c r="B15977" s="49" t="s">
        <v>16215</v>
      </c>
    </row>
    <row r="15978" spans="1:2" x14ac:dyDescent="0.25">
      <c r="A15978" s="48">
        <v>71112017</v>
      </c>
      <c r="B15978" s="49" t="s">
        <v>16216</v>
      </c>
    </row>
    <row r="15979" spans="1:2" x14ac:dyDescent="0.25">
      <c r="A15979" s="48">
        <v>71112018</v>
      </c>
      <c r="B15979" s="49" t="s">
        <v>16217</v>
      </c>
    </row>
    <row r="15980" spans="1:2" x14ac:dyDescent="0.25">
      <c r="A15980" s="48">
        <v>71112019</v>
      </c>
      <c r="B15980" s="49" t="s">
        <v>16218</v>
      </c>
    </row>
    <row r="15981" spans="1:2" x14ac:dyDescent="0.25">
      <c r="A15981" s="48">
        <v>71112020</v>
      </c>
      <c r="B15981" s="49" t="s">
        <v>16219</v>
      </c>
    </row>
    <row r="15982" spans="1:2" x14ac:dyDescent="0.25">
      <c r="A15982" s="48">
        <v>71112021</v>
      </c>
      <c r="B15982" s="49" t="s">
        <v>16220</v>
      </c>
    </row>
    <row r="15983" spans="1:2" x14ac:dyDescent="0.25">
      <c r="A15983" s="48">
        <v>71112022</v>
      </c>
      <c r="B15983" s="49" t="s">
        <v>16221</v>
      </c>
    </row>
    <row r="15984" spans="1:2" x14ac:dyDescent="0.25">
      <c r="A15984" s="48">
        <v>71112023</v>
      </c>
      <c r="B15984" s="49" t="s">
        <v>16222</v>
      </c>
    </row>
    <row r="15985" spans="1:2" x14ac:dyDescent="0.25">
      <c r="A15985" s="48">
        <v>71112024</v>
      </c>
      <c r="B15985" s="49" t="s">
        <v>16223</v>
      </c>
    </row>
    <row r="15986" spans="1:2" x14ac:dyDescent="0.25">
      <c r="A15986" s="48">
        <v>71112025</v>
      </c>
      <c r="B15986" s="49" t="s">
        <v>16224</v>
      </c>
    </row>
    <row r="15987" spans="1:2" x14ac:dyDescent="0.25">
      <c r="A15987" s="48">
        <v>71112026</v>
      </c>
      <c r="B15987" s="49" t="s">
        <v>16225</v>
      </c>
    </row>
    <row r="15988" spans="1:2" x14ac:dyDescent="0.25">
      <c r="A15988" s="48">
        <v>71112027</v>
      </c>
      <c r="B15988" s="49" t="s">
        <v>16226</v>
      </c>
    </row>
    <row r="15989" spans="1:2" x14ac:dyDescent="0.25">
      <c r="A15989" s="48">
        <v>71112028</v>
      </c>
      <c r="B15989" s="49" t="s">
        <v>16227</v>
      </c>
    </row>
    <row r="15990" spans="1:2" x14ac:dyDescent="0.25">
      <c r="A15990" s="48">
        <v>71112029</v>
      </c>
      <c r="B15990" s="49" t="s">
        <v>16228</v>
      </c>
    </row>
    <row r="15991" spans="1:2" x14ac:dyDescent="0.25">
      <c r="A15991" s="48">
        <v>71112030</v>
      </c>
      <c r="B15991" s="49" t="s">
        <v>16229</v>
      </c>
    </row>
    <row r="15992" spans="1:2" x14ac:dyDescent="0.25">
      <c r="A15992" s="48">
        <v>71112031</v>
      </c>
      <c r="B15992" s="49" t="s">
        <v>16230</v>
      </c>
    </row>
    <row r="15993" spans="1:2" x14ac:dyDescent="0.25">
      <c r="A15993" s="48">
        <v>71112101</v>
      </c>
      <c r="B15993" s="49" t="s">
        <v>16231</v>
      </c>
    </row>
    <row r="15994" spans="1:2" x14ac:dyDescent="0.25">
      <c r="A15994" s="48">
        <v>71112102</v>
      </c>
      <c r="B15994" s="49" t="s">
        <v>16232</v>
      </c>
    </row>
    <row r="15995" spans="1:2" x14ac:dyDescent="0.25">
      <c r="A15995" s="48">
        <v>71112103</v>
      </c>
      <c r="B15995" s="49" t="s">
        <v>16233</v>
      </c>
    </row>
    <row r="15996" spans="1:2" x14ac:dyDescent="0.25">
      <c r="A15996" s="48">
        <v>71112104</v>
      </c>
      <c r="B15996" s="49" t="s">
        <v>16234</v>
      </c>
    </row>
    <row r="15997" spans="1:2" x14ac:dyDescent="0.25">
      <c r="A15997" s="48">
        <v>71112105</v>
      </c>
      <c r="B15997" s="49" t="s">
        <v>16235</v>
      </c>
    </row>
    <row r="15998" spans="1:2" x14ac:dyDescent="0.25">
      <c r="A15998" s="48">
        <v>71112106</v>
      </c>
      <c r="B15998" s="49" t="s">
        <v>16236</v>
      </c>
    </row>
    <row r="15999" spans="1:2" x14ac:dyDescent="0.25">
      <c r="A15999" s="48">
        <v>71112107</v>
      </c>
      <c r="B15999" s="49" t="s">
        <v>16237</v>
      </c>
    </row>
    <row r="16000" spans="1:2" x14ac:dyDescent="0.25">
      <c r="A16000" s="48">
        <v>71112108</v>
      </c>
      <c r="B16000" s="49" t="s">
        <v>16238</v>
      </c>
    </row>
    <row r="16001" spans="1:2" x14ac:dyDescent="0.25">
      <c r="A16001" s="48">
        <v>71112109</v>
      </c>
      <c r="B16001" s="49" t="s">
        <v>16239</v>
      </c>
    </row>
    <row r="16002" spans="1:2" x14ac:dyDescent="0.25">
      <c r="A16002" s="48">
        <v>71112110</v>
      </c>
      <c r="B16002" s="49" t="s">
        <v>16240</v>
      </c>
    </row>
    <row r="16003" spans="1:2" x14ac:dyDescent="0.25">
      <c r="A16003" s="48">
        <v>71112111</v>
      </c>
      <c r="B16003" s="49" t="s">
        <v>16241</v>
      </c>
    </row>
    <row r="16004" spans="1:2" x14ac:dyDescent="0.25">
      <c r="A16004" s="48">
        <v>71112112</v>
      </c>
      <c r="B16004" s="49" t="s">
        <v>16242</v>
      </c>
    </row>
    <row r="16005" spans="1:2" x14ac:dyDescent="0.25">
      <c r="A16005" s="48">
        <v>71112113</v>
      </c>
      <c r="B16005" s="49" t="s">
        <v>16243</v>
      </c>
    </row>
    <row r="16006" spans="1:2" x14ac:dyDescent="0.25">
      <c r="A16006" s="48">
        <v>71112114</v>
      </c>
      <c r="B16006" s="49" t="s">
        <v>16244</v>
      </c>
    </row>
    <row r="16007" spans="1:2" x14ac:dyDescent="0.25">
      <c r="A16007" s="48">
        <v>71112115</v>
      </c>
      <c r="B16007" s="49" t="s">
        <v>16245</v>
      </c>
    </row>
    <row r="16008" spans="1:2" x14ac:dyDescent="0.25">
      <c r="A16008" s="48">
        <v>71112116</v>
      </c>
      <c r="B16008" s="49" t="s">
        <v>16246</v>
      </c>
    </row>
    <row r="16009" spans="1:2" x14ac:dyDescent="0.25">
      <c r="A16009" s="48">
        <v>71112117</v>
      </c>
      <c r="B16009" s="49" t="s">
        <v>16247</v>
      </c>
    </row>
    <row r="16010" spans="1:2" x14ac:dyDescent="0.25">
      <c r="A16010" s="48">
        <v>71112119</v>
      </c>
      <c r="B16010" s="49" t="s">
        <v>16248</v>
      </c>
    </row>
    <row r="16011" spans="1:2" x14ac:dyDescent="0.25">
      <c r="A16011" s="48">
        <v>71112120</v>
      </c>
      <c r="B16011" s="49" t="s">
        <v>16249</v>
      </c>
    </row>
    <row r="16012" spans="1:2" x14ac:dyDescent="0.25">
      <c r="A16012" s="48">
        <v>71112121</v>
      </c>
      <c r="B16012" s="49" t="s">
        <v>16250</v>
      </c>
    </row>
    <row r="16013" spans="1:2" x14ac:dyDescent="0.25">
      <c r="A16013" s="48">
        <v>71112122</v>
      </c>
      <c r="B16013" s="49" t="s">
        <v>16251</v>
      </c>
    </row>
    <row r="16014" spans="1:2" x14ac:dyDescent="0.25">
      <c r="A16014" s="48">
        <v>71112202</v>
      </c>
      <c r="B16014" s="49" t="s">
        <v>16252</v>
      </c>
    </row>
    <row r="16015" spans="1:2" x14ac:dyDescent="0.25">
      <c r="A16015" s="48">
        <v>71112203</v>
      </c>
      <c r="B16015" s="49" t="s">
        <v>16253</v>
      </c>
    </row>
    <row r="16016" spans="1:2" x14ac:dyDescent="0.25">
      <c r="A16016" s="48">
        <v>71112204</v>
      </c>
      <c r="B16016" s="49" t="s">
        <v>16254</v>
      </c>
    </row>
    <row r="16017" spans="1:2" x14ac:dyDescent="0.25">
      <c r="A16017" s="48">
        <v>71112205</v>
      </c>
      <c r="B16017" s="49" t="s">
        <v>16255</v>
      </c>
    </row>
    <row r="16018" spans="1:2" x14ac:dyDescent="0.25">
      <c r="A16018" s="48">
        <v>71112206</v>
      </c>
      <c r="B16018" s="49" t="s">
        <v>16256</v>
      </c>
    </row>
    <row r="16019" spans="1:2" x14ac:dyDescent="0.25">
      <c r="A16019" s="48">
        <v>71112301</v>
      </c>
      <c r="B16019" s="49" t="s">
        <v>16257</v>
      </c>
    </row>
    <row r="16020" spans="1:2" x14ac:dyDescent="0.25">
      <c r="A16020" s="48">
        <v>71112302</v>
      </c>
      <c r="B16020" s="49" t="s">
        <v>16258</v>
      </c>
    </row>
    <row r="16021" spans="1:2" x14ac:dyDescent="0.25">
      <c r="A16021" s="48">
        <v>71112303</v>
      </c>
      <c r="B16021" s="49" t="s">
        <v>16259</v>
      </c>
    </row>
    <row r="16022" spans="1:2" x14ac:dyDescent="0.25">
      <c r="A16022" s="48">
        <v>71112304</v>
      </c>
      <c r="B16022" s="49" t="s">
        <v>16260</v>
      </c>
    </row>
    <row r="16023" spans="1:2" x14ac:dyDescent="0.25">
      <c r="A16023" s="48">
        <v>71112305</v>
      </c>
      <c r="B16023" s="49" t="s">
        <v>16261</v>
      </c>
    </row>
    <row r="16024" spans="1:2" x14ac:dyDescent="0.25">
      <c r="A16024" s="48">
        <v>71112306</v>
      </c>
      <c r="B16024" s="49" t="s">
        <v>16262</v>
      </c>
    </row>
    <row r="16025" spans="1:2" x14ac:dyDescent="0.25">
      <c r="A16025" s="48">
        <v>71112307</v>
      </c>
      <c r="B16025" s="49" t="s">
        <v>16263</v>
      </c>
    </row>
    <row r="16026" spans="1:2" x14ac:dyDescent="0.25">
      <c r="A16026" s="48">
        <v>71112308</v>
      </c>
      <c r="B16026" s="49" t="s">
        <v>16264</v>
      </c>
    </row>
    <row r="16027" spans="1:2" x14ac:dyDescent="0.25">
      <c r="A16027" s="48">
        <v>71112309</v>
      </c>
      <c r="B16027" s="49" t="s">
        <v>16265</v>
      </c>
    </row>
    <row r="16028" spans="1:2" x14ac:dyDescent="0.25">
      <c r="A16028" s="48">
        <v>71112310</v>
      </c>
      <c r="B16028" s="49" t="s">
        <v>16266</v>
      </c>
    </row>
    <row r="16029" spans="1:2" x14ac:dyDescent="0.25">
      <c r="A16029" s="48">
        <v>71112311</v>
      </c>
      <c r="B16029" s="49" t="s">
        <v>16267</v>
      </c>
    </row>
    <row r="16030" spans="1:2" x14ac:dyDescent="0.25">
      <c r="A16030" s="48">
        <v>71112312</v>
      </c>
      <c r="B16030" s="49" t="s">
        <v>16268</v>
      </c>
    </row>
    <row r="16031" spans="1:2" x14ac:dyDescent="0.25">
      <c r="A16031" s="48">
        <v>71112313</v>
      </c>
      <c r="B16031" s="49" t="s">
        <v>16269</v>
      </c>
    </row>
    <row r="16032" spans="1:2" x14ac:dyDescent="0.25">
      <c r="A16032" s="48">
        <v>71112314</v>
      </c>
      <c r="B16032" s="49" t="s">
        <v>16270</v>
      </c>
    </row>
    <row r="16033" spans="1:2" x14ac:dyDescent="0.25">
      <c r="A16033" s="48">
        <v>71112315</v>
      </c>
      <c r="B16033" s="49" t="s">
        <v>16271</v>
      </c>
    </row>
    <row r="16034" spans="1:2" x14ac:dyDescent="0.25">
      <c r="A16034" s="48">
        <v>71112316</v>
      </c>
      <c r="B16034" s="49" t="s">
        <v>16272</v>
      </c>
    </row>
    <row r="16035" spans="1:2" x14ac:dyDescent="0.25">
      <c r="A16035" s="48">
        <v>71112317</v>
      </c>
      <c r="B16035" s="49" t="s">
        <v>16273</v>
      </c>
    </row>
    <row r="16036" spans="1:2" x14ac:dyDescent="0.25">
      <c r="A16036" s="48">
        <v>71112318</v>
      </c>
      <c r="B16036" s="49" t="s">
        <v>16274</v>
      </c>
    </row>
    <row r="16037" spans="1:2" x14ac:dyDescent="0.25">
      <c r="A16037" s="48">
        <v>71112319</v>
      </c>
      <c r="B16037" s="49" t="s">
        <v>16275</v>
      </c>
    </row>
    <row r="16038" spans="1:2" x14ac:dyDescent="0.25">
      <c r="A16038" s="48">
        <v>71112320</v>
      </c>
      <c r="B16038" s="49" t="s">
        <v>16276</v>
      </c>
    </row>
    <row r="16039" spans="1:2" x14ac:dyDescent="0.25">
      <c r="A16039" s="48">
        <v>71112321</v>
      </c>
      <c r="B16039" s="49" t="s">
        <v>16277</v>
      </c>
    </row>
    <row r="16040" spans="1:2" x14ac:dyDescent="0.25">
      <c r="A16040" s="48">
        <v>71121001</v>
      </c>
      <c r="B16040" s="49" t="s">
        <v>16278</v>
      </c>
    </row>
    <row r="16041" spans="1:2" x14ac:dyDescent="0.25">
      <c r="A16041" s="48">
        <v>71121002</v>
      </c>
      <c r="B16041" s="49" t="s">
        <v>16279</v>
      </c>
    </row>
    <row r="16042" spans="1:2" x14ac:dyDescent="0.25">
      <c r="A16042" s="48">
        <v>71121003</v>
      </c>
      <c r="B16042" s="49" t="s">
        <v>16280</v>
      </c>
    </row>
    <row r="16043" spans="1:2" x14ac:dyDescent="0.25">
      <c r="A16043" s="48">
        <v>71121004</v>
      </c>
      <c r="B16043" s="49" t="s">
        <v>16281</v>
      </c>
    </row>
    <row r="16044" spans="1:2" x14ac:dyDescent="0.25">
      <c r="A16044" s="48">
        <v>71121005</v>
      </c>
      <c r="B16044" s="49" t="s">
        <v>16282</v>
      </c>
    </row>
    <row r="16045" spans="1:2" x14ac:dyDescent="0.25">
      <c r="A16045" s="48">
        <v>71121006</v>
      </c>
      <c r="B16045" s="49" t="s">
        <v>16283</v>
      </c>
    </row>
    <row r="16046" spans="1:2" x14ac:dyDescent="0.25">
      <c r="A16046" s="48">
        <v>71121007</v>
      </c>
      <c r="B16046" s="49" t="s">
        <v>16284</v>
      </c>
    </row>
    <row r="16047" spans="1:2" x14ac:dyDescent="0.25">
      <c r="A16047" s="48">
        <v>71121008</v>
      </c>
      <c r="B16047" s="49" t="s">
        <v>16285</v>
      </c>
    </row>
    <row r="16048" spans="1:2" x14ac:dyDescent="0.25">
      <c r="A16048" s="48">
        <v>71121009</v>
      </c>
      <c r="B16048" s="49" t="s">
        <v>16286</v>
      </c>
    </row>
    <row r="16049" spans="1:2" x14ac:dyDescent="0.25">
      <c r="A16049" s="48">
        <v>71121010</v>
      </c>
      <c r="B16049" s="49" t="s">
        <v>16287</v>
      </c>
    </row>
    <row r="16050" spans="1:2" x14ac:dyDescent="0.25">
      <c r="A16050" s="48">
        <v>71121011</v>
      </c>
      <c r="B16050" s="49" t="s">
        <v>16288</v>
      </c>
    </row>
    <row r="16051" spans="1:2" x14ac:dyDescent="0.25">
      <c r="A16051" s="48">
        <v>71121012</v>
      </c>
      <c r="B16051" s="49" t="s">
        <v>16289</v>
      </c>
    </row>
    <row r="16052" spans="1:2" x14ac:dyDescent="0.25">
      <c r="A16052" s="48">
        <v>71121013</v>
      </c>
      <c r="B16052" s="49" t="s">
        <v>16290</v>
      </c>
    </row>
    <row r="16053" spans="1:2" x14ac:dyDescent="0.25">
      <c r="A16053" s="48">
        <v>71121014</v>
      </c>
      <c r="B16053" s="49" t="s">
        <v>16291</v>
      </c>
    </row>
    <row r="16054" spans="1:2" x14ac:dyDescent="0.25">
      <c r="A16054" s="48">
        <v>71121015</v>
      </c>
      <c r="B16054" s="49" t="s">
        <v>16292</v>
      </c>
    </row>
    <row r="16055" spans="1:2" x14ac:dyDescent="0.25">
      <c r="A16055" s="48">
        <v>71121016</v>
      </c>
      <c r="B16055" s="49" t="s">
        <v>16293</v>
      </c>
    </row>
    <row r="16056" spans="1:2" x14ac:dyDescent="0.25">
      <c r="A16056" s="48">
        <v>71121017</v>
      </c>
      <c r="B16056" s="49" t="s">
        <v>16294</v>
      </c>
    </row>
    <row r="16057" spans="1:2" x14ac:dyDescent="0.25">
      <c r="A16057" s="48">
        <v>71121018</v>
      </c>
      <c r="B16057" s="49" t="s">
        <v>16295</v>
      </c>
    </row>
    <row r="16058" spans="1:2" x14ac:dyDescent="0.25">
      <c r="A16058" s="48">
        <v>71121019</v>
      </c>
      <c r="B16058" s="49" t="s">
        <v>16296</v>
      </c>
    </row>
    <row r="16059" spans="1:2" x14ac:dyDescent="0.25">
      <c r="A16059" s="48">
        <v>71121020</v>
      </c>
      <c r="B16059" s="49" t="s">
        <v>16297</v>
      </c>
    </row>
    <row r="16060" spans="1:2" x14ac:dyDescent="0.25">
      <c r="A16060" s="48">
        <v>71121021</v>
      </c>
      <c r="B16060" s="49" t="s">
        <v>16298</v>
      </c>
    </row>
    <row r="16061" spans="1:2" x14ac:dyDescent="0.25">
      <c r="A16061" s="48">
        <v>71121022</v>
      </c>
      <c r="B16061" s="49" t="s">
        <v>16299</v>
      </c>
    </row>
    <row r="16062" spans="1:2" x14ac:dyDescent="0.25">
      <c r="A16062" s="48">
        <v>71121023</v>
      </c>
      <c r="B16062" s="49" t="s">
        <v>16300</v>
      </c>
    </row>
    <row r="16063" spans="1:2" x14ac:dyDescent="0.25">
      <c r="A16063" s="48">
        <v>71121101</v>
      </c>
      <c r="B16063" s="49" t="s">
        <v>16301</v>
      </c>
    </row>
    <row r="16064" spans="1:2" x14ac:dyDescent="0.25">
      <c r="A16064" s="48">
        <v>71121102</v>
      </c>
      <c r="B16064" s="49" t="s">
        <v>16302</v>
      </c>
    </row>
    <row r="16065" spans="1:2" x14ac:dyDescent="0.25">
      <c r="A16065" s="48">
        <v>71121103</v>
      </c>
      <c r="B16065" s="49" t="s">
        <v>16303</v>
      </c>
    </row>
    <row r="16066" spans="1:2" x14ac:dyDescent="0.25">
      <c r="A16066" s="48">
        <v>71121104</v>
      </c>
      <c r="B16066" s="49" t="s">
        <v>16304</v>
      </c>
    </row>
    <row r="16067" spans="1:2" x14ac:dyDescent="0.25">
      <c r="A16067" s="48">
        <v>71121105</v>
      </c>
      <c r="B16067" s="49" t="s">
        <v>16305</v>
      </c>
    </row>
    <row r="16068" spans="1:2" x14ac:dyDescent="0.25">
      <c r="A16068" s="48">
        <v>71121106</v>
      </c>
      <c r="B16068" s="49" t="s">
        <v>16306</v>
      </c>
    </row>
    <row r="16069" spans="1:2" x14ac:dyDescent="0.25">
      <c r="A16069" s="48">
        <v>71121107</v>
      </c>
      <c r="B16069" s="49" t="s">
        <v>16307</v>
      </c>
    </row>
    <row r="16070" spans="1:2" x14ac:dyDescent="0.25">
      <c r="A16070" s="48">
        <v>71121108</v>
      </c>
      <c r="B16070" s="49" t="s">
        <v>16308</v>
      </c>
    </row>
    <row r="16071" spans="1:2" x14ac:dyDescent="0.25">
      <c r="A16071" s="48">
        <v>71121109</v>
      </c>
      <c r="B16071" s="49" t="s">
        <v>16309</v>
      </c>
    </row>
    <row r="16072" spans="1:2" x14ac:dyDescent="0.25">
      <c r="A16072" s="48">
        <v>71121110</v>
      </c>
      <c r="B16072" s="49" t="s">
        <v>16310</v>
      </c>
    </row>
    <row r="16073" spans="1:2" x14ac:dyDescent="0.25">
      <c r="A16073" s="48">
        <v>71121111</v>
      </c>
      <c r="B16073" s="49" t="s">
        <v>16311</v>
      </c>
    </row>
    <row r="16074" spans="1:2" x14ac:dyDescent="0.25">
      <c r="A16074" s="48">
        <v>71121112</v>
      </c>
      <c r="B16074" s="49" t="s">
        <v>16312</v>
      </c>
    </row>
    <row r="16075" spans="1:2" x14ac:dyDescent="0.25">
      <c r="A16075" s="48">
        <v>71121113</v>
      </c>
      <c r="B16075" s="49" t="s">
        <v>16313</v>
      </c>
    </row>
    <row r="16076" spans="1:2" x14ac:dyDescent="0.25">
      <c r="A16076" s="48">
        <v>71121114</v>
      </c>
      <c r="B16076" s="49" t="s">
        <v>16314</v>
      </c>
    </row>
    <row r="16077" spans="1:2" x14ac:dyDescent="0.25">
      <c r="A16077" s="48">
        <v>71121115</v>
      </c>
      <c r="B16077" s="49" t="s">
        <v>16315</v>
      </c>
    </row>
    <row r="16078" spans="1:2" x14ac:dyDescent="0.25">
      <c r="A16078" s="48">
        <v>71121116</v>
      </c>
      <c r="B16078" s="49" t="s">
        <v>16316</v>
      </c>
    </row>
    <row r="16079" spans="1:2" x14ac:dyDescent="0.25">
      <c r="A16079" s="48">
        <v>71121117</v>
      </c>
      <c r="B16079" s="49" t="s">
        <v>16317</v>
      </c>
    </row>
    <row r="16080" spans="1:2" x14ac:dyDescent="0.25">
      <c r="A16080" s="48">
        <v>71121118</v>
      </c>
      <c r="B16080" s="49" t="s">
        <v>16318</v>
      </c>
    </row>
    <row r="16081" spans="1:2" x14ac:dyDescent="0.25">
      <c r="A16081" s="48">
        <v>71121119</v>
      </c>
      <c r="B16081" s="49" t="s">
        <v>16319</v>
      </c>
    </row>
    <row r="16082" spans="1:2" x14ac:dyDescent="0.25">
      <c r="A16082" s="48">
        <v>71121120</v>
      </c>
      <c r="B16082" s="49" t="s">
        <v>16320</v>
      </c>
    </row>
    <row r="16083" spans="1:2" x14ac:dyDescent="0.25">
      <c r="A16083" s="48">
        <v>71121121</v>
      </c>
      <c r="B16083" s="49" t="s">
        <v>16321</v>
      </c>
    </row>
    <row r="16084" spans="1:2" x14ac:dyDescent="0.25">
      <c r="A16084" s="48">
        <v>71121122</v>
      </c>
      <c r="B16084" s="49" t="s">
        <v>16322</v>
      </c>
    </row>
    <row r="16085" spans="1:2" x14ac:dyDescent="0.25">
      <c r="A16085" s="48">
        <v>71121123</v>
      </c>
      <c r="B16085" s="49" t="s">
        <v>16323</v>
      </c>
    </row>
    <row r="16086" spans="1:2" x14ac:dyDescent="0.25">
      <c r="A16086" s="48">
        <v>71121201</v>
      </c>
      <c r="B16086" s="49" t="s">
        <v>16324</v>
      </c>
    </row>
    <row r="16087" spans="1:2" x14ac:dyDescent="0.25">
      <c r="A16087" s="48">
        <v>71121202</v>
      </c>
      <c r="B16087" s="49" t="s">
        <v>16325</v>
      </c>
    </row>
    <row r="16088" spans="1:2" x14ac:dyDescent="0.25">
      <c r="A16088" s="48">
        <v>71121203</v>
      </c>
      <c r="B16088" s="49" t="s">
        <v>16326</v>
      </c>
    </row>
    <row r="16089" spans="1:2" x14ac:dyDescent="0.25">
      <c r="A16089" s="48">
        <v>71121204</v>
      </c>
      <c r="B16089" s="49" t="s">
        <v>16327</v>
      </c>
    </row>
    <row r="16090" spans="1:2" x14ac:dyDescent="0.25">
      <c r="A16090" s="48">
        <v>71121205</v>
      </c>
      <c r="B16090" s="49" t="s">
        <v>16328</v>
      </c>
    </row>
    <row r="16091" spans="1:2" x14ac:dyDescent="0.25">
      <c r="A16091" s="48">
        <v>71121206</v>
      </c>
      <c r="B16091" s="49" t="s">
        <v>16329</v>
      </c>
    </row>
    <row r="16092" spans="1:2" x14ac:dyDescent="0.25">
      <c r="A16092" s="48">
        <v>71121207</v>
      </c>
      <c r="B16092" s="49" t="s">
        <v>16330</v>
      </c>
    </row>
    <row r="16093" spans="1:2" x14ac:dyDescent="0.25">
      <c r="A16093" s="48">
        <v>71121208</v>
      </c>
      <c r="B16093" s="49" t="s">
        <v>16331</v>
      </c>
    </row>
    <row r="16094" spans="1:2" x14ac:dyDescent="0.25">
      <c r="A16094" s="48">
        <v>71121301</v>
      </c>
      <c r="B16094" s="49" t="s">
        <v>16332</v>
      </c>
    </row>
    <row r="16095" spans="1:2" x14ac:dyDescent="0.25">
      <c r="A16095" s="48">
        <v>71121302</v>
      </c>
      <c r="B16095" s="49" t="s">
        <v>16333</v>
      </c>
    </row>
    <row r="16096" spans="1:2" x14ac:dyDescent="0.25">
      <c r="A16096" s="48">
        <v>71121303</v>
      </c>
      <c r="B16096" s="49" t="s">
        <v>16334</v>
      </c>
    </row>
    <row r="16097" spans="1:2" x14ac:dyDescent="0.25">
      <c r="A16097" s="48">
        <v>71121304</v>
      </c>
      <c r="B16097" s="49" t="s">
        <v>16335</v>
      </c>
    </row>
    <row r="16098" spans="1:2" x14ac:dyDescent="0.25">
      <c r="A16098" s="48">
        <v>71121305</v>
      </c>
      <c r="B16098" s="49" t="s">
        <v>16336</v>
      </c>
    </row>
    <row r="16099" spans="1:2" x14ac:dyDescent="0.25">
      <c r="A16099" s="48">
        <v>71121401</v>
      </c>
      <c r="B16099" s="49" t="s">
        <v>16337</v>
      </c>
    </row>
    <row r="16100" spans="1:2" x14ac:dyDescent="0.25">
      <c r="A16100" s="48">
        <v>71121402</v>
      </c>
      <c r="B16100" s="49" t="s">
        <v>16338</v>
      </c>
    </row>
    <row r="16101" spans="1:2" x14ac:dyDescent="0.25">
      <c r="A16101" s="48">
        <v>71121403</v>
      </c>
      <c r="B16101" s="49" t="s">
        <v>16339</v>
      </c>
    </row>
    <row r="16102" spans="1:2" x14ac:dyDescent="0.25">
      <c r="A16102" s="48">
        <v>71121404</v>
      </c>
      <c r="B16102" s="49" t="s">
        <v>16340</v>
      </c>
    </row>
    <row r="16103" spans="1:2" x14ac:dyDescent="0.25">
      <c r="A16103" s="48">
        <v>71121405</v>
      </c>
      <c r="B16103" s="49" t="s">
        <v>16341</v>
      </c>
    </row>
    <row r="16104" spans="1:2" x14ac:dyDescent="0.25">
      <c r="A16104" s="48">
        <v>71121406</v>
      </c>
      <c r="B16104" s="49" t="s">
        <v>16342</v>
      </c>
    </row>
    <row r="16105" spans="1:2" x14ac:dyDescent="0.25">
      <c r="A16105" s="48">
        <v>71121407</v>
      </c>
      <c r="B16105" s="49" t="s">
        <v>16343</v>
      </c>
    </row>
    <row r="16106" spans="1:2" x14ac:dyDescent="0.25">
      <c r="A16106" s="48">
        <v>71121501</v>
      </c>
      <c r="B16106" s="49" t="s">
        <v>16344</v>
      </c>
    </row>
    <row r="16107" spans="1:2" x14ac:dyDescent="0.25">
      <c r="A16107" s="48">
        <v>71121502</v>
      </c>
      <c r="B16107" s="49" t="s">
        <v>16345</v>
      </c>
    </row>
    <row r="16108" spans="1:2" x14ac:dyDescent="0.25">
      <c r="A16108" s="48">
        <v>71121503</v>
      </c>
      <c r="B16108" s="49" t="s">
        <v>16346</v>
      </c>
    </row>
    <row r="16109" spans="1:2" x14ac:dyDescent="0.25">
      <c r="A16109" s="48">
        <v>71121504</v>
      </c>
      <c r="B16109" s="49" t="s">
        <v>16347</v>
      </c>
    </row>
    <row r="16110" spans="1:2" x14ac:dyDescent="0.25">
      <c r="A16110" s="48">
        <v>71121505</v>
      </c>
      <c r="B16110" s="49" t="s">
        <v>16348</v>
      </c>
    </row>
    <row r="16111" spans="1:2" x14ac:dyDescent="0.25">
      <c r="A16111" s="48">
        <v>71121506</v>
      </c>
      <c r="B16111" s="49" t="s">
        <v>16349</v>
      </c>
    </row>
    <row r="16112" spans="1:2" x14ac:dyDescent="0.25">
      <c r="A16112" s="48">
        <v>71121507</v>
      </c>
      <c r="B16112" s="49" t="s">
        <v>16350</v>
      </c>
    </row>
    <row r="16113" spans="1:2" x14ac:dyDescent="0.25">
      <c r="A16113" s="48">
        <v>71121508</v>
      </c>
      <c r="B16113" s="49" t="s">
        <v>16351</v>
      </c>
    </row>
    <row r="16114" spans="1:2" x14ac:dyDescent="0.25">
      <c r="A16114" s="48">
        <v>71121509</v>
      </c>
      <c r="B16114" s="49" t="s">
        <v>16352</v>
      </c>
    </row>
    <row r="16115" spans="1:2" x14ac:dyDescent="0.25">
      <c r="A16115" s="48">
        <v>71121510</v>
      </c>
      <c r="B16115" s="49" t="s">
        <v>16353</v>
      </c>
    </row>
    <row r="16116" spans="1:2" x14ac:dyDescent="0.25">
      <c r="A16116" s="48">
        <v>71121511</v>
      </c>
      <c r="B16116" s="49" t="s">
        <v>16354</v>
      </c>
    </row>
    <row r="16117" spans="1:2" x14ac:dyDescent="0.25">
      <c r="A16117" s="48">
        <v>71121512</v>
      </c>
      <c r="B16117" s="49" t="s">
        <v>16355</v>
      </c>
    </row>
    <row r="16118" spans="1:2" x14ac:dyDescent="0.25">
      <c r="A16118" s="48">
        <v>71121513</v>
      </c>
      <c r="B16118" s="49" t="s">
        <v>16356</v>
      </c>
    </row>
    <row r="16119" spans="1:2" x14ac:dyDescent="0.25">
      <c r="A16119" s="48">
        <v>71121514</v>
      </c>
      <c r="B16119" s="49" t="s">
        <v>16357</v>
      </c>
    </row>
    <row r="16120" spans="1:2" x14ac:dyDescent="0.25">
      <c r="A16120" s="48">
        <v>71121515</v>
      </c>
      <c r="B16120" s="49" t="s">
        <v>16358</v>
      </c>
    </row>
    <row r="16121" spans="1:2" x14ac:dyDescent="0.25">
      <c r="A16121" s="48">
        <v>71121516</v>
      </c>
      <c r="B16121" s="49" t="s">
        <v>16359</v>
      </c>
    </row>
    <row r="16122" spans="1:2" x14ac:dyDescent="0.25">
      <c r="A16122" s="48">
        <v>71121601</v>
      </c>
      <c r="B16122" s="49" t="s">
        <v>16360</v>
      </c>
    </row>
    <row r="16123" spans="1:2" x14ac:dyDescent="0.25">
      <c r="A16123" s="48">
        <v>71121602</v>
      </c>
      <c r="B16123" s="49" t="s">
        <v>16361</v>
      </c>
    </row>
    <row r="16124" spans="1:2" x14ac:dyDescent="0.25">
      <c r="A16124" s="48">
        <v>71121603</v>
      </c>
      <c r="B16124" s="49" t="s">
        <v>16362</v>
      </c>
    </row>
    <row r="16125" spans="1:2" x14ac:dyDescent="0.25">
      <c r="A16125" s="48">
        <v>71121604</v>
      </c>
      <c r="B16125" s="49" t="s">
        <v>16363</v>
      </c>
    </row>
    <row r="16126" spans="1:2" x14ac:dyDescent="0.25">
      <c r="A16126" s="48">
        <v>71121605</v>
      </c>
      <c r="B16126" s="49" t="s">
        <v>16364</v>
      </c>
    </row>
    <row r="16127" spans="1:2" x14ac:dyDescent="0.25">
      <c r="A16127" s="48">
        <v>71121606</v>
      </c>
      <c r="B16127" s="49" t="s">
        <v>16365</v>
      </c>
    </row>
    <row r="16128" spans="1:2" x14ac:dyDescent="0.25">
      <c r="A16128" s="48">
        <v>71121607</v>
      </c>
      <c r="B16128" s="49" t="s">
        <v>16366</v>
      </c>
    </row>
    <row r="16129" spans="1:2" x14ac:dyDescent="0.25">
      <c r="A16129" s="48">
        <v>71121608</v>
      </c>
      <c r="B16129" s="49" t="s">
        <v>16367</v>
      </c>
    </row>
    <row r="16130" spans="1:2" x14ac:dyDescent="0.25">
      <c r="A16130" s="48">
        <v>71121609</v>
      </c>
      <c r="B16130" s="49" t="s">
        <v>16368</v>
      </c>
    </row>
    <row r="16131" spans="1:2" x14ac:dyDescent="0.25">
      <c r="A16131" s="48">
        <v>71121610</v>
      </c>
      <c r="B16131" s="49" t="s">
        <v>16369</v>
      </c>
    </row>
    <row r="16132" spans="1:2" x14ac:dyDescent="0.25">
      <c r="A16132" s="48">
        <v>71121611</v>
      </c>
      <c r="B16132" s="49" t="s">
        <v>16370</v>
      </c>
    </row>
    <row r="16133" spans="1:2" x14ac:dyDescent="0.25">
      <c r="A16133" s="48">
        <v>71121612</v>
      </c>
      <c r="B16133" s="49" t="s">
        <v>16371</v>
      </c>
    </row>
    <row r="16134" spans="1:2" x14ac:dyDescent="0.25">
      <c r="A16134" s="48">
        <v>71121613</v>
      </c>
      <c r="B16134" s="49" t="s">
        <v>16372</v>
      </c>
    </row>
    <row r="16135" spans="1:2" x14ac:dyDescent="0.25">
      <c r="A16135" s="48">
        <v>71121614</v>
      </c>
      <c r="B16135" s="49" t="s">
        <v>16373</v>
      </c>
    </row>
    <row r="16136" spans="1:2" x14ac:dyDescent="0.25">
      <c r="A16136" s="48">
        <v>71121615</v>
      </c>
      <c r="B16136" s="49" t="s">
        <v>16374</v>
      </c>
    </row>
    <row r="16137" spans="1:2" x14ac:dyDescent="0.25">
      <c r="A16137" s="48">
        <v>71121616</v>
      </c>
      <c r="B16137" s="49" t="s">
        <v>16375</v>
      </c>
    </row>
    <row r="16138" spans="1:2" x14ac:dyDescent="0.25">
      <c r="A16138" s="48">
        <v>71121617</v>
      </c>
      <c r="B16138" s="49" t="s">
        <v>16376</v>
      </c>
    </row>
    <row r="16139" spans="1:2" x14ac:dyDescent="0.25">
      <c r="A16139" s="48">
        <v>71121618</v>
      </c>
      <c r="B16139" s="49" t="s">
        <v>16377</v>
      </c>
    </row>
    <row r="16140" spans="1:2" x14ac:dyDescent="0.25">
      <c r="A16140" s="48">
        <v>71121619</v>
      </c>
      <c r="B16140" s="49" t="s">
        <v>16378</v>
      </c>
    </row>
    <row r="16141" spans="1:2" x14ac:dyDescent="0.25">
      <c r="A16141" s="48">
        <v>71121620</v>
      </c>
      <c r="B16141" s="49" t="s">
        <v>16379</v>
      </c>
    </row>
    <row r="16142" spans="1:2" x14ac:dyDescent="0.25">
      <c r="A16142" s="48">
        <v>71121621</v>
      </c>
      <c r="B16142" s="49" t="s">
        <v>16380</v>
      </c>
    </row>
    <row r="16143" spans="1:2" x14ac:dyDescent="0.25">
      <c r="A16143" s="48">
        <v>71121622</v>
      </c>
      <c r="B16143" s="49" t="s">
        <v>16381</v>
      </c>
    </row>
    <row r="16144" spans="1:2" x14ac:dyDescent="0.25">
      <c r="A16144" s="48">
        <v>71121623</v>
      </c>
      <c r="B16144" s="49" t="s">
        <v>16382</v>
      </c>
    </row>
    <row r="16145" spans="1:2" x14ac:dyDescent="0.25">
      <c r="A16145" s="48">
        <v>71121624</v>
      </c>
      <c r="B16145" s="49" t="s">
        <v>16383</v>
      </c>
    </row>
    <row r="16146" spans="1:2" x14ac:dyDescent="0.25">
      <c r="A16146" s="48">
        <v>71121625</v>
      </c>
      <c r="B16146" s="49" t="s">
        <v>16384</v>
      </c>
    </row>
    <row r="16147" spans="1:2" x14ac:dyDescent="0.25">
      <c r="A16147" s="48">
        <v>71121626</v>
      </c>
      <c r="B16147" s="49" t="s">
        <v>16385</v>
      </c>
    </row>
    <row r="16148" spans="1:2" x14ac:dyDescent="0.25">
      <c r="A16148" s="48">
        <v>71121627</v>
      </c>
      <c r="B16148" s="49" t="s">
        <v>16386</v>
      </c>
    </row>
    <row r="16149" spans="1:2" x14ac:dyDescent="0.25">
      <c r="A16149" s="48">
        <v>71121628</v>
      </c>
      <c r="B16149" s="49" t="s">
        <v>16387</v>
      </c>
    </row>
    <row r="16150" spans="1:2" x14ac:dyDescent="0.25">
      <c r="A16150" s="48">
        <v>71121629</v>
      </c>
      <c r="B16150" s="49" t="s">
        <v>16388</v>
      </c>
    </row>
    <row r="16151" spans="1:2" x14ac:dyDescent="0.25">
      <c r="A16151" s="48">
        <v>71121630</v>
      </c>
      <c r="B16151" s="49" t="s">
        <v>16389</v>
      </c>
    </row>
    <row r="16152" spans="1:2" x14ac:dyDescent="0.25">
      <c r="A16152" s="48">
        <v>71121631</v>
      </c>
      <c r="B16152" s="49" t="s">
        <v>16390</v>
      </c>
    </row>
    <row r="16153" spans="1:2" x14ac:dyDescent="0.25">
      <c r="A16153" s="48">
        <v>71121632</v>
      </c>
      <c r="B16153" s="49" t="s">
        <v>16391</v>
      </c>
    </row>
    <row r="16154" spans="1:2" x14ac:dyDescent="0.25">
      <c r="A16154" s="48">
        <v>71121633</v>
      </c>
      <c r="B16154" s="49" t="s">
        <v>16392</v>
      </c>
    </row>
    <row r="16155" spans="1:2" x14ac:dyDescent="0.25">
      <c r="A16155" s="48">
        <v>71121634</v>
      </c>
      <c r="B16155" s="49" t="s">
        <v>16393</v>
      </c>
    </row>
    <row r="16156" spans="1:2" x14ac:dyDescent="0.25">
      <c r="A16156" s="48">
        <v>71121635</v>
      </c>
      <c r="B16156" s="49" t="s">
        <v>16394</v>
      </c>
    </row>
    <row r="16157" spans="1:2" x14ac:dyDescent="0.25">
      <c r="A16157" s="48">
        <v>71121636</v>
      </c>
      <c r="B16157" s="49" t="s">
        <v>16395</v>
      </c>
    </row>
    <row r="16158" spans="1:2" x14ac:dyDescent="0.25">
      <c r="A16158" s="48">
        <v>71121637</v>
      </c>
      <c r="B16158" s="49" t="s">
        <v>16396</v>
      </c>
    </row>
    <row r="16159" spans="1:2" x14ac:dyDescent="0.25">
      <c r="A16159" s="48">
        <v>71121701</v>
      </c>
      <c r="B16159" s="49" t="s">
        <v>16397</v>
      </c>
    </row>
    <row r="16160" spans="1:2" x14ac:dyDescent="0.25">
      <c r="A16160" s="48">
        <v>71121702</v>
      </c>
      <c r="B16160" s="49" t="s">
        <v>16398</v>
      </c>
    </row>
    <row r="16161" spans="1:2" x14ac:dyDescent="0.25">
      <c r="A16161" s="48">
        <v>71121703</v>
      </c>
      <c r="B16161" s="49" t="s">
        <v>16399</v>
      </c>
    </row>
    <row r="16162" spans="1:2" x14ac:dyDescent="0.25">
      <c r="A16162" s="48">
        <v>71121704</v>
      </c>
      <c r="B16162" s="49" t="s">
        <v>16400</v>
      </c>
    </row>
    <row r="16163" spans="1:2" x14ac:dyDescent="0.25">
      <c r="A16163" s="48">
        <v>71121705</v>
      </c>
      <c r="B16163" s="49" t="s">
        <v>16401</v>
      </c>
    </row>
    <row r="16164" spans="1:2" x14ac:dyDescent="0.25">
      <c r="A16164" s="48">
        <v>71121706</v>
      </c>
      <c r="B16164" s="49" t="s">
        <v>16402</v>
      </c>
    </row>
    <row r="16165" spans="1:2" x14ac:dyDescent="0.25">
      <c r="A16165" s="48">
        <v>71121801</v>
      </c>
      <c r="B16165" s="49" t="s">
        <v>16403</v>
      </c>
    </row>
    <row r="16166" spans="1:2" x14ac:dyDescent="0.25">
      <c r="A16166" s="48">
        <v>71121802</v>
      </c>
      <c r="B16166" s="49" t="s">
        <v>16404</v>
      </c>
    </row>
    <row r="16167" spans="1:2" x14ac:dyDescent="0.25">
      <c r="A16167" s="48">
        <v>71121803</v>
      </c>
      <c r="B16167" s="49" t="s">
        <v>16405</v>
      </c>
    </row>
    <row r="16168" spans="1:2" x14ac:dyDescent="0.25">
      <c r="A16168" s="48">
        <v>71121804</v>
      </c>
      <c r="B16168" s="49" t="s">
        <v>16406</v>
      </c>
    </row>
    <row r="16169" spans="1:2" x14ac:dyDescent="0.25">
      <c r="A16169" s="48">
        <v>71121901</v>
      </c>
      <c r="B16169" s="49" t="s">
        <v>16407</v>
      </c>
    </row>
    <row r="16170" spans="1:2" x14ac:dyDescent="0.25">
      <c r="A16170" s="48">
        <v>71121902</v>
      </c>
      <c r="B16170" s="49" t="s">
        <v>16408</v>
      </c>
    </row>
    <row r="16171" spans="1:2" x14ac:dyDescent="0.25">
      <c r="A16171" s="48">
        <v>71121903</v>
      </c>
      <c r="B16171" s="49" t="s">
        <v>16409</v>
      </c>
    </row>
    <row r="16172" spans="1:2" x14ac:dyDescent="0.25">
      <c r="A16172" s="48">
        <v>71122001</v>
      </c>
      <c r="B16172" s="49" t="s">
        <v>16410</v>
      </c>
    </row>
    <row r="16173" spans="1:2" x14ac:dyDescent="0.25">
      <c r="A16173" s="48">
        <v>71122002</v>
      </c>
      <c r="B16173" s="49" t="s">
        <v>16411</v>
      </c>
    </row>
    <row r="16174" spans="1:2" x14ac:dyDescent="0.25">
      <c r="A16174" s="48">
        <v>71122003</v>
      </c>
      <c r="B16174" s="49" t="s">
        <v>16412</v>
      </c>
    </row>
    <row r="16175" spans="1:2" x14ac:dyDescent="0.25">
      <c r="A16175" s="48">
        <v>71122004</v>
      </c>
      <c r="B16175" s="49" t="s">
        <v>16413</v>
      </c>
    </row>
    <row r="16176" spans="1:2" x14ac:dyDescent="0.25">
      <c r="A16176" s="48">
        <v>71122005</v>
      </c>
      <c r="B16176" s="49" t="s">
        <v>16414</v>
      </c>
    </row>
    <row r="16177" spans="1:2" x14ac:dyDescent="0.25">
      <c r="A16177" s="48">
        <v>71122006</v>
      </c>
      <c r="B16177" s="49" t="s">
        <v>16415</v>
      </c>
    </row>
    <row r="16178" spans="1:2" x14ac:dyDescent="0.25">
      <c r="A16178" s="48">
        <v>71122101</v>
      </c>
      <c r="B16178" s="49" t="s">
        <v>16416</v>
      </c>
    </row>
    <row r="16179" spans="1:2" x14ac:dyDescent="0.25">
      <c r="A16179" s="48">
        <v>71122102</v>
      </c>
      <c r="B16179" s="49" t="s">
        <v>16417</v>
      </c>
    </row>
    <row r="16180" spans="1:2" x14ac:dyDescent="0.25">
      <c r="A16180" s="48">
        <v>71122103</v>
      </c>
      <c r="B16180" s="49" t="s">
        <v>16418</v>
      </c>
    </row>
    <row r="16181" spans="1:2" x14ac:dyDescent="0.25">
      <c r="A16181" s="48">
        <v>71122104</v>
      </c>
      <c r="B16181" s="49" t="s">
        <v>16419</v>
      </c>
    </row>
    <row r="16182" spans="1:2" x14ac:dyDescent="0.25">
      <c r="A16182" s="48">
        <v>71122105</v>
      </c>
      <c r="B16182" s="49" t="s">
        <v>16420</v>
      </c>
    </row>
    <row r="16183" spans="1:2" x14ac:dyDescent="0.25">
      <c r="A16183" s="48">
        <v>71122107</v>
      </c>
      <c r="B16183" s="49" t="s">
        <v>16421</v>
      </c>
    </row>
    <row r="16184" spans="1:2" x14ac:dyDescent="0.25">
      <c r="A16184" s="48">
        <v>71122108</v>
      </c>
      <c r="B16184" s="49" t="s">
        <v>16422</v>
      </c>
    </row>
    <row r="16185" spans="1:2" x14ac:dyDescent="0.25">
      <c r="A16185" s="48">
        <v>71122109</v>
      </c>
      <c r="B16185" s="49" t="s">
        <v>16423</v>
      </c>
    </row>
    <row r="16186" spans="1:2" x14ac:dyDescent="0.25">
      <c r="A16186" s="48">
        <v>71122110</v>
      </c>
      <c r="B16186" s="49" t="s">
        <v>16424</v>
      </c>
    </row>
    <row r="16187" spans="1:2" x14ac:dyDescent="0.25">
      <c r="A16187" s="48">
        <v>71122111</v>
      </c>
      <c r="B16187" s="49" t="s">
        <v>16425</v>
      </c>
    </row>
    <row r="16188" spans="1:2" x14ac:dyDescent="0.25">
      <c r="A16188" s="48">
        <v>71122112</v>
      </c>
      <c r="B16188" s="49" t="s">
        <v>16426</v>
      </c>
    </row>
    <row r="16189" spans="1:2" x14ac:dyDescent="0.25">
      <c r="A16189" s="48">
        <v>71122113</v>
      </c>
      <c r="B16189" s="49" t="s">
        <v>16427</v>
      </c>
    </row>
    <row r="16190" spans="1:2" x14ac:dyDescent="0.25">
      <c r="A16190" s="48">
        <v>71122114</v>
      </c>
      <c r="B16190" s="49" t="s">
        <v>16428</v>
      </c>
    </row>
    <row r="16191" spans="1:2" x14ac:dyDescent="0.25">
      <c r="A16191" s="48">
        <v>71122115</v>
      </c>
      <c r="B16191" s="49" t="s">
        <v>16429</v>
      </c>
    </row>
    <row r="16192" spans="1:2" x14ac:dyDescent="0.25">
      <c r="A16192" s="48">
        <v>71122116</v>
      </c>
      <c r="B16192" s="49" t="s">
        <v>16430</v>
      </c>
    </row>
    <row r="16193" spans="1:2" x14ac:dyDescent="0.25">
      <c r="A16193" s="48">
        <v>71122201</v>
      </c>
      <c r="B16193" s="49" t="s">
        <v>16431</v>
      </c>
    </row>
    <row r="16194" spans="1:2" x14ac:dyDescent="0.25">
      <c r="A16194" s="48">
        <v>71122202</v>
      </c>
      <c r="B16194" s="49" t="s">
        <v>16432</v>
      </c>
    </row>
    <row r="16195" spans="1:2" x14ac:dyDescent="0.25">
      <c r="A16195" s="48">
        <v>71122203</v>
      </c>
      <c r="B16195" s="49" t="s">
        <v>16433</v>
      </c>
    </row>
    <row r="16196" spans="1:2" x14ac:dyDescent="0.25">
      <c r="A16196" s="48">
        <v>71122301</v>
      </c>
      <c r="B16196" s="49" t="s">
        <v>16434</v>
      </c>
    </row>
    <row r="16197" spans="1:2" x14ac:dyDescent="0.25">
      <c r="A16197" s="48">
        <v>71122302</v>
      </c>
      <c r="B16197" s="49" t="s">
        <v>16435</v>
      </c>
    </row>
    <row r="16198" spans="1:2" x14ac:dyDescent="0.25">
      <c r="A16198" s="48">
        <v>71122303</v>
      </c>
      <c r="B16198" s="49" t="s">
        <v>16436</v>
      </c>
    </row>
    <row r="16199" spans="1:2" x14ac:dyDescent="0.25">
      <c r="A16199" s="48">
        <v>71122304</v>
      </c>
      <c r="B16199" s="49" t="s">
        <v>16437</v>
      </c>
    </row>
    <row r="16200" spans="1:2" x14ac:dyDescent="0.25">
      <c r="A16200" s="48">
        <v>71122305</v>
      </c>
      <c r="B16200" s="49" t="s">
        <v>16438</v>
      </c>
    </row>
    <row r="16201" spans="1:2" x14ac:dyDescent="0.25">
      <c r="A16201" s="48">
        <v>71122306</v>
      </c>
      <c r="B16201" s="49" t="s">
        <v>16439</v>
      </c>
    </row>
    <row r="16202" spans="1:2" x14ac:dyDescent="0.25">
      <c r="A16202" s="48">
        <v>71122401</v>
      </c>
      <c r="B16202" s="49" t="s">
        <v>16440</v>
      </c>
    </row>
    <row r="16203" spans="1:2" x14ac:dyDescent="0.25">
      <c r="A16203" s="48">
        <v>71122402</v>
      </c>
      <c r="B16203" s="49" t="s">
        <v>16441</v>
      </c>
    </row>
    <row r="16204" spans="1:2" x14ac:dyDescent="0.25">
      <c r="A16204" s="48">
        <v>71122403</v>
      </c>
      <c r="B16204" s="49" t="s">
        <v>16442</v>
      </c>
    </row>
    <row r="16205" spans="1:2" x14ac:dyDescent="0.25">
      <c r="A16205" s="48">
        <v>71122404</v>
      </c>
      <c r="B16205" s="49" t="s">
        <v>16443</v>
      </c>
    </row>
    <row r="16206" spans="1:2" x14ac:dyDescent="0.25">
      <c r="A16206" s="48">
        <v>71122405</v>
      </c>
      <c r="B16206" s="49" t="s">
        <v>16444</v>
      </c>
    </row>
    <row r="16207" spans="1:2" x14ac:dyDescent="0.25">
      <c r="A16207" s="48">
        <v>71122406</v>
      </c>
      <c r="B16207" s="49" t="s">
        <v>16445</v>
      </c>
    </row>
    <row r="16208" spans="1:2" x14ac:dyDescent="0.25">
      <c r="A16208" s="48">
        <v>71122407</v>
      </c>
      <c r="B16208" s="49" t="s">
        <v>16446</v>
      </c>
    </row>
    <row r="16209" spans="1:2" x14ac:dyDescent="0.25">
      <c r="A16209" s="48">
        <v>71122408</v>
      </c>
      <c r="B16209" s="49" t="s">
        <v>16447</v>
      </c>
    </row>
    <row r="16210" spans="1:2" x14ac:dyDescent="0.25">
      <c r="A16210" s="48">
        <v>71122409</v>
      </c>
      <c r="B16210" s="49" t="s">
        <v>16448</v>
      </c>
    </row>
    <row r="16211" spans="1:2" x14ac:dyDescent="0.25">
      <c r="A16211" s="48">
        <v>71122410</v>
      </c>
      <c r="B16211" s="49" t="s">
        <v>16449</v>
      </c>
    </row>
    <row r="16212" spans="1:2" x14ac:dyDescent="0.25">
      <c r="A16212" s="48">
        <v>71122501</v>
      </c>
      <c r="B16212" s="49" t="s">
        <v>16450</v>
      </c>
    </row>
    <row r="16213" spans="1:2" x14ac:dyDescent="0.25">
      <c r="A16213" s="48">
        <v>71122502</v>
      </c>
      <c r="B16213" s="49" t="s">
        <v>16451</v>
      </c>
    </row>
    <row r="16214" spans="1:2" x14ac:dyDescent="0.25">
      <c r="A16214" s="48">
        <v>71122503</v>
      </c>
      <c r="B16214" s="49" t="s">
        <v>16452</v>
      </c>
    </row>
    <row r="16215" spans="1:2" x14ac:dyDescent="0.25">
      <c r="A16215" s="48">
        <v>71122504</v>
      </c>
      <c r="B16215" s="49" t="s">
        <v>16453</v>
      </c>
    </row>
    <row r="16216" spans="1:2" x14ac:dyDescent="0.25">
      <c r="A16216" s="48">
        <v>71122505</v>
      </c>
      <c r="B16216" s="49" t="s">
        <v>16454</v>
      </c>
    </row>
    <row r="16217" spans="1:2" x14ac:dyDescent="0.25">
      <c r="A16217" s="48">
        <v>71122601</v>
      </c>
      <c r="B16217" s="49" t="s">
        <v>16455</v>
      </c>
    </row>
    <row r="16218" spans="1:2" x14ac:dyDescent="0.25">
      <c r="A16218" s="48">
        <v>71122602</v>
      </c>
      <c r="B16218" s="49" t="s">
        <v>16456</v>
      </c>
    </row>
    <row r="16219" spans="1:2" x14ac:dyDescent="0.25">
      <c r="A16219" s="48">
        <v>71122603</v>
      </c>
      <c r="B16219" s="49" t="s">
        <v>16457</v>
      </c>
    </row>
    <row r="16220" spans="1:2" x14ac:dyDescent="0.25">
      <c r="A16220" s="48">
        <v>71122604</v>
      </c>
      <c r="B16220" s="49" t="s">
        <v>16458</v>
      </c>
    </row>
    <row r="16221" spans="1:2" x14ac:dyDescent="0.25">
      <c r="A16221" s="48">
        <v>71122605</v>
      </c>
      <c r="B16221" s="49" t="s">
        <v>16459</v>
      </c>
    </row>
    <row r="16222" spans="1:2" x14ac:dyDescent="0.25">
      <c r="A16222" s="48">
        <v>71122606</v>
      </c>
      <c r="B16222" s="49" t="s">
        <v>16460</v>
      </c>
    </row>
    <row r="16223" spans="1:2" x14ac:dyDescent="0.25">
      <c r="A16223" s="48">
        <v>71122607</v>
      </c>
      <c r="B16223" s="49" t="s">
        <v>16461</v>
      </c>
    </row>
    <row r="16224" spans="1:2" x14ac:dyDescent="0.25">
      <c r="A16224" s="48">
        <v>71122608</v>
      </c>
      <c r="B16224" s="49" t="s">
        <v>16462</v>
      </c>
    </row>
    <row r="16225" spans="1:2" x14ac:dyDescent="0.25">
      <c r="A16225" s="48">
        <v>71122609</v>
      </c>
      <c r="B16225" s="49" t="s">
        <v>16463</v>
      </c>
    </row>
    <row r="16226" spans="1:2" x14ac:dyDescent="0.25">
      <c r="A16226" s="48">
        <v>71122610</v>
      </c>
      <c r="B16226" s="49" t="s">
        <v>16464</v>
      </c>
    </row>
    <row r="16227" spans="1:2" x14ac:dyDescent="0.25">
      <c r="A16227" s="48">
        <v>71122611</v>
      </c>
      <c r="B16227" s="49" t="s">
        <v>16465</v>
      </c>
    </row>
    <row r="16228" spans="1:2" x14ac:dyDescent="0.25">
      <c r="A16228" s="48">
        <v>71122612</v>
      </c>
      <c r="B16228" s="49" t="s">
        <v>16466</v>
      </c>
    </row>
    <row r="16229" spans="1:2" x14ac:dyDescent="0.25">
      <c r="A16229" s="48">
        <v>71122613</v>
      </c>
      <c r="B16229" s="49" t="s">
        <v>16467</v>
      </c>
    </row>
    <row r="16230" spans="1:2" x14ac:dyDescent="0.25">
      <c r="A16230" s="48">
        <v>71122701</v>
      </c>
      <c r="B16230" s="49" t="s">
        <v>16468</v>
      </c>
    </row>
    <row r="16231" spans="1:2" x14ac:dyDescent="0.25">
      <c r="A16231" s="48">
        <v>71122702</v>
      </c>
      <c r="B16231" s="49" t="s">
        <v>16469</v>
      </c>
    </row>
    <row r="16232" spans="1:2" x14ac:dyDescent="0.25">
      <c r="A16232" s="48">
        <v>71122703</v>
      </c>
      <c r="B16232" s="49" t="s">
        <v>16470</v>
      </c>
    </row>
    <row r="16233" spans="1:2" x14ac:dyDescent="0.25">
      <c r="A16233" s="48">
        <v>71122704</v>
      </c>
      <c r="B16233" s="49" t="s">
        <v>16471</v>
      </c>
    </row>
    <row r="16234" spans="1:2" x14ac:dyDescent="0.25">
      <c r="A16234" s="48">
        <v>71122705</v>
      </c>
      <c r="B16234" s="49" t="s">
        <v>16472</v>
      </c>
    </row>
    <row r="16235" spans="1:2" x14ac:dyDescent="0.25">
      <c r="A16235" s="48">
        <v>71122706</v>
      </c>
      <c r="B16235" s="49" t="s">
        <v>16473</v>
      </c>
    </row>
    <row r="16236" spans="1:2" x14ac:dyDescent="0.25">
      <c r="A16236" s="48">
        <v>71122707</v>
      </c>
      <c r="B16236" s="49" t="s">
        <v>16474</v>
      </c>
    </row>
    <row r="16237" spans="1:2" x14ac:dyDescent="0.25">
      <c r="A16237" s="48">
        <v>71122708</v>
      </c>
      <c r="B16237" s="49" t="s">
        <v>16475</v>
      </c>
    </row>
    <row r="16238" spans="1:2" x14ac:dyDescent="0.25">
      <c r="A16238" s="48">
        <v>71122801</v>
      </c>
      <c r="B16238" s="49" t="s">
        <v>16476</v>
      </c>
    </row>
    <row r="16239" spans="1:2" x14ac:dyDescent="0.25">
      <c r="A16239" s="48">
        <v>71122802</v>
      </c>
      <c r="B16239" s="49" t="s">
        <v>16477</v>
      </c>
    </row>
    <row r="16240" spans="1:2" x14ac:dyDescent="0.25">
      <c r="A16240" s="48">
        <v>71122803</v>
      </c>
      <c r="B16240" s="49" t="s">
        <v>16478</v>
      </c>
    </row>
    <row r="16241" spans="1:2" x14ac:dyDescent="0.25">
      <c r="A16241" s="48">
        <v>71122804</v>
      </c>
      <c r="B16241" s="49" t="s">
        <v>16479</v>
      </c>
    </row>
    <row r="16242" spans="1:2" x14ac:dyDescent="0.25">
      <c r="A16242" s="48">
        <v>71122805</v>
      </c>
      <c r="B16242" s="49" t="s">
        <v>16480</v>
      </c>
    </row>
    <row r="16243" spans="1:2" x14ac:dyDescent="0.25">
      <c r="A16243" s="48">
        <v>71122806</v>
      </c>
      <c r="B16243" s="49" t="s">
        <v>16481</v>
      </c>
    </row>
    <row r="16244" spans="1:2" x14ac:dyDescent="0.25">
      <c r="A16244" s="48">
        <v>71122807</v>
      </c>
      <c r="B16244" s="49" t="s">
        <v>16482</v>
      </c>
    </row>
    <row r="16245" spans="1:2" x14ac:dyDescent="0.25">
      <c r="A16245" s="48">
        <v>71122808</v>
      </c>
      <c r="B16245" s="49" t="s">
        <v>16483</v>
      </c>
    </row>
    <row r="16246" spans="1:2" x14ac:dyDescent="0.25">
      <c r="A16246" s="48">
        <v>71122810</v>
      </c>
      <c r="B16246" s="49" t="s">
        <v>16484</v>
      </c>
    </row>
    <row r="16247" spans="1:2" x14ac:dyDescent="0.25">
      <c r="A16247" s="48">
        <v>71122901</v>
      </c>
      <c r="B16247" s="49" t="s">
        <v>16485</v>
      </c>
    </row>
    <row r="16248" spans="1:2" x14ac:dyDescent="0.25">
      <c r="A16248" s="48">
        <v>71122902</v>
      </c>
      <c r="B16248" s="49" t="s">
        <v>16486</v>
      </c>
    </row>
    <row r="16249" spans="1:2" x14ac:dyDescent="0.25">
      <c r="A16249" s="48">
        <v>71122903</v>
      </c>
      <c r="B16249" s="49" t="s">
        <v>16487</v>
      </c>
    </row>
    <row r="16250" spans="1:2" x14ac:dyDescent="0.25">
      <c r="A16250" s="48">
        <v>71122904</v>
      </c>
      <c r="B16250" s="49" t="s">
        <v>16488</v>
      </c>
    </row>
    <row r="16251" spans="1:2" x14ac:dyDescent="0.25">
      <c r="A16251" s="48">
        <v>71122905</v>
      </c>
      <c r="B16251" s="49" t="s">
        <v>16489</v>
      </c>
    </row>
    <row r="16252" spans="1:2" x14ac:dyDescent="0.25">
      <c r="A16252" s="48">
        <v>71131001</v>
      </c>
      <c r="B16252" s="49" t="s">
        <v>16490</v>
      </c>
    </row>
    <row r="16253" spans="1:2" x14ac:dyDescent="0.25">
      <c r="A16253" s="48">
        <v>71131002</v>
      </c>
      <c r="B16253" s="49" t="s">
        <v>16491</v>
      </c>
    </row>
    <row r="16254" spans="1:2" x14ac:dyDescent="0.25">
      <c r="A16254" s="48">
        <v>71131003</v>
      </c>
      <c r="B16254" s="49" t="s">
        <v>16492</v>
      </c>
    </row>
    <row r="16255" spans="1:2" x14ac:dyDescent="0.25">
      <c r="A16255" s="48">
        <v>71131004</v>
      </c>
      <c r="B16255" s="49" t="s">
        <v>16493</v>
      </c>
    </row>
    <row r="16256" spans="1:2" x14ac:dyDescent="0.25">
      <c r="A16256" s="48">
        <v>71131005</v>
      </c>
      <c r="B16256" s="49" t="s">
        <v>16494</v>
      </c>
    </row>
    <row r="16257" spans="1:2" x14ac:dyDescent="0.25">
      <c r="A16257" s="48">
        <v>71131006</v>
      </c>
      <c r="B16257" s="49" t="s">
        <v>16495</v>
      </c>
    </row>
    <row r="16258" spans="1:2" x14ac:dyDescent="0.25">
      <c r="A16258" s="48">
        <v>71131007</v>
      </c>
      <c r="B16258" s="49" t="s">
        <v>16496</v>
      </c>
    </row>
    <row r="16259" spans="1:2" x14ac:dyDescent="0.25">
      <c r="A16259" s="48">
        <v>71131008</v>
      </c>
      <c r="B16259" s="49" t="s">
        <v>16497</v>
      </c>
    </row>
    <row r="16260" spans="1:2" x14ac:dyDescent="0.25">
      <c r="A16260" s="48">
        <v>71131009</v>
      </c>
      <c r="B16260" s="49" t="s">
        <v>16498</v>
      </c>
    </row>
    <row r="16261" spans="1:2" x14ac:dyDescent="0.25">
      <c r="A16261" s="48">
        <v>71131010</v>
      </c>
      <c r="B16261" s="49" t="s">
        <v>16499</v>
      </c>
    </row>
    <row r="16262" spans="1:2" x14ac:dyDescent="0.25">
      <c r="A16262" s="48">
        <v>71131011</v>
      </c>
      <c r="B16262" s="49" t="s">
        <v>16500</v>
      </c>
    </row>
    <row r="16263" spans="1:2" x14ac:dyDescent="0.25">
      <c r="A16263" s="48">
        <v>71131012</v>
      </c>
      <c r="B16263" s="49" t="s">
        <v>16501</v>
      </c>
    </row>
    <row r="16264" spans="1:2" x14ac:dyDescent="0.25">
      <c r="A16264" s="48">
        <v>71131013</v>
      </c>
      <c r="B16264" s="49" t="s">
        <v>16502</v>
      </c>
    </row>
    <row r="16265" spans="1:2" x14ac:dyDescent="0.25">
      <c r="A16265" s="48">
        <v>71131014</v>
      </c>
      <c r="B16265" s="49" t="s">
        <v>16503</v>
      </c>
    </row>
    <row r="16266" spans="1:2" x14ac:dyDescent="0.25">
      <c r="A16266" s="48">
        <v>71131015</v>
      </c>
      <c r="B16266" s="49" t="s">
        <v>16504</v>
      </c>
    </row>
    <row r="16267" spans="1:2" x14ac:dyDescent="0.25">
      <c r="A16267" s="48">
        <v>71131016</v>
      </c>
      <c r="B16267" s="49" t="s">
        <v>16505</v>
      </c>
    </row>
    <row r="16268" spans="1:2" x14ac:dyDescent="0.25">
      <c r="A16268" s="48">
        <v>71131017</v>
      </c>
      <c r="B16268" s="49" t="s">
        <v>16506</v>
      </c>
    </row>
    <row r="16269" spans="1:2" x14ac:dyDescent="0.25">
      <c r="A16269" s="48">
        <v>71131101</v>
      </c>
      <c r="B16269" s="49" t="s">
        <v>16507</v>
      </c>
    </row>
    <row r="16270" spans="1:2" x14ac:dyDescent="0.25">
      <c r="A16270" s="48">
        <v>71131102</v>
      </c>
      <c r="B16270" s="49" t="s">
        <v>16508</v>
      </c>
    </row>
    <row r="16271" spans="1:2" x14ac:dyDescent="0.25">
      <c r="A16271" s="48">
        <v>71131103</v>
      </c>
      <c r="B16271" s="49" t="s">
        <v>16509</v>
      </c>
    </row>
    <row r="16272" spans="1:2" x14ac:dyDescent="0.25">
      <c r="A16272" s="48">
        <v>71131104</v>
      </c>
      <c r="B16272" s="49" t="s">
        <v>16510</v>
      </c>
    </row>
    <row r="16273" spans="1:2" x14ac:dyDescent="0.25">
      <c r="A16273" s="48">
        <v>71131105</v>
      </c>
      <c r="B16273" s="49" t="s">
        <v>16511</v>
      </c>
    </row>
    <row r="16274" spans="1:2" x14ac:dyDescent="0.25">
      <c r="A16274" s="48">
        <v>71131106</v>
      </c>
      <c r="B16274" s="49" t="s">
        <v>16512</v>
      </c>
    </row>
    <row r="16275" spans="1:2" x14ac:dyDescent="0.25">
      <c r="A16275" s="48">
        <v>71131107</v>
      </c>
      <c r="B16275" s="49" t="s">
        <v>16513</v>
      </c>
    </row>
    <row r="16276" spans="1:2" x14ac:dyDescent="0.25">
      <c r="A16276" s="48">
        <v>71131108</v>
      </c>
      <c r="B16276" s="49" t="s">
        <v>16514</v>
      </c>
    </row>
    <row r="16277" spans="1:2" x14ac:dyDescent="0.25">
      <c r="A16277" s="48">
        <v>71131109</v>
      </c>
      <c r="B16277" s="49" t="s">
        <v>16515</v>
      </c>
    </row>
    <row r="16278" spans="1:2" x14ac:dyDescent="0.25">
      <c r="A16278" s="48">
        <v>71131110</v>
      </c>
      <c r="B16278" s="49" t="s">
        <v>16516</v>
      </c>
    </row>
    <row r="16279" spans="1:2" x14ac:dyDescent="0.25">
      <c r="A16279" s="48">
        <v>71131111</v>
      </c>
      <c r="B16279" s="49" t="s">
        <v>16517</v>
      </c>
    </row>
    <row r="16280" spans="1:2" x14ac:dyDescent="0.25">
      <c r="A16280" s="48">
        <v>71131201</v>
      </c>
      <c r="B16280" s="49" t="s">
        <v>16518</v>
      </c>
    </row>
    <row r="16281" spans="1:2" x14ac:dyDescent="0.25">
      <c r="A16281" s="48">
        <v>71131301</v>
      </c>
      <c r="B16281" s="49" t="s">
        <v>16519</v>
      </c>
    </row>
    <row r="16282" spans="1:2" x14ac:dyDescent="0.25">
      <c r="A16282" s="48">
        <v>71131302</v>
      </c>
      <c r="B16282" s="49" t="s">
        <v>16520</v>
      </c>
    </row>
    <row r="16283" spans="1:2" x14ac:dyDescent="0.25">
      <c r="A16283" s="48">
        <v>71131303</v>
      </c>
      <c r="B16283" s="49" t="s">
        <v>16521</v>
      </c>
    </row>
    <row r="16284" spans="1:2" x14ac:dyDescent="0.25">
      <c r="A16284" s="48">
        <v>71131304</v>
      </c>
      <c r="B16284" s="49" t="s">
        <v>16522</v>
      </c>
    </row>
    <row r="16285" spans="1:2" x14ac:dyDescent="0.25">
      <c r="A16285" s="48">
        <v>71131305</v>
      </c>
      <c r="B16285" s="49" t="s">
        <v>16523</v>
      </c>
    </row>
    <row r="16286" spans="1:2" x14ac:dyDescent="0.25">
      <c r="A16286" s="48">
        <v>71131306</v>
      </c>
      <c r="B16286" s="49" t="s">
        <v>16524</v>
      </c>
    </row>
    <row r="16287" spans="1:2" x14ac:dyDescent="0.25">
      <c r="A16287" s="48">
        <v>71131307</v>
      </c>
      <c r="B16287" s="49" t="s">
        <v>16525</v>
      </c>
    </row>
    <row r="16288" spans="1:2" x14ac:dyDescent="0.25">
      <c r="A16288" s="48">
        <v>71131308</v>
      </c>
      <c r="B16288" s="49" t="s">
        <v>16526</v>
      </c>
    </row>
    <row r="16289" spans="1:2" x14ac:dyDescent="0.25">
      <c r="A16289" s="48">
        <v>71131309</v>
      </c>
      <c r="B16289" s="49" t="s">
        <v>16527</v>
      </c>
    </row>
    <row r="16290" spans="1:2" x14ac:dyDescent="0.25">
      <c r="A16290" s="48">
        <v>71131310</v>
      </c>
      <c r="B16290" s="49" t="s">
        <v>16528</v>
      </c>
    </row>
    <row r="16291" spans="1:2" x14ac:dyDescent="0.25">
      <c r="A16291" s="48">
        <v>71131401</v>
      </c>
      <c r="B16291" s="49" t="s">
        <v>16529</v>
      </c>
    </row>
    <row r="16292" spans="1:2" x14ac:dyDescent="0.25">
      <c r="A16292" s="48">
        <v>71131402</v>
      </c>
      <c r="B16292" s="49" t="s">
        <v>16530</v>
      </c>
    </row>
    <row r="16293" spans="1:2" x14ac:dyDescent="0.25">
      <c r="A16293" s="48">
        <v>71131403</v>
      </c>
      <c r="B16293" s="49" t="s">
        <v>16531</v>
      </c>
    </row>
    <row r="16294" spans="1:2" x14ac:dyDescent="0.25">
      <c r="A16294" s="48">
        <v>71141001</v>
      </c>
      <c r="B16294" s="49" t="s">
        <v>16532</v>
      </c>
    </row>
    <row r="16295" spans="1:2" x14ac:dyDescent="0.25">
      <c r="A16295" s="48">
        <v>71141002</v>
      </c>
      <c r="B16295" s="49" t="s">
        <v>16533</v>
      </c>
    </row>
    <row r="16296" spans="1:2" x14ac:dyDescent="0.25">
      <c r="A16296" s="48">
        <v>71141003</v>
      </c>
      <c r="B16296" s="49" t="s">
        <v>16534</v>
      </c>
    </row>
    <row r="16297" spans="1:2" x14ac:dyDescent="0.25">
      <c r="A16297" s="48">
        <v>71141004</v>
      </c>
      <c r="B16297" s="49" t="s">
        <v>16535</v>
      </c>
    </row>
    <row r="16298" spans="1:2" x14ac:dyDescent="0.25">
      <c r="A16298" s="48">
        <v>71141101</v>
      </c>
      <c r="B16298" s="49" t="s">
        <v>16536</v>
      </c>
    </row>
    <row r="16299" spans="1:2" x14ac:dyDescent="0.25">
      <c r="A16299" s="48">
        <v>71141102</v>
      </c>
      <c r="B16299" s="49" t="s">
        <v>16537</v>
      </c>
    </row>
    <row r="16300" spans="1:2" x14ac:dyDescent="0.25">
      <c r="A16300" s="48">
        <v>71141201</v>
      </c>
      <c r="B16300" s="49" t="s">
        <v>16538</v>
      </c>
    </row>
    <row r="16301" spans="1:2" x14ac:dyDescent="0.25">
      <c r="A16301" s="48">
        <v>71141202</v>
      </c>
      <c r="B16301" s="49" t="s">
        <v>16539</v>
      </c>
    </row>
    <row r="16302" spans="1:2" x14ac:dyDescent="0.25">
      <c r="A16302" s="48">
        <v>71151001</v>
      </c>
      <c r="B16302" s="49" t="s">
        <v>16540</v>
      </c>
    </row>
    <row r="16303" spans="1:2" x14ac:dyDescent="0.25">
      <c r="A16303" s="48">
        <v>71151002</v>
      </c>
      <c r="B16303" s="49" t="s">
        <v>16541</v>
      </c>
    </row>
    <row r="16304" spans="1:2" x14ac:dyDescent="0.25">
      <c r="A16304" s="48">
        <v>71151003</v>
      </c>
      <c r="B16304" s="49" t="s">
        <v>16542</v>
      </c>
    </row>
    <row r="16305" spans="1:2" x14ac:dyDescent="0.25">
      <c r="A16305" s="48">
        <v>71151004</v>
      </c>
      <c r="B16305" s="49" t="s">
        <v>16543</v>
      </c>
    </row>
    <row r="16306" spans="1:2" x14ac:dyDescent="0.25">
      <c r="A16306" s="48">
        <v>71151005</v>
      </c>
      <c r="B16306" s="49" t="s">
        <v>16544</v>
      </c>
    </row>
    <row r="16307" spans="1:2" x14ac:dyDescent="0.25">
      <c r="A16307" s="48">
        <v>71151101</v>
      </c>
      <c r="B16307" s="49" t="s">
        <v>16545</v>
      </c>
    </row>
    <row r="16308" spans="1:2" x14ac:dyDescent="0.25">
      <c r="A16308" s="48">
        <v>71151102</v>
      </c>
      <c r="B16308" s="49" t="s">
        <v>16546</v>
      </c>
    </row>
    <row r="16309" spans="1:2" x14ac:dyDescent="0.25">
      <c r="A16309" s="48">
        <v>71151103</v>
      </c>
      <c r="B16309" s="49" t="s">
        <v>16547</v>
      </c>
    </row>
    <row r="16310" spans="1:2" x14ac:dyDescent="0.25">
      <c r="A16310" s="48">
        <v>71151104</v>
      </c>
      <c r="B16310" s="49" t="s">
        <v>16548</v>
      </c>
    </row>
    <row r="16311" spans="1:2" x14ac:dyDescent="0.25">
      <c r="A16311" s="48">
        <v>71151105</v>
      </c>
      <c r="B16311" s="49" t="s">
        <v>16549</v>
      </c>
    </row>
    <row r="16312" spans="1:2" x14ac:dyDescent="0.25">
      <c r="A16312" s="48">
        <v>71151201</v>
      </c>
      <c r="B16312" s="49" t="s">
        <v>16550</v>
      </c>
    </row>
    <row r="16313" spans="1:2" x14ac:dyDescent="0.25">
      <c r="A16313" s="48">
        <v>71151202</v>
      </c>
      <c r="B16313" s="49" t="s">
        <v>16551</v>
      </c>
    </row>
    <row r="16314" spans="1:2" x14ac:dyDescent="0.25">
      <c r="A16314" s="48">
        <v>71151203</v>
      </c>
      <c r="B16314" s="49" t="s">
        <v>16552</v>
      </c>
    </row>
    <row r="16315" spans="1:2" x14ac:dyDescent="0.25">
      <c r="A16315" s="48">
        <v>71151301</v>
      </c>
      <c r="B16315" s="49" t="s">
        <v>16553</v>
      </c>
    </row>
    <row r="16316" spans="1:2" x14ac:dyDescent="0.25">
      <c r="A16316" s="48">
        <v>71151302</v>
      </c>
      <c r="B16316" s="49" t="s">
        <v>16554</v>
      </c>
    </row>
    <row r="16317" spans="1:2" x14ac:dyDescent="0.25">
      <c r="A16317" s="48">
        <v>71151303</v>
      </c>
      <c r="B16317" s="49" t="s">
        <v>16555</v>
      </c>
    </row>
    <row r="16318" spans="1:2" x14ac:dyDescent="0.25">
      <c r="A16318" s="48">
        <v>71151304</v>
      </c>
      <c r="B16318" s="49" t="s">
        <v>16556</v>
      </c>
    </row>
    <row r="16319" spans="1:2" x14ac:dyDescent="0.25">
      <c r="A16319" s="48">
        <v>71151305</v>
      </c>
      <c r="B16319" s="49" t="s">
        <v>16557</v>
      </c>
    </row>
    <row r="16320" spans="1:2" x14ac:dyDescent="0.25">
      <c r="A16320" s="48">
        <v>71151306</v>
      </c>
      <c r="B16320" s="49" t="s">
        <v>16558</v>
      </c>
    </row>
    <row r="16321" spans="1:2" x14ac:dyDescent="0.25">
      <c r="A16321" s="48">
        <v>71151307</v>
      </c>
      <c r="B16321" s="49" t="s">
        <v>16559</v>
      </c>
    </row>
    <row r="16322" spans="1:2" x14ac:dyDescent="0.25">
      <c r="A16322" s="48">
        <v>71151308</v>
      </c>
      <c r="B16322" s="49" t="s">
        <v>16560</v>
      </c>
    </row>
    <row r="16323" spans="1:2" x14ac:dyDescent="0.25">
      <c r="A16323" s="48">
        <v>71151309</v>
      </c>
      <c r="B16323" s="49" t="s">
        <v>16561</v>
      </c>
    </row>
    <row r="16324" spans="1:2" x14ac:dyDescent="0.25">
      <c r="A16324" s="48">
        <v>71151310</v>
      </c>
      <c r="B16324" s="49" t="s">
        <v>16562</v>
      </c>
    </row>
    <row r="16325" spans="1:2" x14ac:dyDescent="0.25">
      <c r="A16325" s="48">
        <v>71151311</v>
      </c>
      <c r="B16325" s="49" t="s">
        <v>16563</v>
      </c>
    </row>
    <row r="16326" spans="1:2" x14ac:dyDescent="0.25">
      <c r="A16326" s="48">
        <v>71151312</v>
      </c>
      <c r="B16326" s="49" t="s">
        <v>16564</v>
      </c>
    </row>
    <row r="16327" spans="1:2" x14ac:dyDescent="0.25">
      <c r="A16327" s="48">
        <v>71151313</v>
      </c>
      <c r="B16327" s="49" t="s">
        <v>16565</v>
      </c>
    </row>
    <row r="16328" spans="1:2" x14ac:dyDescent="0.25">
      <c r="A16328" s="48">
        <v>71151314</v>
      </c>
      <c r="B16328" s="49" t="s">
        <v>16566</v>
      </c>
    </row>
    <row r="16329" spans="1:2" x14ac:dyDescent="0.25">
      <c r="A16329" s="48">
        <v>71151315</v>
      </c>
      <c r="B16329" s="49" t="s">
        <v>16567</v>
      </c>
    </row>
    <row r="16330" spans="1:2" x14ac:dyDescent="0.25">
      <c r="A16330" s="48">
        <v>71151401</v>
      </c>
      <c r="B16330" s="49" t="s">
        <v>16568</v>
      </c>
    </row>
    <row r="16331" spans="1:2" x14ac:dyDescent="0.25">
      <c r="A16331" s="48">
        <v>71151402</v>
      </c>
      <c r="B16331" s="49" t="s">
        <v>16569</v>
      </c>
    </row>
    <row r="16332" spans="1:2" x14ac:dyDescent="0.25">
      <c r="A16332" s="48">
        <v>71151403</v>
      </c>
      <c r="B16332" s="49" t="s">
        <v>16570</v>
      </c>
    </row>
    <row r="16333" spans="1:2" x14ac:dyDescent="0.25">
      <c r="A16333" s="48">
        <v>71151404</v>
      </c>
      <c r="B16333" s="49" t="s">
        <v>16571</v>
      </c>
    </row>
    <row r="16334" spans="1:2" x14ac:dyDescent="0.25">
      <c r="A16334" s="48">
        <v>71151405</v>
      </c>
      <c r="B16334" s="49" t="s">
        <v>16572</v>
      </c>
    </row>
    <row r="16335" spans="1:2" x14ac:dyDescent="0.25">
      <c r="A16335" s="48">
        <v>71151406</v>
      </c>
      <c r="B16335" s="49" t="s">
        <v>16573</v>
      </c>
    </row>
    <row r="16336" spans="1:2" x14ac:dyDescent="0.25">
      <c r="A16336" s="48">
        <v>71161001</v>
      </c>
      <c r="B16336" s="49" t="s">
        <v>16574</v>
      </c>
    </row>
    <row r="16337" spans="1:2" x14ac:dyDescent="0.25">
      <c r="A16337" s="48">
        <v>71161002</v>
      </c>
      <c r="B16337" s="49" t="s">
        <v>16575</v>
      </c>
    </row>
    <row r="16338" spans="1:2" x14ac:dyDescent="0.25">
      <c r="A16338" s="48">
        <v>71161003</v>
      </c>
      <c r="B16338" s="49" t="s">
        <v>16576</v>
      </c>
    </row>
    <row r="16339" spans="1:2" x14ac:dyDescent="0.25">
      <c r="A16339" s="48">
        <v>71161004</v>
      </c>
      <c r="B16339" s="49" t="s">
        <v>16577</v>
      </c>
    </row>
    <row r="16340" spans="1:2" x14ac:dyDescent="0.25">
      <c r="A16340" s="48">
        <v>71161005</v>
      </c>
      <c r="B16340" s="49" t="s">
        <v>16578</v>
      </c>
    </row>
    <row r="16341" spans="1:2" x14ac:dyDescent="0.25">
      <c r="A16341" s="48">
        <v>71161006</v>
      </c>
      <c r="B16341" s="49" t="s">
        <v>16579</v>
      </c>
    </row>
    <row r="16342" spans="1:2" x14ac:dyDescent="0.25">
      <c r="A16342" s="48">
        <v>71161101</v>
      </c>
      <c r="B16342" s="49" t="s">
        <v>16580</v>
      </c>
    </row>
    <row r="16343" spans="1:2" x14ac:dyDescent="0.25">
      <c r="A16343" s="48">
        <v>71161102</v>
      </c>
      <c r="B16343" s="49" t="s">
        <v>16581</v>
      </c>
    </row>
    <row r="16344" spans="1:2" x14ac:dyDescent="0.25">
      <c r="A16344" s="48">
        <v>71161103</v>
      </c>
      <c r="B16344" s="49" t="s">
        <v>16582</v>
      </c>
    </row>
    <row r="16345" spans="1:2" x14ac:dyDescent="0.25">
      <c r="A16345" s="48">
        <v>71161104</v>
      </c>
      <c r="B16345" s="49" t="s">
        <v>16583</v>
      </c>
    </row>
    <row r="16346" spans="1:2" x14ac:dyDescent="0.25">
      <c r="A16346" s="48">
        <v>71161105</v>
      </c>
      <c r="B16346" s="49" t="s">
        <v>16584</v>
      </c>
    </row>
    <row r="16347" spans="1:2" x14ac:dyDescent="0.25">
      <c r="A16347" s="48">
        <v>71161106</v>
      </c>
      <c r="B16347" s="49" t="s">
        <v>16585</v>
      </c>
    </row>
    <row r="16348" spans="1:2" x14ac:dyDescent="0.25">
      <c r="A16348" s="48">
        <v>71161107</v>
      </c>
      <c r="B16348" s="49" t="s">
        <v>16586</v>
      </c>
    </row>
    <row r="16349" spans="1:2" x14ac:dyDescent="0.25">
      <c r="A16349" s="48">
        <v>71161109</v>
      </c>
      <c r="B16349" s="49" t="s">
        <v>16587</v>
      </c>
    </row>
    <row r="16350" spans="1:2" x14ac:dyDescent="0.25">
      <c r="A16350" s="48">
        <v>71161110</v>
      </c>
      <c r="B16350" s="49" t="s">
        <v>16588</v>
      </c>
    </row>
    <row r="16351" spans="1:2" x14ac:dyDescent="0.25">
      <c r="A16351" s="48">
        <v>71161111</v>
      </c>
      <c r="B16351" s="49" t="s">
        <v>16589</v>
      </c>
    </row>
    <row r="16352" spans="1:2" x14ac:dyDescent="0.25">
      <c r="A16352" s="48">
        <v>71161201</v>
      </c>
      <c r="B16352" s="49" t="s">
        <v>16590</v>
      </c>
    </row>
    <row r="16353" spans="1:2" x14ac:dyDescent="0.25">
      <c r="A16353" s="48">
        <v>71161202</v>
      </c>
      <c r="B16353" s="49" t="s">
        <v>16591</v>
      </c>
    </row>
    <row r="16354" spans="1:2" x14ac:dyDescent="0.25">
      <c r="A16354" s="48">
        <v>71161203</v>
      </c>
      <c r="B16354" s="49" t="s">
        <v>16592</v>
      </c>
    </row>
    <row r="16355" spans="1:2" x14ac:dyDescent="0.25">
      <c r="A16355" s="48">
        <v>71161204</v>
      </c>
      <c r="B16355" s="49" t="s">
        <v>16593</v>
      </c>
    </row>
    <row r="16356" spans="1:2" x14ac:dyDescent="0.25">
      <c r="A16356" s="48">
        <v>71161205</v>
      </c>
      <c r="B16356" s="49" t="s">
        <v>16594</v>
      </c>
    </row>
    <row r="16357" spans="1:2" x14ac:dyDescent="0.25">
      <c r="A16357" s="48">
        <v>71161206</v>
      </c>
      <c r="B16357" s="49" t="s">
        <v>16595</v>
      </c>
    </row>
    <row r="16358" spans="1:2" x14ac:dyDescent="0.25">
      <c r="A16358" s="48">
        <v>71161301</v>
      </c>
      <c r="B16358" s="49" t="s">
        <v>16596</v>
      </c>
    </row>
    <row r="16359" spans="1:2" x14ac:dyDescent="0.25">
      <c r="A16359" s="48">
        <v>71161302</v>
      </c>
      <c r="B16359" s="49" t="s">
        <v>16597</v>
      </c>
    </row>
    <row r="16360" spans="1:2" x14ac:dyDescent="0.25">
      <c r="A16360" s="48">
        <v>71161303</v>
      </c>
      <c r="B16360" s="49" t="s">
        <v>16598</v>
      </c>
    </row>
    <row r="16361" spans="1:2" x14ac:dyDescent="0.25">
      <c r="A16361" s="48">
        <v>71161304</v>
      </c>
      <c r="B16361" s="49" t="s">
        <v>16599</v>
      </c>
    </row>
    <row r="16362" spans="1:2" x14ac:dyDescent="0.25">
      <c r="A16362" s="48">
        <v>71161305</v>
      </c>
      <c r="B16362" s="49" t="s">
        <v>16600</v>
      </c>
    </row>
    <row r="16363" spans="1:2" x14ac:dyDescent="0.25">
      <c r="A16363" s="48">
        <v>71161306</v>
      </c>
      <c r="B16363" s="49" t="s">
        <v>16601</v>
      </c>
    </row>
    <row r="16364" spans="1:2" x14ac:dyDescent="0.25">
      <c r="A16364" s="48">
        <v>71161307</v>
      </c>
      <c r="B16364" s="49" t="s">
        <v>16602</v>
      </c>
    </row>
    <row r="16365" spans="1:2" x14ac:dyDescent="0.25">
      <c r="A16365" s="48">
        <v>71161308</v>
      </c>
      <c r="B16365" s="49" t="s">
        <v>16603</v>
      </c>
    </row>
    <row r="16366" spans="1:2" x14ac:dyDescent="0.25">
      <c r="A16366" s="48">
        <v>71161402</v>
      </c>
      <c r="B16366" s="49" t="s">
        <v>16604</v>
      </c>
    </row>
    <row r="16367" spans="1:2" x14ac:dyDescent="0.25">
      <c r="A16367" s="48">
        <v>71161403</v>
      </c>
      <c r="B16367" s="49" t="s">
        <v>16605</v>
      </c>
    </row>
    <row r="16368" spans="1:2" x14ac:dyDescent="0.25">
      <c r="A16368" s="48">
        <v>71161405</v>
      </c>
      <c r="B16368" s="49" t="s">
        <v>16606</v>
      </c>
    </row>
    <row r="16369" spans="1:2" x14ac:dyDescent="0.25">
      <c r="A16369" s="48">
        <v>71161407</v>
      </c>
      <c r="B16369" s="49" t="s">
        <v>16607</v>
      </c>
    </row>
    <row r="16370" spans="1:2" x14ac:dyDescent="0.25">
      <c r="A16370" s="48">
        <v>71161408</v>
      </c>
      <c r="B16370" s="49" t="s">
        <v>16608</v>
      </c>
    </row>
    <row r="16371" spans="1:2" x14ac:dyDescent="0.25">
      <c r="A16371" s="48">
        <v>71161409</v>
      </c>
      <c r="B16371" s="49" t="s">
        <v>16609</v>
      </c>
    </row>
    <row r="16372" spans="1:2" x14ac:dyDescent="0.25">
      <c r="A16372" s="48">
        <v>71161410</v>
      </c>
      <c r="B16372" s="49" t="s">
        <v>16610</v>
      </c>
    </row>
    <row r="16373" spans="1:2" x14ac:dyDescent="0.25">
      <c r="A16373" s="48">
        <v>71161411</v>
      </c>
      <c r="B16373" s="49" t="s">
        <v>16611</v>
      </c>
    </row>
    <row r="16374" spans="1:2" x14ac:dyDescent="0.25">
      <c r="A16374" s="48">
        <v>71161412</v>
      </c>
      <c r="B16374" s="49" t="s">
        <v>16612</v>
      </c>
    </row>
    <row r="16375" spans="1:2" x14ac:dyDescent="0.25">
      <c r="A16375" s="48">
        <v>71161413</v>
      </c>
      <c r="B16375" s="49" t="s">
        <v>16613</v>
      </c>
    </row>
    <row r="16376" spans="1:2" x14ac:dyDescent="0.25">
      <c r="A16376" s="48">
        <v>71161501</v>
      </c>
      <c r="B16376" s="49" t="s">
        <v>16614</v>
      </c>
    </row>
    <row r="16377" spans="1:2" x14ac:dyDescent="0.25">
      <c r="A16377" s="48">
        <v>71161502</v>
      </c>
      <c r="B16377" s="49" t="s">
        <v>16615</v>
      </c>
    </row>
    <row r="16378" spans="1:2" x14ac:dyDescent="0.25">
      <c r="A16378" s="48">
        <v>71161503</v>
      </c>
      <c r="B16378" s="49" t="s">
        <v>16616</v>
      </c>
    </row>
    <row r="16379" spans="1:2" x14ac:dyDescent="0.25">
      <c r="A16379" s="48">
        <v>71161504</v>
      </c>
      <c r="B16379" s="49" t="s">
        <v>16617</v>
      </c>
    </row>
    <row r="16380" spans="1:2" x14ac:dyDescent="0.25">
      <c r="A16380" s="48">
        <v>71161505</v>
      </c>
      <c r="B16380" s="49" t="s">
        <v>16618</v>
      </c>
    </row>
    <row r="16381" spans="1:2" x14ac:dyDescent="0.25">
      <c r="A16381" s="48">
        <v>72101501</v>
      </c>
      <c r="B16381" s="49" t="s">
        <v>16619</v>
      </c>
    </row>
    <row r="16382" spans="1:2" x14ac:dyDescent="0.25">
      <c r="A16382" s="48">
        <v>72101502</v>
      </c>
      <c r="B16382" s="49" t="s">
        <v>16620</v>
      </c>
    </row>
    <row r="16383" spans="1:2" x14ac:dyDescent="0.25">
      <c r="A16383" s="48">
        <v>72101503</v>
      </c>
      <c r="B16383" s="49" t="s">
        <v>16621</v>
      </c>
    </row>
    <row r="16384" spans="1:2" x14ac:dyDescent="0.25">
      <c r="A16384" s="48">
        <v>72101504</v>
      </c>
      <c r="B16384" s="49" t="s">
        <v>16622</v>
      </c>
    </row>
    <row r="16385" spans="1:2" x14ac:dyDescent="0.25">
      <c r="A16385" s="48">
        <v>72101505</v>
      </c>
      <c r="B16385" s="49" t="s">
        <v>16623</v>
      </c>
    </row>
    <row r="16386" spans="1:2" x14ac:dyDescent="0.25">
      <c r="A16386" s="48">
        <v>72101506</v>
      </c>
      <c r="B16386" s="49" t="s">
        <v>16624</v>
      </c>
    </row>
    <row r="16387" spans="1:2" x14ac:dyDescent="0.25">
      <c r="A16387" s="48">
        <v>72101601</v>
      </c>
      <c r="B16387" s="49" t="s">
        <v>16625</v>
      </c>
    </row>
    <row r="16388" spans="1:2" x14ac:dyDescent="0.25">
      <c r="A16388" s="48">
        <v>72101602</v>
      </c>
      <c r="B16388" s="49" t="s">
        <v>16626</v>
      </c>
    </row>
    <row r="16389" spans="1:2" x14ac:dyDescent="0.25">
      <c r="A16389" s="48">
        <v>72101603</v>
      </c>
      <c r="B16389" s="49" t="s">
        <v>16627</v>
      </c>
    </row>
    <row r="16390" spans="1:2" x14ac:dyDescent="0.25">
      <c r="A16390" s="48">
        <v>72101604</v>
      </c>
      <c r="B16390" s="49" t="s">
        <v>16628</v>
      </c>
    </row>
    <row r="16391" spans="1:2" x14ac:dyDescent="0.25">
      <c r="A16391" s="48">
        <v>72101605</v>
      </c>
      <c r="B16391" s="49" t="s">
        <v>16629</v>
      </c>
    </row>
    <row r="16392" spans="1:2" x14ac:dyDescent="0.25">
      <c r="A16392" s="48">
        <v>72101606</v>
      </c>
      <c r="B16392" s="49" t="s">
        <v>16630</v>
      </c>
    </row>
    <row r="16393" spans="1:2" x14ac:dyDescent="0.25">
      <c r="A16393" s="48">
        <v>72101607</v>
      </c>
      <c r="B16393" s="49" t="s">
        <v>16631</v>
      </c>
    </row>
    <row r="16394" spans="1:2" x14ac:dyDescent="0.25">
      <c r="A16394" s="48">
        <v>72101701</v>
      </c>
      <c r="B16394" s="49" t="s">
        <v>16632</v>
      </c>
    </row>
    <row r="16395" spans="1:2" x14ac:dyDescent="0.25">
      <c r="A16395" s="48">
        <v>72101702</v>
      </c>
      <c r="B16395" s="49" t="s">
        <v>16633</v>
      </c>
    </row>
    <row r="16396" spans="1:2" x14ac:dyDescent="0.25">
      <c r="A16396" s="48">
        <v>72101703</v>
      </c>
      <c r="B16396" s="49" t="s">
        <v>16634</v>
      </c>
    </row>
    <row r="16397" spans="1:2" x14ac:dyDescent="0.25">
      <c r="A16397" s="48">
        <v>72101704</v>
      </c>
      <c r="B16397" s="49" t="s">
        <v>16635</v>
      </c>
    </row>
    <row r="16398" spans="1:2" x14ac:dyDescent="0.25">
      <c r="A16398" s="48">
        <v>72101801</v>
      </c>
      <c r="B16398" s="49" t="s">
        <v>16636</v>
      </c>
    </row>
    <row r="16399" spans="1:2" x14ac:dyDescent="0.25">
      <c r="A16399" s="48">
        <v>72101802</v>
      </c>
      <c r="B16399" s="49" t="s">
        <v>16637</v>
      </c>
    </row>
    <row r="16400" spans="1:2" x14ac:dyDescent="0.25">
      <c r="A16400" s="48">
        <v>72101803</v>
      </c>
      <c r="B16400" s="49" t="s">
        <v>16638</v>
      </c>
    </row>
    <row r="16401" spans="1:2" x14ac:dyDescent="0.25">
      <c r="A16401" s="48">
        <v>72101901</v>
      </c>
      <c r="B16401" s="49" t="s">
        <v>16639</v>
      </c>
    </row>
    <row r="16402" spans="1:2" x14ac:dyDescent="0.25">
      <c r="A16402" s="48">
        <v>72101902</v>
      </c>
      <c r="B16402" s="49" t="s">
        <v>16640</v>
      </c>
    </row>
    <row r="16403" spans="1:2" x14ac:dyDescent="0.25">
      <c r="A16403" s="48">
        <v>72101903</v>
      </c>
      <c r="B16403" s="49" t="s">
        <v>16641</v>
      </c>
    </row>
    <row r="16404" spans="1:2" x14ac:dyDescent="0.25">
      <c r="A16404" s="48">
        <v>72102001</v>
      </c>
      <c r="B16404" s="49" t="s">
        <v>16642</v>
      </c>
    </row>
    <row r="16405" spans="1:2" x14ac:dyDescent="0.25">
      <c r="A16405" s="48">
        <v>72102002</v>
      </c>
      <c r="B16405" s="49" t="s">
        <v>16643</v>
      </c>
    </row>
    <row r="16406" spans="1:2" x14ac:dyDescent="0.25">
      <c r="A16406" s="48">
        <v>72102003</v>
      </c>
      <c r="B16406" s="49" t="s">
        <v>16644</v>
      </c>
    </row>
    <row r="16407" spans="1:2" x14ac:dyDescent="0.25">
      <c r="A16407" s="48">
        <v>72102004</v>
      </c>
      <c r="B16407" s="49" t="s">
        <v>16645</v>
      </c>
    </row>
    <row r="16408" spans="1:2" x14ac:dyDescent="0.25">
      <c r="A16408" s="48">
        <v>72102005</v>
      </c>
      <c r="B16408" s="49" t="s">
        <v>16646</v>
      </c>
    </row>
    <row r="16409" spans="1:2" x14ac:dyDescent="0.25">
      <c r="A16409" s="48">
        <v>72102006</v>
      </c>
      <c r="B16409" s="49" t="s">
        <v>16647</v>
      </c>
    </row>
    <row r="16410" spans="1:2" x14ac:dyDescent="0.25">
      <c r="A16410" s="48">
        <v>72102101</v>
      </c>
      <c r="B16410" s="49" t="s">
        <v>16648</v>
      </c>
    </row>
    <row r="16411" spans="1:2" x14ac:dyDescent="0.25">
      <c r="A16411" s="48">
        <v>72102102</v>
      </c>
      <c r="B16411" s="49" t="s">
        <v>16649</v>
      </c>
    </row>
    <row r="16412" spans="1:2" x14ac:dyDescent="0.25">
      <c r="A16412" s="48">
        <v>72102103</v>
      </c>
      <c r="B16412" s="49" t="s">
        <v>16650</v>
      </c>
    </row>
    <row r="16413" spans="1:2" x14ac:dyDescent="0.25">
      <c r="A16413" s="48">
        <v>72102104</v>
      </c>
      <c r="B16413" s="49" t="s">
        <v>16651</v>
      </c>
    </row>
    <row r="16414" spans="1:2" x14ac:dyDescent="0.25">
      <c r="A16414" s="48">
        <v>72102105</v>
      </c>
      <c r="B16414" s="49" t="s">
        <v>16652</v>
      </c>
    </row>
    <row r="16415" spans="1:2" x14ac:dyDescent="0.25">
      <c r="A16415" s="48">
        <v>72102106</v>
      </c>
      <c r="B16415" s="49" t="s">
        <v>16653</v>
      </c>
    </row>
    <row r="16416" spans="1:2" x14ac:dyDescent="0.25">
      <c r="A16416" s="48">
        <v>72102201</v>
      </c>
      <c r="B16416" s="49" t="s">
        <v>16654</v>
      </c>
    </row>
    <row r="16417" spans="1:2" x14ac:dyDescent="0.25">
      <c r="A16417" s="48">
        <v>72102202</v>
      </c>
      <c r="B16417" s="49" t="s">
        <v>16655</v>
      </c>
    </row>
    <row r="16418" spans="1:2" x14ac:dyDescent="0.25">
      <c r="A16418" s="48">
        <v>72102203</v>
      </c>
      <c r="B16418" s="49" t="s">
        <v>16656</v>
      </c>
    </row>
    <row r="16419" spans="1:2" x14ac:dyDescent="0.25">
      <c r="A16419" s="48">
        <v>72102204</v>
      </c>
      <c r="B16419" s="49" t="s">
        <v>16657</v>
      </c>
    </row>
    <row r="16420" spans="1:2" x14ac:dyDescent="0.25">
      <c r="A16420" s="48">
        <v>72102205</v>
      </c>
      <c r="B16420" s="49" t="s">
        <v>16658</v>
      </c>
    </row>
    <row r="16421" spans="1:2" x14ac:dyDescent="0.25">
      <c r="A16421" s="48">
        <v>72102206</v>
      </c>
      <c r="B16421" s="49" t="s">
        <v>16659</v>
      </c>
    </row>
    <row r="16422" spans="1:2" x14ac:dyDescent="0.25">
      <c r="A16422" s="48">
        <v>72102207</v>
      </c>
      <c r="B16422" s="49" t="s">
        <v>16660</v>
      </c>
    </row>
    <row r="16423" spans="1:2" x14ac:dyDescent="0.25">
      <c r="A16423" s="48">
        <v>72102208</v>
      </c>
      <c r="B16423" s="49" t="s">
        <v>16661</v>
      </c>
    </row>
    <row r="16424" spans="1:2" x14ac:dyDescent="0.25">
      <c r="A16424" s="48">
        <v>72102209</v>
      </c>
      <c r="B16424" s="49" t="s">
        <v>16662</v>
      </c>
    </row>
    <row r="16425" spans="1:2" x14ac:dyDescent="0.25">
      <c r="A16425" s="48">
        <v>72102301</v>
      </c>
      <c r="B16425" s="49" t="s">
        <v>16663</v>
      </c>
    </row>
    <row r="16426" spans="1:2" x14ac:dyDescent="0.25">
      <c r="A16426" s="48">
        <v>72102302</v>
      </c>
      <c r="B16426" s="49" t="s">
        <v>16664</v>
      </c>
    </row>
    <row r="16427" spans="1:2" x14ac:dyDescent="0.25">
      <c r="A16427" s="48">
        <v>72102303</v>
      </c>
      <c r="B16427" s="49" t="s">
        <v>16665</v>
      </c>
    </row>
    <row r="16428" spans="1:2" x14ac:dyDescent="0.25">
      <c r="A16428" s="48">
        <v>72102304</v>
      </c>
      <c r="B16428" s="49" t="s">
        <v>16666</v>
      </c>
    </row>
    <row r="16429" spans="1:2" x14ac:dyDescent="0.25">
      <c r="A16429" s="48">
        <v>72102305</v>
      </c>
      <c r="B16429" s="49" t="s">
        <v>16667</v>
      </c>
    </row>
    <row r="16430" spans="1:2" x14ac:dyDescent="0.25">
      <c r="A16430" s="48">
        <v>72102401</v>
      </c>
      <c r="B16430" s="49" t="s">
        <v>16668</v>
      </c>
    </row>
    <row r="16431" spans="1:2" x14ac:dyDescent="0.25">
      <c r="A16431" s="48">
        <v>72102402</v>
      </c>
      <c r="B16431" s="49" t="s">
        <v>16669</v>
      </c>
    </row>
    <row r="16432" spans="1:2" x14ac:dyDescent="0.25">
      <c r="A16432" s="48">
        <v>72102403</v>
      </c>
      <c r="B16432" s="49" t="s">
        <v>16670</v>
      </c>
    </row>
    <row r="16433" spans="1:2" x14ac:dyDescent="0.25">
      <c r="A16433" s="48">
        <v>72102404</v>
      </c>
      <c r="B16433" s="49" t="s">
        <v>16671</v>
      </c>
    </row>
    <row r="16434" spans="1:2" x14ac:dyDescent="0.25">
      <c r="A16434" s="48">
        <v>72102405</v>
      </c>
      <c r="B16434" s="49" t="s">
        <v>16672</v>
      </c>
    </row>
    <row r="16435" spans="1:2" x14ac:dyDescent="0.25">
      <c r="A16435" s="48">
        <v>72102501</v>
      </c>
      <c r="B16435" s="49" t="s">
        <v>16673</v>
      </c>
    </row>
    <row r="16436" spans="1:2" x14ac:dyDescent="0.25">
      <c r="A16436" s="48">
        <v>72102502</v>
      </c>
      <c r="B16436" s="49" t="s">
        <v>16674</v>
      </c>
    </row>
    <row r="16437" spans="1:2" x14ac:dyDescent="0.25">
      <c r="A16437" s="48">
        <v>72102503</v>
      </c>
      <c r="B16437" s="49" t="s">
        <v>16675</v>
      </c>
    </row>
    <row r="16438" spans="1:2" x14ac:dyDescent="0.25">
      <c r="A16438" s="48">
        <v>72102504</v>
      </c>
      <c r="B16438" s="49" t="s">
        <v>16676</v>
      </c>
    </row>
    <row r="16439" spans="1:2" x14ac:dyDescent="0.25">
      <c r="A16439" s="48">
        <v>72102505</v>
      </c>
      <c r="B16439" s="49" t="s">
        <v>16677</v>
      </c>
    </row>
    <row r="16440" spans="1:2" x14ac:dyDescent="0.25">
      <c r="A16440" s="48">
        <v>72102506</v>
      </c>
      <c r="B16440" s="49" t="s">
        <v>16678</v>
      </c>
    </row>
    <row r="16441" spans="1:2" x14ac:dyDescent="0.25">
      <c r="A16441" s="48">
        <v>72102507</v>
      </c>
      <c r="B16441" s="49" t="s">
        <v>16679</v>
      </c>
    </row>
    <row r="16442" spans="1:2" x14ac:dyDescent="0.25">
      <c r="A16442" s="48">
        <v>72102508</v>
      </c>
      <c r="B16442" s="49" t="s">
        <v>16680</v>
      </c>
    </row>
    <row r="16443" spans="1:2" x14ac:dyDescent="0.25">
      <c r="A16443" s="48">
        <v>72102601</v>
      </c>
      <c r="B16443" s="49" t="s">
        <v>16681</v>
      </c>
    </row>
    <row r="16444" spans="1:2" x14ac:dyDescent="0.25">
      <c r="A16444" s="48">
        <v>72102602</v>
      </c>
      <c r="B16444" s="49" t="s">
        <v>16682</v>
      </c>
    </row>
    <row r="16445" spans="1:2" x14ac:dyDescent="0.25">
      <c r="A16445" s="48">
        <v>72102701</v>
      </c>
      <c r="B16445" s="49" t="s">
        <v>16683</v>
      </c>
    </row>
    <row r="16446" spans="1:2" x14ac:dyDescent="0.25">
      <c r="A16446" s="48">
        <v>72102702</v>
      </c>
      <c r="B16446" s="49" t="s">
        <v>16684</v>
      </c>
    </row>
    <row r="16447" spans="1:2" x14ac:dyDescent="0.25">
      <c r="A16447" s="48">
        <v>72102703</v>
      </c>
      <c r="B16447" s="49" t="s">
        <v>16685</v>
      </c>
    </row>
    <row r="16448" spans="1:2" x14ac:dyDescent="0.25">
      <c r="A16448" s="48">
        <v>72102801</v>
      </c>
      <c r="B16448" s="49" t="s">
        <v>16686</v>
      </c>
    </row>
    <row r="16449" spans="1:2" x14ac:dyDescent="0.25">
      <c r="A16449" s="48">
        <v>72102802</v>
      </c>
      <c r="B16449" s="49" t="s">
        <v>16687</v>
      </c>
    </row>
    <row r="16450" spans="1:2" x14ac:dyDescent="0.25">
      <c r="A16450" s="48">
        <v>72102901</v>
      </c>
      <c r="B16450" s="49" t="s">
        <v>16688</v>
      </c>
    </row>
    <row r="16451" spans="1:2" x14ac:dyDescent="0.25">
      <c r="A16451" s="48">
        <v>72102902</v>
      </c>
      <c r="B16451" s="49" t="s">
        <v>16689</v>
      </c>
    </row>
    <row r="16452" spans="1:2" x14ac:dyDescent="0.25">
      <c r="A16452" s="48">
        <v>72102903</v>
      </c>
      <c r="B16452" s="49" t="s">
        <v>16690</v>
      </c>
    </row>
    <row r="16453" spans="1:2" x14ac:dyDescent="0.25">
      <c r="A16453" s="48">
        <v>72102904</v>
      </c>
      <c r="B16453" s="49" t="s">
        <v>16691</v>
      </c>
    </row>
    <row r="16454" spans="1:2" x14ac:dyDescent="0.25">
      <c r="A16454" s="48">
        <v>72102905</v>
      </c>
      <c r="B16454" s="49" t="s">
        <v>16692</v>
      </c>
    </row>
    <row r="16455" spans="1:2" x14ac:dyDescent="0.25">
      <c r="A16455" s="48">
        <v>72103001</v>
      </c>
      <c r="B16455" s="49" t="s">
        <v>16693</v>
      </c>
    </row>
    <row r="16456" spans="1:2" x14ac:dyDescent="0.25">
      <c r="A16456" s="48">
        <v>72103002</v>
      </c>
      <c r="B16456" s="49" t="s">
        <v>16694</v>
      </c>
    </row>
    <row r="16457" spans="1:2" x14ac:dyDescent="0.25">
      <c r="A16457" s="48">
        <v>72103003</v>
      </c>
      <c r="B16457" s="49" t="s">
        <v>16695</v>
      </c>
    </row>
    <row r="16458" spans="1:2" x14ac:dyDescent="0.25">
      <c r="A16458" s="48">
        <v>72103004</v>
      </c>
      <c r="B16458" s="49" t="s">
        <v>16696</v>
      </c>
    </row>
    <row r="16459" spans="1:2" x14ac:dyDescent="0.25">
      <c r="A16459" s="48">
        <v>72131501</v>
      </c>
      <c r="B16459" s="49" t="s">
        <v>16697</v>
      </c>
    </row>
    <row r="16460" spans="1:2" x14ac:dyDescent="0.25">
      <c r="A16460" s="48">
        <v>72131502</v>
      </c>
      <c r="B16460" s="49" t="s">
        <v>16698</v>
      </c>
    </row>
    <row r="16461" spans="1:2" x14ac:dyDescent="0.25">
      <c r="A16461" s="48">
        <v>72131601</v>
      </c>
      <c r="B16461" s="49" t="s">
        <v>16699</v>
      </c>
    </row>
    <row r="16462" spans="1:2" x14ac:dyDescent="0.25">
      <c r="A16462" s="48">
        <v>72131701</v>
      </c>
      <c r="B16462" s="49" t="s">
        <v>16700</v>
      </c>
    </row>
    <row r="16463" spans="1:2" x14ac:dyDescent="0.25">
      <c r="A16463" s="48">
        <v>72131702</v>
      </c>
      <c r="B16463" s="49" t="s">
        <v>16701</v>
      </c>
    </row>
    <row r="16464" spans="1:2" x14ac:dyDescent="0.25">
      <c r="A16464" s="48">
        <v>73101501</v>
      </c>
      <c r="B16464" s="49" t="s">
        <v>16702</v>
      </c>
    </row>
    <row r="16465" spans="1:2" x14ac:dyDescent="0.25">
      <c r="A16465" s="48">
        <v>73101502</v>
      </c>
      <c r="B16465" s="49" t="s">
        <v>16703</v>
      </c>
    </row>
    <row r="16466" spans="1:2" x14ac:dyDescent="0.25">
      <c r="A16466" s="48">
        <v>73101503</v>
      </c>
      <c r="B16466" s="49" t="s">
        <v>16704</v>
      </c>
    </row>
    <row r="16467" spans="1:2" x14ac:dyDescent="0.25">
      <c r="A16467" s="48">
        <v>73101504</v>
      </c>
      <c r="B16467" s="49" t="s">
        <v>16705</v>
      </c>
    </row>
    <row r="16468" spans="1:2" x14ac:dyDescent="0.25">
      <c r="A16468" s="48">
        <v>73101505</v>
      </c>
      <c r="B16468" s="49" t="s">
        <v>16706</v>
      </c>
    </row>
    <row r="16469" spans="1:2" x14ac:dyDescent="0.25">
      <c r="A16469" s="48">
        <v>73101601</v>
      </c>
      <c r="B16469" s="49" t="s">
        <v>16707</v>
      </c>
    </row>
    <row r="16470" spans="1:2" x14ac:dyDescent="0.25">
      <c r="A16470" s="48">
        <v>73101602</v>
      </c>
      <c r="B16470" s="49" t="s">
        <v>16708</v>
      </c>
    </row>
    <row r="16471" spans="1:2" x14ac:dyDescent="0.25">
      <c r="A16471" s="48">
        <v>73101603</v>
      </c>
      <c r="B16471" s="49" t="s">
        <v>16709</v>
      </c>
    </row>
    <row r="16472" spans="1:2" x14ac:dyDescent="0.25">
      <c r="A16472" s="48">
        <v>73101604</v>
      </c>
      <c r="B16472" s="49" t="s">
        <v>16710</v>
      </c>
    </row>
    <row r="16473" spans="1:2" x14ac:dyDescent="0.25">
      <c r="A16473" s="48">
        <v>73101605</v>
      </c>
      <c r="B16473" s="49" t="s">
        <v>16711</v>
      </c>
    </row>
    <row r="16474" spans="1:2" x14ac:dyDescent="0.25">
      <c r="A16474" s="48">
        <v>73101606</v>
      </c>
      <c r="B16474" s="49" t="s">
        <v>16712</v>
      </c>
    </row>
    <row r="16475" spans="1:2" x14ac:dyDescent="0.25">
      <c r="A16475" s="48">
        <v>73101607</v>
      </c>
      <c r="B16475" s="49" t="s">
        <v>16713</v>
      </c>
    </row>
    <row r="16476" spans="1:2" x14ac:dyDescent="0.25">
      <c r="A16476" s="48">
        <v>73101608</v>
      </c>
      <c r="B16476" s="49" t="s">
        <v>16714</v>
      </c>
    </row>
    <row r="16477" spans="1:2" x14ac:dyDescent="0.25">
      <c r="A16477" s="48">
        <v>73101609</v>
      </c>
      <c r="B16477" s="49" t="s">
        <v>16715</v>
      </c>
    </row>
    <row r="16478" spans="1:2" x14ac:dyDescent="0.25">
      <c r="A16478" s="48">
        <v>73101610</v>
      </c>
      <c r="B16478" s="49" t="s">
        <v>16716</v>
      </c>
    </row>
    <row r="16479" spans="1:2" x14ac:dyDescent="0.25">
      <c r="A16479" s="48">
        <v>73101611</v>
      </c>
      <c r="B16479" s="49" t="s">
        <v>16717</v>
      </c>
    </row>
    <row r="16480" spans="1:2" x14ac:dyDescent="0.25">
      <c r="A16480" s="48">
        <v>73101612</v>
      </c>
      <c r="B16480" s="49" t="s">
        <v>16718</v>
      </c>
    </row>
    <row r="16481" spans="1:2" x14ac:dyDescent="0.25">
      <c r="A16481" s="48">
        <v>73101613</v>
      </c>
      <c r="B16481" s="49" t="s">
        <v>16719</v>
      </c>
    </row>
    <row r="16482" spans="1:2" x14ac:dyDescent="0.25">
      <c r="A16482" s="48">
        <v>73101614</v>
      </c>
      <c r="B16482" s="49" t="s">
        <v>16720</v>
      </c>
    </row>
    <row r="16483" spans="1:2" x14ac:dyDescent="0.25">
      <c r="A16483" s="48">
        <v>73101701</v>
      </c>
      <c r="B16483" s="49" t="s">
        <v>16721</v>
      </c>
    </row>
    <row r="16484" spans="1:2" x14ac:dyDescent="0.25">
      <c r="A16484" s="48">
        <v>73101702</v>
      </c>
      <c r="B16484" s="49" t="s">
        <v>16722</v>
      </c>
    </row>
    <row r="16485" spans="1:2" x14ac:dyDescent="0.25">
      <c r="A16485" s="48">
        <v>73101703</v>
      </c>
      <c r="B16485" s="49" t="s">
        <v>16723</v>
      </c>
    </row>
    <row r="16486" spans="1:2" x14ac:dyDescent="0.25">
      <c r="A16486" s="48">
        <v>73101801</v>
      </c>
      <c r="B16486" s="49" t="s">
        <v>16724</v>
      </c>
    </row>
    <row r="16487" spans="1:2" x14ac:dyDescent="0.25">
      <c r="A16487" s="48">
        <v>73101802</v>
      </c>
      <c r="B16487" s="49" t="s">
        <v>16725</v>
      </c>
    </row>
    <row r="16488" spans="1:2" x14ac:dyDescent="0.25">
      <c r="A16488" s="48">
        <v>73101901</v>
      </c>
      <c r="B16488" s="49" t="s">
        <v>16726</v>
      </c>
    </row>
    <row r="16489" spans="1:2" x14ac:dyDescent="0.25">
      <c r="A16489" s="48">
        <v>73101902</v>
      </c>
      <c r="B16489" s="49" t="s">
        <v>16727</v>
      </c>
    </row>
    <row r="16490" spans="1:2" x14ac:dyDescent="0.25">
      <c r="A16490" s="48">
        <v>73101903</v>
      </c>
      <c r="B16490" s="49" t="s">
        <v>16728</v>
      </c>
    </row>
    <row r="16491" spans="1:2" x14ac:dyDescent="0.25">
      <c r="A16491" s="48">
        <v>73111501</v>
      </c>
      <c r="B16491" s="49" t="s">
        <v>16729</v>
      </c>
    </row>
    <row r="16492" spans="1:2" x14ac:dyDescent="0.25">
      <c r="A16492" s="48">
        <v>73111502</v>
      </c>
      <c r="B16492" s="49" t="s">
        <v>16730</v>
      </c>
    </row>
    <row r="16493" spans="1:2" x14ac:dyDescent="0.25">
      <c r="A16493" s="48">
        <v>73111503</v>
      </c>
      <c r="B16493" s="49" t="s">
        <v>16731</v>
      </c>
    </row>
    <row r="16494" spans="1:2" x14ac:dyDescent="0.25">
      <c r="A16494" s="48">
        <v>73111504</v>
      </c>
      <c r="B16494" s="49" t="s">
        <v>16732</v>
      </c>
    </row>
    <row r="16495" spans="1:2" x14ac:dyDescent="0.25">
      <c r="A16495" s="48">
        <v>73111505</v>
      </c>
      <c r="B16495" s="49" t="s">
        <v>16733</v>
      </c>
    </row>
    <row r="16496" spans="1:2" x14ac:dyDescent="0.25">
      <c r="A16496" s="48">
        <v>73111506</v>
      </c>
      <c r="B16496" s="49" t="s">
        <v>16734</v>
      </c>
    </row>
    <row r="16497" spans="1:2" x14ac:dyDescent="0.25">
      <c r="A16497" s="48">
        <v>73111507</v>
      </c>
      <c r="B16497" s="49" t="s">
        <v>16735</v>
      </c>
    </row>
    <row r="16498" spans="1:2" x14ac:dyDescent="0.25">
      <c r="A16498" s="48">
        <v>73111601</v>
      </c>
      <c r="B16498" s="49" t="s">
        <v>16736</v>
      </c>
    </row>
    <row r="16499" spans="1:2" x14ac:dyDescent="0.25">
      <c r="A16499" s="48">
        <v>73111602</v>
      </c>
      <c r="B16499" s="49" t="s">
        <v>16737</v>
      </c>
    </row>
    <row r="16500" spans="1:2" x14ac:dyDescent="0.25">
      <c r="A16500" s="48">
        <v>73111603</v>
      </c>
      <c r="B16500" s="49" t="s">
        <v>16738</v>
      </c>
    </row>
    <row r="16501" spans="1:2" x14ac:dyDescent="0.25">
      <c r="A16501" s="48">
        <v>73111604</v>
      </c>
      <c r="B16501" s="49" t="s">
        <v>16739</v>
      </c>
    </row>
    <row r="16502" spans="1:2" x14ac:dyDescent="0.25">
      <c r="A16502" s="48">
        <v>73121501</v>
      </c>
      <c r="B16502" s="49" t="s">
        <v>16740</v>
      </c>
    </row>
    <row r="16503" spans="1:2" x14ac:dyDescent="0.25">
      <c r="A16503" s="48">
        <v>73121502</v>
      </c>
      <c r="B16503" s="49" t="s">
        <v>16741</v>
      </c>
    </row>
    <row r="16504" spans="1:2" x14ac:dyDescent="0.25">
      <c r="A16504" s="48">
        <v>73121503</v>
      </c>
      <c r="B16504" s="49" t="s">
        <v>16742</v>
      </c>
    </row>
    <row r="16505" spans="1:2" x14ac:dyDescent="0.25">
      <c r="A16505" s="48">
        <v>73121504</v>
      </c>
      <c r="B16505" s="49" t="s">
        <v>16743</v>
      </c>
    </row>
    <row r="16506" spans="1:2" x14ac:dyDescent="0.25">
      <c r="A16506" s="48">
        <v>73121505</v>
      </c>
      <c r="B16506" s="49" t="s">
        <v>16744</v>
      </c>
    </row>
    <row r="16507" spans="1:2" x14ac:dyDescent="0.25">
      <c r="A16507" s="48">
        <v>73121506</v>
      </c>
      <c r="B16507" s="49" t="s">
        <v>16745</v>
      </c>
    </row>
    <row r="16508" spans="1:2" x14ac:dyDescent="0.25">
      <c r="A16508" s="48">
        <v>73121507</v>
      </c>
      <c r="B16508" s="49" t="s">
        <v>16746</v>
      </c>
    </row>
    <row r="16509" spans="1:2" x14ac:dyDescent="0.25">
      <c r="A16509" s="48">
        <v>73121508</v>
      </c>
      <c r="B16509" s="49" t="s">
        <v>16747</v>
      </c>
    </row>
    <row r="16510" spans="1:2" x14ac:dyDescent="0.25">
      <c r="A16510" s="48">
        <v>73121509</v>
      </c>
      <c r="B16510" s="49" t="s">
        <v>16748</v>
      </c>
    </row>
    <row r="16511" spans="1:2" x14ac:dyDescent="0.25">
      <c r="A16511" s="48">
        <v>73121601</v>
      </c>
      <c r="B16511" s="49" t="s">
        <v>16749</v>
      </c>
    </row>
    <row r="16512" spans="1:2" x14ac:dyDescent="0.25">
      <c r="A16512" s="48">
        <v>73121602</v>
      </c>
      <c r="B16512" s="49" t="s">
        <v>16750</v>
      </c>
    </row>
    <row r="16513" spans="1:2" x14ac:dyDescent="0.25">
      <c r="A16513" s="48">
        <v>73121603</v>
      </c>
      <c r="B16513" s="49" t="s">
        <v>16751</v>
      </c>
    </row>
    <row r="16514" spans="1:2" x14ac:dyDescent="0.25">
      <c r="A16514" s="48">
        <v>73121606</v>
      </c>
      <c r="B16514" s="49" t="s">
        <v>16752</v>
      </c>
    </row>
    <row r="16515" spans="1:2" x14ac:dyDescent="0.25">
      <c r="A16515" s="48">
        <v>73121607</v>
      </c>
      <c r="B16515" s="49" t="s">
        <v>16753</v>
      </c>
    </row>
    <row r="16516" spans="1:2" x14ac:dyDescent="0.25">
      <c r="A16516" s="48">
        <v>73121608</v>
      </c>
      <c r="B16516" s="49" t="s">
        <v>16754</v>
      </c>
    </row>
    <row r="16517" spans="1:2" x14ac:dyDescent="0.25">
      <c r="A16517" s="48">
        <v>73121610</v>
      </c>
      <c r="B16517" s="49" t="s">
        <v>16750</v>
      </c>
    </row>
    <row r="16518" spans="1:2" x14ac:dyDescent="0.25">
      <c r="A16518" s="48">
        <v>73121611</v>
      </c>
      <c r="B16518" s="49" t="s">
        <v>16755</v>
      </c>
    </row>
    <row r="16519" spans="1:2" x14ac:dyDescent="0.25">
      <c r="A16519" s="48">
        <v>73121612</v>
      </c>
      <c r="B16519" s="49" t="s">
        <v>16756</v>
      </c>
    </row>
    <row r="16520" spans="1:2" x14ac:dyDescent="0.25">
      <c r="A16520" s="48">
        <v>73121613</v>
      </c>
      <c r="B16520" s="49" t="s">
        <v>16747</v>
      </c>
    </row>
    <row r="16521" spans="1:2" x14ac:dyDescent="0.25">
      <c r="A16521" s="48">
        <v>73121801</v>
      </c>
      <c r="B16521" s="49" t="s">
        <v>16757</v>
      </c>
    </row>
    <row r="16522" spans="1:2" x14ac:dyDescent="0.25">
      <c r="A16522" s="48">
        <v>73121802</v>
      </c>
      <c r="B16522" s="49" t="s">
        <v>16758</v>
      </c>
    </row>
    <row r="16523" spans="1:2" x14ac:dyDescent="0.25">
      <c r="A16523" s="48">
        <v>73121803</v>
      </c>
      <c r="B16523" s="49" t="s">
        <v>16759</v>
      </c>
    </row>
    <row r="16524" spans="1:2" x14ac:dyDescent="0.25">
      <c r="A16524" s="48">
        <v>73121804</v>
      </c>
      <c r="B16524" s="49" t="s">
        <v>16760</v>
      </c>
    </row>
    <row r="16525" spans="1:2" x14ac:dyDescent="0.25">
      <c r="A16525" s="48">
        <v>73121805</v>
      </c>
      <c r="B16525" s="49" t="s">
        <v>16761</v>
      </c>
    </row>
    <row r="16526" spans="1:2" x14ac:dyDescent="0.25">
      <c r="A16526" s="48">
        <v>73121806</v>
      </c>
      <c r="B16526" s="49" t="s">
        <v>16762</v>
      </c>
    </row>
    <row r="16527" spans="1:2" x14ac:dyDescent="0.25">
      <c r="A16527" s="48">
        <v>73121807</v>
      </c>
      <c r="B16527" s="49" t="s">
        <v>16763</v>
      </c>
    </row>
    <row r="16528" spans="1:2" x14ac:dyDescent="0.25">
      <c r="A16528" s="48">
        <v>73131501</v>
      </c>
      <c r="B16528" s="49" t="s">
        <v>16764</v>
      </c>
    </row>
    <row r="16529" spans="1:2" x14ac:dyDescent="0.25">
      <c r="A16529" s="48">
        <v>73131502</v>
      </c>
      <c r="B16529" s="49" t="s">
        <v>16765</v>
      </c>
    </row>
    <row r="16530" spans="1:2" x14ac:dyDescent="0.25">
      <c r="A16530" s="48">
        <v>73131503</v>
      </c>
      <c r="B16530" s="49" t="s">
        <v>16766</v>
      </c>
    </row>
    <row r="16531" spans="1:2" x14ac:dyDescent="0.25">
      <c r="A16531" s="48">
        <v>73131504</v>
      </c>
      <c r="B16531" s="49" t="s">
        <v>16767</v>
      </c>
    </row>
    <row r="16532" spans="1:2" x14ac:dyDescent="0.25">
      <c r="A16532" s="48">
        <v>73131505</v>
      </c>
      <c r="B16532" s="49" t="s">
        <v>16768</v>
      </c>
    </row>
    <row r="16533" spans="1:2" x14ac:dyDescent="0.25">
      <c r="A16533" s="48">
        <v>73131506</v>
      </c>
      <c r="B16533" s="49" t="s">
        <v>16769</v>
      </c>
    </row>
    <row r="16534" spans="1:2" x14ac:dyDescent="0.25">
      <c r="A16534" s="48">
        <v>73131507</v>
      </c>
      <c r="B16534" s="49" t="s">
        <v>16770</v>
      </c>
    </row>
    <row r="16535" spans="1:2" x14ac:dyDescent="0.25">
      <c r="A16535" s="48">
        <v>73131508</v>
      </c>
      <c r="B16535" s="49" t="s">
        <v>16771</v>
      </c>
    </row>
    <row r="16536" spans="1:2" x14ac:dyDescent="0.25">
      <c r="A16536" s="48">
        <v>73131601</v>
      </c>
      <c r="B16536" s="49" t="s">
        <v>16772</v>
      </c>
    </row>
    <row r="16537" spans="1:2" x14ac:dyDescent="0.25">
      <c r="A16537" s="48">
        <v>73131602</v>
      </c>
      <c r="B16537" s="49" t="s">
        <v>16773</v>
      </c>
    </row>
    <row r="16538" spans="1:2" x14ac:dyDescent="0.25">
      <c r="A16538" s="48">
        <v>73131603</v>
      </c>
      <c r="B16538" s="49" t="s">
        <v>16774</v>
      </c>
    </row>
    <row r="16539" spans="1:2" x14ac:dyDescent="0.25">
      <c r="A16539" s="48">
        <v>73131604</v>
      </c>
      <c r="B16539" s="49" t="s">
        <v>16775</v>
      </c>
    </row>
    <row r="16540" spans="1:2" x14ac:dyDescent="0.25">
      <c r="A16540" s="48">
        <v>73131605</v>
      </c>
      <c r="B16540" s="49" t="s">
        <v>16776</v>
      </c>
    </row>
    <row r="16541" spans="1:2" x14ac:dyDescent="0.25">
      <c r="A16541" s="48">
        <v>73131606</v>
      </c>
      <c r="B16541" s="49" t="s">
        <v>16777</v>
      </c>
    </row>
    <row r="16542" spans="1:2" x14ac:dyDescent="0.25">
      <c r="A16542" s="48">
        <v>73131607</v>
      </c>
      <c r="B16542" s="49" t="s">
        <v>16778</v>
      </c>
    </row>
    <row r="16543" spans="1:2" x14ac:dyDescent="0.25">
      <c r="A16543" s="48">
        <v>73131608</v>
      </c>
      <c r="B16543" s="49" t="s">
        <v>16779</v>
      </c>
    </row>
    <row r="16544" spans="1:2" x14ac:dyDescent="0.25">
      <c r="A16544" s="48">
        <v>73131701</v>
      </c>
      <c r="B16544" s="49" t="s">
        <v>16780</v>
      </c>
    </row>
    <row r="16545" spans="1:2" x14ac:dyDescent="0.25">
      <c r="A16545" s="48">
        <v>73131702</v>
      </c>
      <c r="B16545" s="49" t="s">
        <v>16781</v>
      </c>
    </row>
    <row r="16546" spans="1:2" x14ac:dyDescent="0.25">
      <c r="A16546" s="48">
        <v>73131703</v>
      </c>
      <c r="B16546" s="49" t="s">
        <v>16782</v>
      </c>
    </row>
    <row r="16547" spans="1:2" x14ac:dyDescent="0.25">
      <c r="A16547" s="48">
        <v>73131801</v>
      </c>
      <c r="B16547" s="49" t="s">
        <v>16783</v>
      </c>
    </row>
    <row r="16548" spans="1:2" x14ac:dyDescent="0.25">
      <c r="A16548" s="48">
        <v>73131802</v>
      </c>
      <c r="B16548" s="49" t="s">
        <v>16784</v>
      </c>
    </row>
    <row r="16549" spans="1:2" x14ac:dyDescent="0.25">
      <c r="A16549" s="48">
        <v>73131803</v>
      </c>
      <c r="B16549" s="49" t="s">
        <v>16785</v>
      </c>
    </row>
    <row r="16550" spans="1:2" x14ac:dyDescent="0.25">
      <c r="A16550" s="48">
        <v>73131804</v>
      </c>
      <c r="B16550" s="49" t="s">
        <v>16786</v>
      </c>
    </row>
    <row r="16551" spans="1:2" x14ac:dyDescent="0.25">
      <c r="A16551" s="48">
        <v>73131902</v>
      </c>
      <c r="B16551" s="49" t="s">
        <v>16787</v>
      </c>
    </row>
    <row r="16552" spans="1:2" x14ac:dyDescent="0.25">
      <c r="A16552" s="48">
        <v>73131903</v>
      </c>
      <c r="B16552" s="49" t="s">
        <v>16788</v>
      </c>
    </row>
    <row r="16553" spans="1:2" x14ac:dyDescent="0.25">
      <c r="A16553" s="48">
        <v>73131904</v>
      </c>
      <c r="B16553" s="49" t="s">
        <v>16789</v>
      </c>
    </row>
    <row r="16554" spans="1:2" x14ac:dyDescent="0.25">
      <c r="A16554" s="48">
        <v>73131905</v>
      </c>
      <c r="B16554" s="49" t="s">
        <v>16790</v>
      </c>
    </row>
    <row r="16555" spans="1:2" x14ac:dyDescent="0.25">
      <c r="A16555" s="48">
        <v>73131906</v>
      </c>
      <c r="B16555" s="49" t="s">
        <v>16791</v>
      </c>
    </row>
    <row r="16556" spans="1:2" x14ac:dyDescent="0.25">
      <c r="A16556" s="48">
        <v>73141501</v>
      </c>
      <c r="B16556" s="49" t="s">
        <v>16792</v>
      </c>
    </row>
    <row r="16557" spans="1:2" x14ac:dyDescent="0.25">
      <c r="A16557" s="48">
        <v>73141502</v>
      </c>
      <c r="B16557" s="49" t="s">
        <v>16793</v>
      </c>
    </row>
    <row r="16558" spans="1:2" x14ac:dyDescent="0.25">
      <c r="A16558" s="48">
        <v>73141503</v>
      </c>
      <c r="B16558" s="49" t="s">
        <v>16794</v>
      </c>
    </row>
    <row r="16559" spans="1:2" x14ac:dyDescent="0.25">
      <c r="A16559" s="48">
        <v>73141504</v>
      </c>
      <c r="B16559" s="49" t="s">
        <v>16795</v>
      </c>
    </row>
    <row r="16560" spans="1:2" x14ac:dyDescent="0.25">
      <c r="A16560" s="48">
        <v>73141505</v>
      </c>
      <c r="B16560" s="49" t="s">
        <v>16796</v>
      </c>
    </row>
    <row r="16561" spans="1:2" x14ac:dyDescent="0.25">
      <c r="A16561" s="48">
        <v>73141506</v>
      </c>
      <c r="B16561" s="49" t="s">
        <v>16797</v>
      </c>
    </row>
    <row r="16562" spans="1:2" x14ac:dyDescent="0.25">
      <c r="A16562" s="48">
        <v>73141507</v>
      </c>
      <c r="B16562" s="49" t="s">
        <v>16798</v>
      </c>
    </row>
    <row r="16563" spans="1:2" x14ac:dyDescent="0.25">
      <c r="A16563" s="48">
        <v>73141508</v>
      </c>
      <c r="B16563" s="49" t="s">
        <v>16799</v>
      </c>
    </row>
    <row r="16564" spans="1:2" x14ac:dyDescent="0.25">
      <c r="A16564" s="48">
        <v>73141601</v>
      </c>
      <c r="B16564" s="49" t="s">
        <v>16800</v>
      </c>
    </row>
    <row r="16565" spans="1:2" x14ac:dyDescent="0.25">
      <c r="A16565" s="48">
        <v>73141602</v>
      </c>
      <c r="B16565" s="49" t="s">
        <v>16801</v>
      </c>
    </row>
    <row r="16566" spans="1:2" x14ac:dyDescent="0.25">
      <c r="A16566" s="48">
        <v>73141701</v>
      </c>
      <c r="B16566" s="49" t="s">
        <v>16802</v>
      </c>
    </row>
    <row r="16567" spans="1:2" x14ac:dyDescent="0.25">
      <c r="A16567" s="48">
        <v>73141702</v>
      </c>
      <c r="B16567" s="49" t="s">
        <v>16803</v>
      </c>
    </row>
    <row r="16568" spans="1:2" x14ac:dyDescent="0.25">
      <c r="A16568" s="48">
        <v>73141703</v>
      </c>
      <c r="B16568" s="49" t="s">
        <v>16804</v>
      </c>
    </row>
    <row r="16569" spans="1:2" x14ac:dyDescent="0.25">
      <c r="A16569" s="48">
        <v>73141704</v>
      </c>
      <c r="B16569" s="49" t="s">
        <v>16805</v>
      </c>
    </row>
    <row r="16570" spans="1:2" x14ac:dyDescent="0.25">
      <c r="A16570" s="48">
        <v>73141705</v>
      </c>
      <c r="B16570" s="49" t="s">
        <v>16806</v>
      </c>
    </row>
    <row r="16571" spans="1:2" x14ac:dyDescent="0.25">
      <c r="A16571" s="48">
        <v>73141706</v>
      </c>
      <c r="B16571" s="49" t="s">
        <v>16807</v>
      </c>
    </row>
    <row r="16572" spans="1:2" x14ac:dyDescent="0.25">
      <c r="A16572" s="48">
        <v>73141707</v>
      </c>
      <c r="B16572" s="49" t="s">
        <v>16808</v>
      </c>
    </row>
    <row r="16573" spans="1:2" x14ac:dyDescent="0.25">
      <c r="A16573" s="48">
        <v>73141708</v>
      </c>
      <c r="B16573" s="49" t="s">
        <v>16809</v>
      </c>
    </row>
    <row r="16574" spans="1:2" x14ac:dyDescent="0.25">
      <c r="A16574" s="48">
        <v>73141709</v>
      </c>
      <c r="B16574" s="49" t="s">
        <v>16810</v>
      </c>
    </row>
    <row r="16575" spans="1:2" x14ac:dyDescent="0.25">
      <c r="A16575" s="48">
        <v>73141710</v>
      </c>
      <c r="B16575" s="49" t="s">
        <v>16811</v>
      </c>
    </row>
    <row r="16576" spans="1:2" x14ac:dyDescent="0.25">
      <c r="A16576" s="48">
        <v>73141711</v>
      </c>
      <c r="B16576" s="49" t="s">
        <v>16812</v>
      </c>
    </row>
    <row r="16577" spans="1:2" x14ac:dyDescent="0.25">
      <c r="A16577" s="48">
        <v>73141712</v>
      </c>
      <c r="B16577" s="49" t="s">
        <v>16813</v>
      </c>
    </row>
    <row r="16578" spans="1:2" x14ac:dyDescent="0.25">
      <c r="A16578" s="48">
        <v>73141713</v>
      </c>
      <c r="B16578" s="49" t="s">
        <v>16814</v>
      </c>
    </row>
    <row r="16579" spans="1:2" x14ac:dyDescent="0.25">
      <c r="A16579" s="48">
        <v>73141714</v>
      </c>
      <c r="B16579" s="49" t="s">
        <v>16815</v>
      </c>
    </row>
    <row r="16580" spans="1:2" x14ac:dyDescent="0.25">
      <c r="A16580" s="48">
        <v>73141715</v>
      </c>
      <c r="B16580" s="49" t="s">
        <v>16816</v>
      </c>
    </row>
    <row r="16581" spans="1:2" x14ac:dyDescent="0.25">
      <c r="A16581" s="48">
        <v>73151501</v>
      </c>
      <c r="B16581" s="49" t="s">
        <v>16817</v>
      </c>
    </row>
    <row r="16582" spans="1:2" x14ac:dyDescent="0.25">
      <c r="A16582" s="48">
        <v>73151502</v>
      </c>
      <c r="B16582" s="49" t="s">
        <v>16818</v>
      </c>
    </row>
    <row r="16583" spans="1:2" x14ac:dyDescent="0.25">
      <c r="A16583" s="48">
        <v>73151601</v>
      </c>
      <c r="B16583" s="49" t="s">
        <v>16819</v>
      </c>
    </row>
    <row r="16584" spans="1:2" x14ac:dyDescent="0.25">
      <c r="A16584" s="48">
        <v>73151602</v>
      </c>
      <c r="B16584" s="49" t="s">
        <v>16820</v>
      </c>
    </row>
    <row r="16585" spans="1:2" x14ac:dyDescent="0.25">
      <c r="A16585" s="48">
        <v>73151603</v>
      </c>
      <c r="B16585" s="49" t="s">
        <v>16821</v>
      </c>
    </row>
    <row r="16586" spans="1:2" x14ac:dyDescent="0.25">
      <c r="A16586" s="48">
        <v>73151604</v>
      </c>
      <c r="B16586" s="49" t="s">
        <v>16822</v>
      </c>
    </row>
    <row r="16587" spans="1:2" x14ac:dyDescent="0.25">
      <c r="A16587" s="48">
        <v>73151605</v>
      </c>
      <c r="B16587" s="49" t="s">
        <v>16823</v>
      </c>
    </row>
    <row r="16588" spans="1:2" x14ac:dyDescent="0.25">
      <c r="A16588" s="48">
        <v>73151606</v>
      </c>
      <c r="B16588" s="49" t="s">
        <v>16824</v>
      </c>
    </row>
    <row r="16589" spans="1:2" x14ac:dyDescent="0.25">
      <c r="A16589" s="48">
        <v>73151607</v>
      </c>
      <c r="B16589" s="49" t="s">
        <v>16825</v>
      </c>
    </row>
    <row r="16590" spans="1:2" x14ac:dyDescent="0.25">
      <c r="A16590" s="48">
        <v>73151701</v>
      </c>
      <c r="B16590" s="49" t="s">
        <v>16826</v>
      </c>
    </row>
    <row r="16591" spans="1:2" x14ac:dyDescent="0.25">
      <c r="A16591" s="48">
        <v>73151702</v>
      </c>
      <c r="B16591" s="49" t="s">
        <v>16827</v>
      </c>
    </row>
    <row r="16592" spans="1:2" x14ac:dyDescent="0.25">
      <c r="A16592" s="48">
        <v>73151703</v>
      </c>
      <c r="B16592" s="49" t="s">
        <v>16828</v>
      </c>
    </row>
    <row r="16593" spans="1:2" x14ac:dyDescent="0.25">
      <c r="A16593" s="48">
        <v>73151801</v>
      </c>
      <c r="B16593" s="49" t="s">
        <v>16829</v>
      </c>
    </row>
    <row r="16594" spans="1:2" x14ac:dyDescent="0.25">
      <c r="A16594" s="48">
        <v>73151802</v>
      </c>
      <c r="B16594" s="49" t="s">
        <v>16830</v>
      </c>
    </row>
    <row r="16595" spans="1:2" x14ac:dyDescent="0.25">
      <c r="A16595" s="48">
        <v>73151803</v>
      </c>
      <c r="B16595" s="49" t="s">
        <v>16831</v>
      </c>
    </row>
    <row r="16596" spans="1:2" x14ac:dyDescent="0.25">
      <c r="A16596" s="48">
        <v>73151804</v>
      </c>
      <c r="B16596" s="49" t="s">
        <v>16832</v>
      </c>
    </row>
    <row r="16597" spans="1:2" x14ac:dyDescent="0.25">
      <c r="A16597" s="48">
        <v>73151805</v>
      </c>
      <c r="B16597" s="49" t="s">
        <v>16833</v>
      </c>
    </row>
    <row r="16598" spans="1:2" x14ac:dyDescent="0.25">
      <c r="A16598" s="48">
        <v>73151901</v>
      </c>
      <c r="B16598" s="49" t="s">
        <v>16834</v>
      </c>
    </row>
    <row r="16599" spans="1:2" x14ac:dyDescent="0.25">
      <c r="A16599" s="48">
        <v>73151902</v>
      </c>
      <c r="B16599" s="49" t="s">
        <v>16835</v>
      </c>
    </row>
    <row r="16600" spans="1:2" x14ac:dyDescent="0.25">
      <c r="A16600" s="48">
        <v>73151903</v>
      </c>
      <c r="B16600" s="49" t="s">
        <v>16836</v>
      </c>
    </row>
    <row r="16601" spans="1:2" x14ac:dyDescent="0.25">
      <c r="A16601" s="48">
        <v>73151904</v>
      </c>
      <c r="B16601" s="49" t="s">
        <v>16837</v>
      </c>
    </row>
    <row r="16602" spans="1:2" x14ac:dyDescent="0.25">
      <c r="A16602" s="48">
        <v>73151905</v>
      </c>
      <c r="B16602" s="49" t="s">
        <v>16838</v>
      </c>
    </row>
    <row r="16603" spans="1:2" x14ac:dyDescent="0.25">
      <c r="A16603" s="48">
        <v>73151906</v>
      </c>
      <c r="B16603" s="49" t="s">
        <v>16839</v>
      </c>
    </row>
    <row r="16604" spans="1:2" x14ac:dyDescent="0.25">
      <c r="A16604" s="48">
        <v>73151907</v>
      </c>
      <c r="B16604" s="49" t="s">
        <v>16840</v>
      </c>
    </row>
    <row r="16605" spans="1:2" x14ac:dyDescent="0.25">
      <c r="A16605" s="48">
        <v>73152001</v>
      </c>
      <c r="B16605" s="49" t="s">
        <v>16841</v>
      </c>
    </row>
    <row r="16606" spans="1:2" x14ac:dyDescent="0.25">
      <c r="A16606" s="48">
        <v>73152002</v>
      </c>
      <c r="B16606" s="49" t="s">
        <v>16842</v>
      </c>
    </row>
    <row r="16607" spans="1:2" x14ac:dyDescent="0.25">
      <c r="A16607" s="48">
        <v>73152003</v>
      </c>
      <c r="B16607" s="49" t="s">
        <v>16843</v>
      </c>
    </row>
    <row r="16608" spans="1:2" x14ac:dyDescent="0.25">
      <c r="A16608" s="48">
        <v>73152004</v>
      </c>
      <c r="B16608" s="49" t="s">
        <v>16844</v>
      </c>
    </row>
    <row r="16609" spans="1:2" x14ac:dyDescent="0.25">
      <c r="A16609" s="48">
        <v>73152101</v>
      </c>
      <c r="B16609" s="49" t="s">
        <v>16845</v>
      </c>
    </row>
    <row r="16610" spans="1:2" x14ac:dyDescent="0.25">
      <c r="A16610" s="48">
        <v>73152102</v>
      </c>
      <c r="B16610" s="49" t="s">
        <v>16846</v>
      </c>
    </row>
    <row r="16611" spans="1:2" x14ac:dyDescent="0.25">
      <c r="A16611" s="48">
        <v>73161501</v>
      </c>
      <c r="B16611" s="49" t="s">
        <v>16847</v>
      </c>
    </row>
    <row r="16612" spans="1:2" x14ac:dyDescent="0.25">
      <c r="A16612" s="48">
        <v>73161502</v>
      </c>
      <c r="B16612" s="49" t="s">
        <v>16848</v>
      </c>
    </row>
    <row r="16613" spans="1:2" x14ac:dyDescent="0.25">
      <c r="A16613" s="48">
        <v>73161503</v>
      </c>
      <c r="B16613" s="49" t="s">
        <v>16849</v>
      </c>
    </row>
    <row r="16614" spans="1:2" x14ac:dyDescent="0.25">
      <c r="A16614" s="48">
        <v>73161504</v>
      </c>
      <c r="B16614" s="49" t="s">
        <v>16850</v>
      </c>
    </row>
    <row r="16615" spans="1:2" x14ac:dyDescent="0.25">
      <c r="A16615" s="48">
        <v>73161505</v>
      </c>
      <c r="B16615" s="49" t="s">
        <v>16851</v>
      </c>
    </row>
    <row r="16616" spans="1:2" x14ac:dyDescent="0.25">
      <c r="A16616" s="48">
        <v>73161506</v>
      </c>
      <c r="B16616" s="49" t="s">
        <v>16852</v>
      </c>
    </row>
    <row r="16617" spans="1:2" x14ac:dyDescent="0.25">
      <c r="A16617" s="48">
        <v>73161507</v>
      </c>
      <c r="B16617" s="49" t="s">
        <v>16853</v>
      </c>
    </row>
    <row r="16618" spans="1:2" x14ac:dyDescent="0.25">
      <c r="A16618" s="48">
        <v>73161508</v>
      </c>
      <c r="B16618" s="49" t="s">
        <v>16854</v>
      </c>
    </row>
    <row r="16619" spans="1:2" x14ac:dyDescent="0.25">
      <c r="A16619" s="48">
        <v>73161509</v>
      </c>
      <c r="B16619" s="49" t="s">
        <v>16855</v>
      </c>
    </row>
    <row r="16620" spans="1:2" x14ac:dyDescent="0.25">
      <c r="A16620" s="48">
        <v>73161510</v>
      </c>
      <c r="B16620" s="49" t="s">
        <v>16856</v>
      </c>
    </row>
    <row r="16621" spans="1:2" x14ac:dyDescent="0.25">
      <c r="A16621" s="48">
        <v>73161511</v>
      </c>
      <c r="B16621" s="49" t="s">
        <v>16857</v>
      </c>
    </row>
    <row r="16622" spans="1:2" x14ac:dyDescent="0.25">
      <c r="A16622" s="48">
        <v>73161512</v>
      </c>
      <c r="B16622" s="49" t="s">
        <v>16858</v>
      </c>
    </row>
    <row r="16623" spans="1:2" x14ac:dyDescent="0.25">
      <c r="A16623" s="48">
        <v>73161513</v>
      </c>
      <c r="B16623" s="49" t="s">
        <v>16859</v>
      </c>
    </row>
    <row r="16624" spans="1:2" x14ac:dyDescent="0.25">
      <c r="A16624" s="48">
        <v>73161514</v>
      </c>
      <c r="B16624" s="49" t="s">
        <v>16860</v>
      </c>
    </row>
    <row r="16625" spans="1:2" x14ac:dyDescent="0.25">
      <c r="A16625" s="48">
        <v>73161515</v>
      </c>
      <c r="B16625" s="49" t="s">
        <v>16861</v>
      </c>
    </row>
    <row r="16626" spans="1:2" x14ac:dyDescent="0.25">
      <c r="A16626" s="48">
        <v>73161516</v>
      </c>
      <c r="B16626" s="49" t="s">
        <v>16862</v>
      </c>
    </row>
    <row r="16627" spans="1:2" x14ac:dyDescent="0.25">
      <c r="A16627" s="48">
        <v>73161517</v>
      </c>
      <c r="B16627" s="49" t="s">
        <v>16863</v>
      </c>
    </row>
    <row r="16628" spans="1:2" x14ac:dyDescent="0.25">
      <c r="A16628" s="48">
        <v>73161518</v>
      </c>
      <c r="B16628" s="49" t="s">
        <v>16864</v>
      </c>
    </row>
    <row r="16629" spans="1:2" x14ac:dyDescent="0.25">
      <c r="A16629" s="48">
        <v>73161519</v>
      </c>
      <c r="B16629" s="49" t="s">
        <v>16865</v>
      </c>
    </row>
    <row r="16630" spans="1:2" x14ac:dyDescent="0.25">
      <c r="A16630" s="48">
        <v>73161601</v>
      </c>
      <c r="B16630" s="49" t="s">
        <v>16866</v>
      </c>
    </row>
    <row r="16631" spans="1:2" x14ac:dyDescent="0.25">
      <c r="A16631" s="48">
        <v>73161602</v>
      </c>
      <c r="B16631" s="49" t="s">
        <v>16867</v>
      </c>
    </row>
    <row r="16632" spans="1:2" x14ac:dyDescent="0.25">
      <c r="A16632" s="48">
        <v>73161603</v>
      </c>
      <c r="B16632" s="49" t="s">
        <v>16868</v>
      </c>
    </row>
    <row r="16633" spans="1:2" x14ac:dyDescent="0.25">
      <c r="A16633" s="48">
        <v>73161604</v>
      </c>
      <c r="B16633" s="49" t="s">
        <v>16869</v>
      </c>
    </row>
    <row r="16634" spans="1:2" x14ac:dyDescent="0.25">
      <c r="A16634" s="48">
        <v>73161605</v>
      </c>
      <c r="B16634" s="49" t="s">
        <v>16870</v>
      </c>
    </row>
    <row r="16635" spans="1:2" x14ac:dyDescent="0.25">
      <c r="A16635" s="48">
        <v>73161606</v>
      </c>
      <c r="B16635" s="49" t="s">
        <v>16871</v>
      </c>
    </row>
    <row r="16636" spans="1:2" x14ac:dyDescent="0.25">
      <c r="A16636" s="48">
        <v>73161607</v>
      </c>
      <c r="B16636" s="49" t="s">
        <v>16872</v>
      </c>
    </row>
    <row r="16637" spans="1:2" x14ac:dyDescent="0.25">
      <c r="A16637" s="48">
        <v>73171501</v>
      </c>
      <c r="B16637" s="49" t="s">
        <v>16873</v>
      </c>
    </row>
    <row r="16638" spans="1:2" x14ac:dyDescent="0.25">
      <c r="A16638" s="48">
        <v>73171502</v>
      </c>
      <c r="B16638" s="49" t="s">
        <v>16874</v>
      </c>
    </row>
    <row r="16639" spans="1:2" x14ac:dyDescent="0.25">
      <c r="A16639" s="48">
        <v>73171503</v>
      </c>
      <c r="B16639" s="49" t="s">
        <v>16875</v>
      </c>
    </row>
    <row r="16640" spans="1:2" x14ac:dyDescent="0.25">
      <c r="A16640" s="48">
        <v>73171504</v>
      </c>
      <c r="B16640" s="49" t="s">
        <v>16876</v>
      </c>
    </row>
    <row r="16641" spans="1:2" x14ac:dyDescent="0.25">
      <c r="A16641" s="48">
        <v>73171505</v>
      </c>
      <c r="B16641" s="49" t="s">
        <v>16877</v>
      </c>
    </row>
    <row r="16642" spans="1:2" x14ac:dyDescent="0.25">
      <c r="A16642" s="48">
        <v>73171506</v>
      </c>
      <c r="B16642" s="49" t="s">
        <v>16878</v>
      </c>
    </row>
    <row r="16643" spans="1:2" x14ac:dyDescent="0.25">
      <c r="A16643" s="48">
        <v>73171507</v>
      </c>
      <c r="B16643" s="49" t="s">
        <v>16879</v>
      </c>
    </row>
    <row r="16644" spans="1:2" x14ac:dyDescent="0.25">
      <c r="A16644" s="48">
        <v>73171508</v>
      </c>
      <c r="B16644" s="49" t="s">
        <v>16880</v>
      </c>
    </row>
    <row r="16645" spans="1:2" x14ac:dyDescent="0.25">
      <c r="A16645" s="48">
        <v>73171510</v>
      </c>
      <c r="B16645" s="49" t="s">
        <v>16881</v>
      </c>
    </row>
    <row r="16646" spans="1:2" x14ac:dyDescent="0.25">
      <c r="A16646" s="48">
        <v>73171511</v>
      </c>
      <c r="B16646" s="49" t="s">
        <v>16882</v>
      </c>
    </row>
    <row r="16647" spans="1:2" x14ac:dyDescent="0.25">
      <c r="A16647" s="48">
        <v>73171512</v>
      </c>
      <c r="B16647" s="49" t="s">
        <v>16883</v>
      </c>
    </row>
    <row r="16648" spans="1:2" x14ac:dyDescent="0.25">
      <c r="A16648" s="48">
        <v>73171601</v>
      </c>
      <c r="B16648" s="49" t="s">
        <v>16884</v>
      </c>
    </row>
    <row r="16649" spans="1:2" x14ac:dyDescent="0.25">
      <c r="A16649" s="48">
        <v>73171602</v>
      </c>
      <c r="B16649" s="49" t="s">
        <v>16885</v>
      </c>
    </row>
    <row r="16650" spans="1:2" x14ac:dyDescent="0.25">
      <c r="A16650" s="48">
        <v>73171603</v>
      </c>
      <c r="B16650" s="49" t="s">
        <v>16886</v>
      </c>
    </row>
    <row r="16651" spans="1:2" x14ac:dyDescent="0.25">
      <c r="A16651" s="48">
        <v>73171604</v>
      </c>
      <c r="B16651" s="49" t="s">
        <v>16887</v>
      </c>
    </row>
    <row r="16652" spans="1:2" x14ac:dyDescent="0.25">
      <c r="A16652" s="48">
        <v>73171605</v>
      </c>
      <c r="B16652" s="49" t="s">
        <v>16888</v>
      </c>
    </row>
    <row r="16653" spans="1:2" x14ac:dyDescent="0.25">
      <c r="A16653" s="48">
        <v>73181001</v>
      </c>
      <c r="B16653" s="49" t="s">
        <v>16889</v>
      </c>
    </row>
    <row r="16654" spans="1:2" x14ac:dyDescent="0.25">
      <c r="A16654" s="48">
        <v>73181002</v>
      </c>
      <c r="B16654" s="49" t="s">
        <v>16890</v>
      </c>
    </row>
    <row r="16655" spans="1:2" x14ac:dyDescent="0.25">
      <c r="A16655" s="48">
        <v>73181003</v>
      </c>
      <c r="B16655" s="49" t="s">
        <v>16891</v>
      </c>
    </row>
    <row r="16656" spans="1:2" x14ac:dyDescent="0.25">
      <c r="A16656" s="48">
        <v>73181004</v>
      </c>
      <c r="B16656" s="49" t="s">
        <v>16892</v>
      </c>
    </row>
    <row r="16657" spans="1:2" x14ac:dyDescent="0.25">
      <c r="A16657" s="48">
        <v>73181005</v>
      </c>
      <c r="B16657" s="49" t="s">
        <v>16893</v>
      </c>
    </row>
    <row r="16658" spans="1:2" x14ac:dyDescent="0.25">
      <c r="A16658" s="48">
        <v>73181006</v>
      </c>
      <c r="B16658" s="49" t="s">
        <v>16894</v>
      </c>
    </row>
    <row r="16659" spans="1:2" x14ac:dyDescent="0.25">
      <c r="A16659" s="48">
        <v>73181007</v>
      </c>
      <c r="B16659" s="49" t="s">
        <v>16895</v>
      </c>
    </row>
    <row r="16660" spans="1:2" x14ac:dyDescent="0.25">
      <c r="A16660" s="48">
        <v>73181008</v>
      </c>
      <c r="B16660" s="49" t="s">
        <v>16896</v>
      </c>
    </row>
    <row r="16661" spans="1:2" x14ac:dyDescent="0.25">
      <c r="A16661" s="48">
        <v>73181009</v>
      </c>
      <c r="B16661" s="49" t="s">
        <v>16897</v>
      </c>
    </row>
    <row r="16662" spans="1:2" x14ac:dyDescent="0.25">
      <c r="A16662" s="48">
        <v>73181010</v>
      </c>
      <c r="B16662" s="49" t="s">
        <v>16898</v>
      </c>
    </row>
    <row r="16663" spans="1:2" x14ac:dyDescent="0.25">
      <c r="A16663" s="48">
        <v>73181011</v>
      </c>
      <c r="B16663" s="49" t="s">
        <v>16899</v>
      </c>
    </row>
    <row r="16664" spans="1:2" x14ac:dyDescent="0.25">
      <c r="A16664" s="48">
        <v>73181012</v>
      </c>
      <c r="B16664" s="49" t="s">
        <v>16900</v>
      </c>
    </row>
    <row r="16665" spans="1:2" x14ac:dyDescent="0.25">
      <c r="A16665" s="48">
        <v>73181013</v>
      </c>
      <c r="B16665" s="49" t="s">
        <v>16901</v>
      </c>
    </row>
    <row r="16666" spans="1:2" x14ac:dyDescent="0.25">
      <c r="A16666" s="48">
        <v>73181014</v>
      </c>
      <c r="B16666" s="49" t="s">
        <v>16902</v>
      </c>
    </row>
    <row r="16667" spans="1:2" x14ac:dyDescent="0.25">
      <c r="A16667" s="48">
        <v>73181015</v>
      </c>
      <c r="B16667" s="49" t="s">
        <v>16903</v>
      </c>
    </row>
    <row r="16668" spans="1:2" x14ac:dyDescent="0.25">
      <c r="A16668" s="48">
        <v>73181016</v>
      </c>
      <c r="B16668" s="49" t="s">
        <v>16904</v>
      </c>
    </row>
    <row r="16669" spans="1:2" x14ac:dyDescent="0.25">
      <c r="A16669" s="48">
        <v>73181017</v>
      </c>
      <c r="B16669" s="49" t="s">
        <v>16905</v>
      </c>
    </row>
    <row r="16670" spans="1:2" x14ac:dyDescent="0.25">
      <c r="A16670" s="48">
        <v>73181018</v>
      </c>
      <c r="B16670" s="49" t="s">
        <v>16906</v>
      </c>
    </row>
    <row r="16671" spans="1:2" x14ac:dyDescent="0.25">
      <c r="A16671" s="48">
        <v>73181019</v>
      </c>
      <c r="B16671" s="49" t="s">
        <v>16907</v>
      </c>
    </row>
    <row r="16672" spans="1:2" x14ac:dyDescent="0.25">
      <c r="A16672" s="48">
        <v>73181020</v>
      </c>
      <c r="B16672" s="49" t="s">
        <v>16908</v>
      </c>
    </row>
    <row r="16673" spans="1:2" x14ac:dyDescent="0.25">
      <c r="A16673" s="48">
        <v>73181021</v>
      </c>
      <c r="B16673" s="49" t="s">
        <v>16900</v>
      </c>
    </row>
    <row r="16674" spans="1:2" x14ac:dyDescent="0.25">
      <c r="A16674" s="48">
        <v>73181022</v>
      </c>
      <c r="B16674" s="49" t="s">
        <v>16909</v>
      </c>
    </row>
    <row r="16675" spans="1:2" x14ac:dyDescent="0.25">
      <c r="A16675" s="48">
        <v>73181023</v>
      </c>
      <c r="B16675" s="49" t="s">
        <v>16910</v>
      </c>
    </row>
    <row r="16676" spans="1:2" x14ac:dyDescent="0.25">
      <c r="A16676" s="48">
        <v>73181101</v>
      </c>
      <c r="B16676" s="49" t="s">
        <v>16911</v>
      </c>
    </row>
    <row r="16677" spans="1:2" x14ac:dyDescent="0.25">
      <c r="A16677" s="48">
        <v>73181102</v>
      </c>
      <c r="B16677" s="49" t="s">
        <v>16912</v>
      </c>
    </row>
    <row r="16678" spans="1:2" x14ac:dyDescent="0.25">
      <c r="A16678" s="48">
        <v>73181103</v>
      </c>
      <c r="B16678" s="49" t="s">
        <v>16913</v>
      </c>
    </row>
    <row r="16679" spans="1:2" x14ac:dyDescent="0.25">
      <c r="A16679" s="48">
        <v>73181104</v>
      </c>
      <c r="B16679" s="49" t="s">
        <v>16914</v>
      </c>
    </row>
    <row r="16680" spans="1:2" x14ac:dyDescent="0.25">
      <c r="A16680" s="48">
        <v>73181105</v>
      </c>
      <c r="B16680" s="49" t="s">
        <v>16915</v>
      </c>
    </row>
    <row r="16681" spans="1:2" x14ac:dyDescent="0.25">
      <c r="A16681" s="48">
        <v>73181106</v>
      </c>
      <c r="B16681" s="49" t="s">
        <v>16916</v>
      </c>
    </row>
    <row r="16682" spans="1:2" x14ac:dyDescent="0.25">
      <c r="A16682" s="48">
        <v>73181201</v>
      </c>
      <c r="B16682" s="49" t="s">
        <v>16917</v>
      </c>
    </row>
    <row r="16683" spans="1:2" x14ac:dyDescent="0.25">
      <c r="A16683" s="48">
        <v>73181202</v>
      </c>
      <c r="B16683" s="49" t="s">
        <v>16918</v>
      </c>
    </row>
    <row r="16684" spans="1:2" x14ac:dyDescent="0.25">
      <c r="A16684" s="48">
        <v>73181203</v>
      </c>
      <c r="B16684" s="49" t="s">
        <v>16919</v>
      </c>
    </row>
    <row r="16685" spans="1:2" x14ac:dyDescent="0.25">
      <c r="A16685" s="48">
        <v>73181204</v>
      </c>
      <c r="B16685" s="49" t="s">
        <v>16920</v>
      </c>
    </row>
    <row r="16686" spans="1:2" x14ac:dyDescent="0.25">
      <c r="A16686" s="48">
        <v>73181205</v>
      </c>
      <c r="B16686" s="49" t="s">
        <v>16921</v>
      </c>
    </row>
    <row r="16687" spans="1:2" x14ac:dyDescent="0.25">
      <c r="A16687" s="48">
        <v>73181206</v>
      </c>
      <c r="B16687" s="49" t="s">
        <v>16922</v>
      </c>
    </row>
    <row r="16688" spans="1:2" x14ac:dyDescent="0.25">
      <c r="A16688" s="48">
        <v>73181301</v>
      </c>
      <c r="B16688" s="49" t="s">
        <v>16923</v>
      </c>
    </row>
    <row r="16689" spans="1:2" x14ac:dyDescent="0.25">
      <c r="A16689" s="48">
        <v>73181302</v>
      </c>
      <c r="B16689" s="49" t="s">
        <v>16924</v>
      </c>
    </row>
    <row r="16690" spans="1:2" x14ac:dyDescent="0.25">
      <c r="A16690" s="48">
        <v>73181303</v>
      </c>
      <c r="B16690" s="49" t="s">
        <v>16925</v>
      </c>
    </row>
    <row r="16691" spans="1:2" x14ac:dyDescent="0.25">
      <c r="A16691" s="48">
        <v>73181304</v>
      </c>
      <c r="B16691" s="49" t="s">
        <v>16926</v>
      </c>
    </row>
    <row r="16692" spans="1:2" x14ac:dyDescent="0.25">
      <c r="A16692" s="48">
        <v>73181901</v>
      </c>
      <c r="B16692" s="49" t="s">
        <v>16927</v>
      </c>
    </row>
    <row r="16693" spans="1:2" x14ac:dyDescent="0.25">
      <c r="A16693" s="48">
        <v>73181902</v>
      </c>
      <c r="B16693" s="49" t="s">
        <v>16928</v>
      </c>
    </row>
    <row r="16694" spans="1:2" x14ac:dyDescent="0.25">
      <c r="A16694" s="48">
        <v>73181903</v>
      </c>
      <c r="B16694" s="49" t="s">
        <v>16929</v>
      </c>
    </row>
    <row r="16695" spans="1:2" x14ac:dyDescent="0.25">
      <c r="A16695" s="48">
        <v>73181904</v>
      </c>
      <c r="B16695" s="49" t="s">
        <v>16930</v>
      </c>
    </row>
    <row r="16696" spans="1:2" x14ac:dyDescent="0.25">
      <c r="A16696" s="48">
        <v>73181905</v>
      </c>
      <c r="B16696" s="49" t="s">
        <v>16931</v>
      </c>
    </row>
    <row r="16697" spans="1:2" x14ac:dyDescent="0.25">
      <c r="A16697" s="48">
        <v>73181906</v>
      </c>
      <c r="B16697" s="49" t="s">
        <v>16932</v>
      </c>
    </row>
    <row r="16698" spans="1:2" x14ac:dyDescent="0.25">
      <c r="A16698" s="48">
        <v>73181907</v>
      </c>
      <c r="B16698" s="49" t="s">
        <v>16933</v>
      </c>
    </row>
    <row r="16699" spans="1:2" x14ac:dyDescent="0.25">
      <c r="A16699" s="48">
        <v>73181908</v>
      </c>
      <c r="B16699" s="49" t="s">
        <v>16934</v>
      </c>
    </row>
    <row r="16700" spans="1:2" x14ac:dyDescent="0.25">
      <c r="A16700" s="48">
        <v>76101501</v>
      </c>
      <c r="B16700" s="49" t="s">
        <v>16935</v>
      </c>
    </row>
    <row r="16701" spans="1:2" x14ac:dyDescent="0.25">
      <c r="A16701" s="48">
        <v>76101502</v>
      </c>
      <c r="B16701" s="49" t="s">
        <v>16936</v>
      </c>
    </row>
    <row r="16702" spans="1:2" x14ac:dyDescent="0.25">
      <c r="A16702" s="48">
        <v>76101503</v>
      </c>
      <c r="B16702" s="49" t="s">
        <v>16937</v>
      </c>
    </row>
    <row r="16703" spans="1:2" x14ac:dyDescent="0.25">
      <c r="A16703" s="48">
        <v>76101601</v>
      </c>
      <c r="B16703" s="49" t="s">
        <v>16938</v>
      </c>
    </row>
    <row r="16704" spans="1:2" x14ac:dyDescent="0.25">
      <c r="A16704" s="48">
        <v>76101602</v>
      </c>
      <c r="B16704" s="49" t="s">
        <v>16939</v>
      </c>
    </row>
    <row r="16705" spans="1:2" x14ac:dyDescent="0.25">
      <c r="A16705" s="48">
        <v>76111501</v>
      </c>
      <c r="B16705" s="49" t="s">
        <v>16940</v>
      </c>
    </row>
    <row r="16706" spans="1:2" x14ac:dyDescent="0.25">
      <c r="A16706" s="48">
        <v>76111503</v>
      </c>
      <c r="B16706" s="49" t="s">
        <v>16941</v>
      </c>
    </row>
    <row r="16707" spans="1:2" x14ac:dyDescent="0.25">
      <c r="A16707" s="48">
        <v>76111504</v>
      </c>
      <c r="B16707" s="49" t="s">
        <v>16942</v>
      </c>
    </row>
    <row r="16708" spans="1:2" x14ac:dyDescent="0.25">
      <c r="A16708" s="48">
        <v>76111505</v>
      </c>
      <c r="B16708" s="49" t="s">
        <v>16943</v>
      </c>
    </row>
    <row r="16709" spans="1:2" x14ac:dyDescent="0.25">
      <c r="A16709" s="48">
        <v>76111601</v>
      </c>
      <c r="B16709" s="49" t="s">
        <v>16944</v>
      </c>
    </row>
    <row r="16710" spans="1:2" x14ac:dyDescent="0.25">
      <c r="A16710" s="48">
        <v>76111602</v>
      </c>
      <c r="B16710" s="49" t="s">
        <v>16945</v>
      </c>
    </row>
    <row r="16711" spans="1:2" x14ac:dyDescent="0.25">
      <c r="A16711" s="48">
        <v>76111603</v>
      </c>
      <c r="B16711" s="49" t="s">
        <v>16946</v>
      </c>
    </row>
    <row r="16712" spans="1:2" x14ac:dyDescent="0.25">
      <c r="A16712" s="48">
        <v>76111604</v>
      </c>
      <c r="B16712" s="49" t="s">
        <v>16947</v>
      </c>
    </row>
    <row r="16713" spans="1:2" x14ac:dyDescent="0.25">
      <c r="A16713" s="48">
        <v>76111605</v>
      </c>
      <c r="B16713" s="49" t="s">
        <v>16948</v>
      </c>
    </row>
    <row r="16714" spans="1:2" x14ac:dyDescent="0.25">
      <c r="A16714" s="48">
        <v>76111701</v>
      </c>
      <c r="B16714" s="49" t="s">
        <v>16949</v>
      </c>
    </row>
    <row r="16715" spans="1:2" x14ac:dyDescent="0.25">
      <c r="A16715" s="48">
        <v>76111702</v>
      </c>
      <c r="B16715" s="49" t="s">
        <v>16950</v>
      </c>
    </row>
    <row r="16716" spans="1:2" x14ac:dyDescent="0.25">
      <c r="A16716" s="48">
        <v>76111801</v>
      </c>
      <c r="B16716" s="49" t="s">
        <v>16951</v>
      </c>
    </row>
    <row r="16717" spans="1:2" x14ac:dyDescent="0.25">
      <c r="A16717" s="48">
        <v>76121501</v>
      </c>
      <c r="B16717" s="49" t="s">
        <v>16952</v>
      </c>
    </row>
    <row r="16718" spans="1:2" x14ac:dyDescent="0.25">
      <c r="A16718" s="48">
        <v>76121502</v>
      </c>
      <c r="B16718" s="49" t="s">
        <v>16953</v>
      </c>
    </row>
    <row r="16719" spans="1:2" x14ac:dyDescent="0.25">
      <c r="A16719" s="48">
        <v>76121503</v>
      </c>
      <c r="B16719" s="49" t="s">
        <v>16954</v>
      </c>
    </row>
    <row r="16720" spans="1:2" x14ac:dyDescent="0.25">
      <c r="A16720" s="48">
        <v>76121601</v>
      </c>
      <c r="B16720" s="49" t="s">
        <v>16955</v>
      </c>
    </row>
    <row r="16721" spans="1:2" x14ac:dyDescent="0.25">
      <c r="A16721" s="48">
        <v>76121602</v>
      </c>
      <c r="B16721" s="49" t="s">
        <v>16956</v>
      </c>
    </row>
    <row r="16722" spans="1:2" x14ac:dyDescent="0.25">
      <c r="A16722" s="48">
        <v>76121603</v>
      </c>
      <c r="B16722" s="49" t="s">
        <v>16957</v>
      </c>
    </row>
    <row r="16723" spans="1:2" x14ac:dyDescent="0.25">
      <c r="A16723" s="48">
        <v>76121604</v>
      </c>
      <c r="B16723" s="49" t="s">
        <v>16958</v>
      </c>
    </row>
    <row r="16724" spans="1:2" x14ac:dyDescent="0.25">
      <c r="A16724" s="48">
        <v>76121701</v>
      </c>
      <c r="B16724" s="49" t="s">
        <v>16959</v>
      </c>
    </row>
    <row r="16725" spans="1:2" x14ac:dyDescent="0.25">
      <c r="A16725" s="48">
        <v>76121702</v>
      </c>
      <c r="B16725" s="49" t="s">
        <v>16960</v>
      </c>
    </row>
    <row r="16726" spans="1:2" x14ac:dyDescent="0.25">
      <c r="A16726" s="48">
        <v>76121801</v>
      </c>
      <c r="B16726" s="49" t="s">
        <v>16961</v>
      </c>
    </row>
    <row r="16727" spans="1:2" x14ac:dyDescent="0.25">
      <c r="A16727" s="48">
        <v>76121901</v>
      </c>
      <c r="B16727" s="49" t="s">
        <v>16962</v>
      </c>
    </row>
    <row r="16728" spans="1:2" x14ac:dyDescent="0.25">
      <c r="A16728" s="48">
        <v>76121902</v>
      </c>
      <c r="B16728" s="49" t="s">
        <v>16963</v>
      </c>
    </row>
    <row r="16729" spans="1:2" x14ac:dyDescent="0.25">
      <c r="A16729" s="48">
        <v>76121903</v>
      </c>
      <c r="B16729" s="49" t="s">
        <v>16964</v>
      </c>
    </row>
    <row r="16730" spans="1:2" x14ac:dyDescent="0.25">
      <c r="A16730" s="48">
        <v>76131501</v>
      </c>
      <c r="B16730" s="49" t="s">
        <v>16965</v>
      </c>
    </row>
    <row r="16731" spans="1:2" x14ac:dyDescent="0.25">
      <c r="A16731" s="48">
        <v>76131502</v>
      </c>
      <c r="B16731" s="49" t="s">
        <v>16966</v>
      </c>
    </row>
    <row r="16732" spans="1:2" x14ac:dyDescent="0.25">
      <c r="A16732" s="48">
        <v>76131601</v>
      </c>
      <c r="B16732" s="49" t="s">
        <v>16967</v>
      </c>
    </row>
    <row r="16733" spans="1:2" x14ac:dyDescent="0.25">
      <c r="A16733" s="48">
        <v>76131602</v>
      </c>
      <c r="B16733" s="49" t="s">
        <v>16968</v>
      </c>
    </row>
    <row r="16734" spans="1:2" x14ac:dyDescent="0.25">
      <c r="A16734" s="48">
        <v>76131701</v>
      </c>
      <c r="B16734" s="49" t="s">
        <v>16969</v>
      </c>
    </row>
    <row r="16735" spans="1:2" x14ac:dyDescent="0.25">
      <c r="A16735" s="48">
        <v>76131702</v>
      </c>
      <c r="B16735" s="49" t="s">
        <v>16970</v>
      </c>
    </row>
    <row r="16736" spans="1:2" x14ac:dyDescent="0.25">
      <c r="A16736" s="48">
        <v>77101501</v>
      </c>
      <c r="B16736" s="49" t="s">
        <v>16971</v>
      </c>
    </row>
    <row r="16737" spans="1:2" x14ac:dyDescent="0.25">
      <c r="A16737" s="48">
        <v>77101502</v>
      </c>
      <c r="B16737" s="49" t="s">
        <v>16972</v>
      </c>
    </row>
    <row r="16738" spans="1:2" x14ac:dyDescent="0.25">
      <c r="A16738" s="48">
        <v>77101503</v>
      </c>
      <c r="B16738" s="49" t="s">
        <v>16973</v>
      </c>
    </row>
    <row r="16739" spans="1:2" x14ac:dyDescent="0.25">
      <c r="A16739" s="48">
        <v>77101504</v>
      </c>
      <c r="B16739" s="49" t="s">
        <v>16974</v>
      </c>
    </row>
    <row r="16740" spans="1:2" x14ac:dyDescent="0.25">
      <c r="A16740" s="48">
        <v>77101505</v>
      </c>
      <c r="B16740" s="49" t="s">
        <v>16975</v>
      </c>
    </row>
    <row r="16741" spans="1:2" x14ac:dyDescent="0.25">
      <c r="A16741" s="48">
        <v>77101601</v>
      </c>
      <c r="B16741" s="49" t="s">
        <v>16976</v>
      </c>
    </row>
    <row r="16742" spans="1:2" x14ac:dyDescent="0.25">
      <c r="A16742" s="48">
        <v>77101602</v>
      </c>
      <c r="B16742" s="49" t="s">
        <v>16977</v>
      </c>
    </row>
    <row r="16743" spans="1:2" x14ac:dyDescent="0.25">
      <c r="A16743" s="48">
        <v>77101603</v>
      </c>
      <c r="B16743" s="49" t="s">
        <v>16978</v>
      </c>
    </row>
    <row r="16744" spans="1:2" x14ac:dyDescent="0.25">
      <c r="A16744" s="48">
        <v>77101604</v>
      </c>
      <c r="B16744" s="49" t="s">
        <v>16979</v>
      </c>
    </row>
    <row r="16745" spans="1:2" x14ac:dyDescent="0.25">
      <c r="A16745" s="48">
        <v>77101605</v>
      </c>
      <c r="B16745" s="49" t="s">
        <v>16980</v>
      </c>
    </row>
    <row r="16746" spans="1:2" x14ac:dyDescent="0.25">
      <c r="A16746" s="48">
        <v>77101701</v>
      </c>
      <c r="B16746" s="49" t="s">
        <v>16981</v>
      </c>
    </row>
    <row r="16747" spans="1:2" x14ac:dyDescent="0.25">
      <c r="A16747" s="48">
        <v>77101702</v>
      </c>
      <c r="B16747" s="49" t="s">
        <v>16982</v>
      </c>
    </row>
    <row r="16748" spans="1:2" x14ac:dyDescent="0.25">
      <c r="A16748" s="48">
        <v>77101703</v>
      </c>
      <c r="B16748" s="49" t="s">
        <v>16983</v>
      </c>
    </row>
    <row r="16749" spans="1:2" x14ac:dyDescent="0.25">
      <c r="A16749" s="48">
        <v>77101704</v>
      </c>
      <c r="B16749" s="49" t="s">
        <v>16984</v>
      </c>
    </row>
    <row r="16750" spans="1:2" x14ac:dyDescent="0.25">
      <c r="A16750" s="48">
        <v>77101705</v>
      </c>
      <c r="B16750" s="49" t="s">
        <v>16985</v>
      </c>
    </row>
    <row r="16751" spans="1:2" x14ac:dyDescent="0.25">
      <c r="A16751" s="48">
        <v>77101706</v>
      </c>
      <c r="B16751" s="49" t="s">
        <v>16986</v>
      </c>
    </row>
    <row r="16752" spans="1:2" x14ac:dyDescent="0.25">
      <c r="A16752" s="48">
        <v>77101707</v>
      </c>
      <c r="B16752" s="49" t="s">
        <v>16987</v>
      </c>
    </row>
    <row r="16753" spans="1:2" x14ac:dyDescent="0.25">
      <c r="A16753" s="48">
        <v>77101801</v>
      </c>
      <c r="B16753" s="49" t="s">
        <v>16988</v>
      </c>
    </row>
    <row r="16754" spans="1:2" x14ac:dyDescent="0.25">
      <c r="A16754" s="48">
        <v>77101802</v>
      </c>
      <c r="B16754" s="49" t="s">
        <v>16989</v>
      </c>
    </row>
    <row r="16755" spans="1:2" x14ac:dyDescent="0.25">
      <c r="A16755" s="48">
        <v>77101803</v>
      </c>
      <c r="B16755" s="49" t="s">
        <v>16990</v>
      </c>
    </row>
    <row r="16756" spans="1:2" x14ac:dyDescent="0.25">
      <c r="A16756" s="48">
        <v>77101804</v>
      </c>
      <c r="B16756" s="49" t="s">
        <v>16991</v>
      </c>
    </row>
    <row r="16757" spans="1:2" x14ac:dyDescent="0.25">
      <c r="A16757" s="48">
        <v>77101805</v>
      </c>
      <c r="B16757" s="49" t="s">
        <v>16992</v>
      </c>
    </row>
    <row r="16758" spans="1:2" x14ac:dyDescent="0.25">
      <c r="A16758" s="48">
        <v>77101806</v>
      </c>
      <c r="B16758" s="49" t="s">
        <v>16993</v>
      </c>
    </row>
    <row r="16759" spans="1:2" x14ac:dyDescent="0.25">
      <c r="A16759" s="48">
        <v>77101901</v>
      </c>
      <c r="B16759" s="49" t="s">
        <v>16994</v>
      </c>
    </row>
    <row r="16760" spans="1:2" x14ac:dyDescent="0.25">
      <c r="A16760" s="48">
        <v>77101902</v>
      </c>
      <c r="B16760" s="49" t="s">
        <v>16995</v>
      </c>
    </row>
    <row r="16761" spans="1:2" x14ac:dyDescent="0.25">
      <c r="A16761" s="48">
        <v>77101903</v>
      </c>
      <c r="B16761" s="49" t="s">
        <v>16996</v>
      </c>
    </row>
    <row r="16762" spans="1:2" x14ac:dyDescent="0.25">
      <c r="A16762" s="48">
        <v>77101904</v>
      </c>
      <c r="B16762" s="49" t="s">
        <v>16997</v>
      </c>
    </row>
    <row r="16763" spans="1:2" x14ac:dyDescent="0.25">
      <c r="A16763" s="48">
        <v>77101905</v>
      </c>
      <c r="B16763" s="49" t="s">
        <v>16998</v>
      </c>
    </row>
    <row r="16764" spans="1:2" x14ac:dyDescent="0.25">
      <c r="A16764" s="48">
        <v>77101906</v>
      </c>
      <c r="B16764" s="49" t="s">
        <v>16999</v>
      </c>
    </row>
    <row r="16765" spans="1:2" x14ac:dyDescent="0.25">
      <c r="A16765" s="48">
        <v>77101907</v>
      </c>
      <c r="B16765" s="49" t="s">
        <v>17000</v>
      </c>
    </row>
    <row r="16766" spans="1:2" x14ac:dyDescent="0.25">
      <c r="A16766" s="48">
        <v>77101908</v>
      </c>
      <c r="B16766" s="49" t="s">
        <v>17001</v>
      </c>
    </row>
    <row r="16767" spans="1:2" x14ac:dyDescent="0.25">
      <c r="A16767" s="48">
        <v>77101909</v>
      </c>
      <c r="B16767" s="49" t="s">
        <v>17002</v>
      </c>
    </row>
    <row r="16768" spans="1:2" x14ac:dyDescent="0.25">
      <c r="A16768" s="48">
        <v>77101910</v>
      </c>
      <c r="B16768" s="49" t="s">
        <v>17003</v>
      </c>
    </row>
    <row r="16769" spans="1:2" x14ac:dyDescent="0.25">
      <c r="A16769" s="48">
        <v>77111501</v>
      </c>
      <c r="B16769" s="49" t="s">
        <v>17004</v>
      </c>
    </row>
    <row r="16770" spans="1:2" x14ac:dyDescent="0.25">
      <c r="A16770" s="48">
        <v>77111502</v>
      </c>
      <c r="B16770" s="49" t="s">
        <v>17005</v>
      </c>
    </row>
    <row r="16771" spans="1:2" x14ac:dyDescent="0.25">
      <c r="A16771" s="48">
        <v>77111503</v>
      </c>
      <c r="B16771" s="49" t="s">
        <v>17006</v>
      </c>
    </row>
    <row r="16772" spans="1:2" x14ac:dyDescent="0.25">
      <c r="A16772" s="48">
        <v>77111504</v>
      </c>
      <c r="B16772" s="49" t="s">
        <v>17007</v>
      </c>
    </row>
    <row r="16773" spans="1:2" x14ac:dyDescent="0.25">
      <c r="A16773" s="48">
        <v>77111505</v>
      </c>
      <c r="B16773" s="49" t="s">
        <v>17008</v>
      </c>
    </row>
    <row r="16774" spans="1:2" x14ac:dyDescent="0.25">
      <c r="A16774" s="48">
        <v>77111506</v>
      </c>
      <c r="B16774" s="49" t="s">
        <v>17009</v>
      </c>
    </row>
    <row r="16775" spans="1:2" x14ac:dyDescent="0.25">
      <c r="A16775" s="48">
        <v>77111507</v>
      </c>
      <c r="B16775" s="49" t="s">
        <v>17010</v>
      </c>
    </row>
    <row r="16776" spans="1:2" x14ac:dyDescent="0.25">
      <c r="A16776" s="48">
        <v>77111508</v>
      </c>
      <c r="B16776" s="49" t="s">
        <v>17011</v>
      </c>
    </row>
    <row r="16777" spans="1:2" x14ac:dyDescent="0.25">
      <c r="A16777" s="48">
        <v>77111601</v>
      </c>
      <c r="B16777" s="49" t="s">
        <v>17012</v>
      </c>
    </row>
    <row r="16778" spans="1:2" x14ac:dyDescent="0.25">
      <c r="A16778" s="48">
        <v>77111602</v>
      </c>
      <c r="B16778" s="49" t="s">
        <v>17013</v>
      </c>
    </row>
    <row r="16779" spans="1:2" x14ac:dyDescent="0.25">
      <c r="A16779" s="48">
        <v>77111603</v>
      </c>
      <c r="B16779" s="49" t="s">
        <v>17014</v>
      </c>
    </row>
    <row r="16780" spans="1:2" x14ac:dyDescent="0.25">
      <c r="A16780" s="48">
        <v>77121501</v>
      </c>
      <c r="B16780" s="49" t="s">
        <v>17015</v>
      </c>
    </row>
    <row r="16781" spans="1:2" x14ac:dyDescent="0.25">
      <c r="A16781" s="48">
        <v>77121502</v>
      </c>
      <c r="B16781" s="49" t="s">
        <v>17016</v>
      </c>
    </row>
    <row r="16782" spans="1:2" x14ac:dyDescent="0.25">
      <c r="A16782" s="48">
        <v>77121503</v>
      </c>
      <c r="B16782" s="49" t="s">
        <v>17017</v>
      </c>
    </row>
    <row r="16783" spans="1:2" x14ac:dyDescent="0.25">
      <c r="A16783" s="48">
        <v>77121504</v>
      </c>
      <c r="B16783" s="49" t="s">
        <v>17018</v>
      </c>
    </row>
    <row r="16784" spans="1:2" x14ac:dyDescent="0.25">
      <c r="A16784" s="48">
        <v>77121505</v>
      </c>
      <c r="B16784" s="49" t="s">
        <v>17019</v>
      </c>
    </row>
    <row r="16785" spans="1:2" x14ac:dyDescent="0.25">
      <c r="A16785" s="48">
        <v>77121506</v>
      </c>
      <c r="B16785" s="49" t="s">
        <v>17020</v>
      </c>
    </row>
    <row r="16786" spans="1:2" x14ac:dyDescent="0.25">
      <c r="A16786" s="48">
        <v>77121507</v>
      </c>
      <c r="B16786" s="49" t="s">
        <v>17021</v>
      </c>
    </row>
    <row r="16787" spans="1:2" x14ac:dyDescent="0.25">
      <c r="A16787" s="48">
        <v>77121508</v>
      </c>
      <c r="B16787" s="49" t="s">
        <v>17022</v>
      </c>
    </row>
    <row r="16788" spans="1:2" x14ac:dyDescent="0.25">
      <c r="A16788" s="48">
        <v>77121509</v>
      </c>
      <c r="B16788" s="49" t="s">
        <v>17023</v>
      </c>
    </row>
    <row r="16789" spans="1:2" x14ac:dyDescent="0.25">
      <c r="A16789" s="48">
        <v>77121601</v>
      </c>
      <c r="B16789" s="49" t="s">
        <v>17024</v>
      </c>
    </row>
    <row r="16790" spans="1:2" x14ac:dyDescent="0.25">
      <c r="A16790" s="48">
        <v>77121602</v>
      </c>
      <c r="B16790" s="49" t="s">
        <v>17025</v>
      </c>
    </row>
    <row r="16791" spans="1:2" x14ac:dyDescent="0.25">
      <c r="A16791" s="48">
        <v>77121603</v>
      </c>
      <c r="B16791" s="49" t="s">
        <v>17026</v>
      </c>
    </row>
    <row r="16792" spans="1:2" x14ac:dyDescent="0.25">
      <c r="A16792" s="48">
        <v>77121604</v>
      </c>
      <c r="B16792" s="49" t="s">
        <v>17027</v>
      </c>
    </row>
    <row r="16793" spans="1:2" x14ac:dyDescent="0.25">
      <c r="A16793" s="48">
        <v>77121605</v>
      </c>
      <c r="B16793" s="49" t="s">
        <v>17028</v>
      </c>
    </row>
    <row r="16794" spans="1:2" x14ac:dyDescent="0.25">
      <c r="A16794" s="48">
        <v>77121606</v>
      </c>
      <c r="B16794" s="49" t="s">
        <v>17029</v>
      </c>
    </row>
    <row r="16795" spans="1:2" x14ac:dyDescent="0.25">
      <c r="A16795" s="48">
        <v>77121607</v>
      </c>
      <c r="B16795" s="49" t="s">
        <v>17030</v>
      </c>
    </row>
    <row r="16796" spans="1:2" x14ac:dyDescent="0.25">
      <c r="A16796" s="48">
        <v>77121608</v>
      </c>
      <c r="B16796" s="49" t="s">
        <v>17031</v>
      </c>
    </row>
    <row r="16797" spans="1:2" x14ac:dyDescent="0.25">
      <c r="A16797" s="48">
        <v>77121609</v>
      </c>
      <c r="B16797" s="49" t="s">
        <v>17032</v>
      </c>
    </row>
    <row r="16798" spans="1:2" x14ac:dyDescent="0.25">
      <c r="A16798" s="48">
        <v>77121610</v>
      </c>
      <c r="B16798" s="49" t="s">
        <v>17033</v>
      </c>
    </row>
    <row r="16799" spans="1:2" x14ac:dyDescent="0.25">
      <c r="A16799" s="48">
        <v>77121701</v>
      </c>
      <c r="B16799" s="49" t="s">
        <v>17034</v>
      </c>
    </row>
    <row r="16800" spans="1:2" x14ac:dyDescent="0.25">
      <c r="A16800" s="48">
        <v>77121702</v>
      </c>
      <c r="B16800" s="49" t="s">
        <v>17035</v>
      </c>
    </row>
    <row r="16801" spans="1:2" x14ac:dyDescent="0.25">
      <c r="A16801" s="48">
        <v>77121703</v>
      </c>
      <c r="B16801" s="49" t="s">
        <v>17036</v>
      </c>
    </row>
    <row r="16802" spans="1:2" x14ac:dyDescent="0.25">
      <c r="A16802" s="48">
        <v>77121704</v>
      </c>
      <c r="B16802" s="49" t="s">
        <v>17037</v>
      </c>
    </row>
    <row r="16803" spans="1:2" x14ac:dyDescent="0.25">
      <c r="A16803" s="48">
        <v>77121705</v>
      </c>
      <c r="B16803" s="49" t="s">
        <v>17038</v>
      </c>
    </row>
    <row r="16804" spans="1:2" x14ac:dyDescent="0.25">
      <c r="A16804" s="48">
        <v>77121706</v>
      </c>
      <c r="B16804" s="49" t="s">
        <v>17039</v>
      </c>
    </row>
    <row r="16805" spans="1:2" x14ac:dyDescent="0.25">
      <c r="A16805" s="48">
        <v>77121707</v>
      </c>
      <c r="B16805" s="49" t="s">
        <v>17040</v>
      </c>
    </row>
    <row r="16806" spans="1:2" x14ac:dyDescent="0.25">
      <c r="A16806" s="48">
        <v>77121708</v>
      </c>
      <c r="B16806" s="49" t="s">
        <v>17041</v>
      </c>
    </row>
    <row r="16807" spans="1:2" x14ac:dyDescent="0.25">
      <c r="A16807" s="48">
        <v>77121709</v>
      </c>
      <c r="B16807" s="49" t="s">
        <v>17042</v>
      </c>
    </row>
    <row r="16808" spans="1:2" x14ac:dyDescent="0.25">
      <c r="A16808" s="48">
        <v>77131501</v>
      </c>
      <c r="B16808" s="49" t="s">
        <v>17043</v>
      </c>
    </row>
    <row r="16809" spans="1:2" x14ac:dyDescent="0.25">
      <c r="A16809" s="48">
        <v>77131502</v>
      </c>
      <c r="B16809" s="49" t="s">
        <v>17044</v>
      </c>
    </row>
    <row r="16810" spans="1:2" x14ac:dyDescent="0.25">
      <c r="A16810" s="48">
        <v>77131503</v>
      </c>
      <c r="B16810" s="49" t="s">
        <v>17045</v>
      </c>
    </row>
    <row r="16811" spans="1:2" x14ac:dyDescent="0.25">
      <c r="A16811" s="48">
        <v>77131601</v>
      </c>
      <c r="B16811" s="49" t="s">
        <v>17046</v>
      </c>
    </row>
    <row r="16812" spans="1:2" x14ac:dyDescent="0.25">
      <c r="A16812" s="48">
        <v>77131602</v>
      </c>
      <c r="B16812" s="49" t="s">
        <v>17047</v>
      </c>
    </row>
    <row r="16813" spans="1:2" x14ac:dyDescent="0.25">
      <c r="A16813" s="48">
        <v>77131603</v>
      </c>
      <c r="B16813" s="49" t="s">
        <v>17048</v>
      </c>
    </row>
    <row r="16814" spans="1:2" x14ac:dyDescent="0.25">
      <c r="A16814" s="48">
        <v>77131604</v>
      </c>
      <c r="B16814" s="49" t="s">
        <v>17049</v>
      </c>
    </row>
    <row r="16815" spans="1:2" x14ac:dyDescent="0.25">
      <c r="A16815" s="48">
        <v>77131701</v>
      </c>
      <c r="B16815" s="49" t="s">
        <v>17050</v>
      </c>
    </row>
    <row r="16816" spans="1:2" x14ac:dyDescent="0.25">
      <c r="A16816" s="48">
        <v>77131702</v>
      </c>
      <c r="B16816" s="49" t="s">
        <v>17051</v>
      </c>
    </row>
    <row r="16817" spans="1:2" x14ac:dyDescent="0.25">
      <c r="A16817" s="48">
        <v>78101501</v>
      </c>
      <c r="B16817" s="49" t="s">
        <v>17052</v>
      </c>
    </row>
    <row r="16818" spans="1:2" x14ac:dyDescent="0.25">
      <c r="A16818" s="48">
        <v>78101502</v>
      </c>
      <c r="B16818" s="49" t="s">
        <v>17053</v>
      </c>
    </row>
    <row r="16819" spans="1:2" x14ac:dyDescent="0.25">
      <c r="A16819" s="48">
        <v>78101503</v>
      </c>
      <c r="B16819" s="49" t="s">
        <v>17054</v>
      </c>
    </row>
    <row r="16820" spans="1:2" x14ac:dyDescent="0.25">
      <c r="A16820" s="48">
        <v>78101601</v>
      </c>
      <c r="B16820" s="49" t="s">
        <v>17055</v>
      </c>
    </row>
    <row r="16821" spans="1:2" x14ac:dyDescent="0.25">
      <c r="A16821" s="48">
        <v>78101602</v>
      </c>
      <c r="B16821" s="49" t="s">
        <v>17056</v>
      </c>
    </row>
    <row r="16822" spans="1:2" x14ac:dyDescent="0.25">
      <c r="A16822" s="48">
        <v>78101603</v>
      </c>
      <c r="B16822" s="49" t="s">
        <v>17057</v>
      </c>
    </row>
    <row r="16823" spans="1:2" x14ac:dyDescent="0.25">
      <c r="A16823" s="48">
        <v>78101604</v>
      </c>
      <c r="B16823" s="49" t="s">
        <v>17058</v>
      </c>
    </row>
    <row r="16824" spans="1:2" x14ac:dyDescent="0.25">
      <c r="A16824" s="48">
        <v>78101701</v>
      </c>
      <c r="B16824" s="49" t="s">
        <v>17059</v>
      </c>
    </row>
    <row r="16825" spans="1:2" x14ac:dyDescent="0.25">
      <c r="A16825" s="48">
        <v>78101702</v>
      </c>
      <c r="B16825" s="49" t="s">
        <v>17060</v>
      </c>
    </row>
    <row r="16826" spans="1:2" x14ac:dyDescent="0.25">
      <c r="A16826" s="48">
        <v>78101703</v>
      </c>
      <c r="B16826" s="49" t="s">
        <v>17061</v>
      </c>
    </row>
    <row r="16827" spans="1:2" x14ac:dyDescent="0.25">
      <c r="A16827" s="48">
        <v>78101704</v>
      </c>
      <c r="B16827" s="49" t="s">
        <v>17062</v>
      </c>
    </row>
    <row r="16828" spans="1:2" x14ac:dyDescent="0.25">
      <c r="A16828" s="48">
        <v>78101705</v>
      </c>
      <c r="B16828" s="49" t="s">
        <v>17063</v>
      </c>
    </row>
    <row r="16829" spans="1:2" x14ac:dyDescent="0.25">
      <c r="A16829" s="48">
        <v>78101801</v>
      </c>
      <c r="B16829" s="49" t="s">
        <v>17064</v>
      </c>
    </row>
    <row r="16830" spans="1:2" x14ac:dyDescent="0.25">
      <c r="A16830" s="48">
        <v>78101802</v>
      </c>
      <c r="B16830" s="49" t="s">
        <v>17065</v>
      </c>
    </row>
    <row r="16831" spans="1:2" x14ac:dyDescent="0.25">
      <c r="A16831" s="48">
        <v>78101803</v>
      </c>
      <c r="B16831" s="49" t="s">
        <v>17066</v>
      </c>
    </row>
    <row r="16832" spans="1:2" x14ac:dyDescent="0.25">
      <c r="A16832" s="48">
        <v>78101804</v>
      </c>
      <c r="B16832" s="49" t="s">
        <v>17067</v>
      </c>
    </row>
    <row r="16833" spans="1:2" x14ac:dyDescent="0.25">
      <c r="A16833" s="48">
        <v>78101901</v>
      </c>
      <c r="B16833" s="49" t="s">
        <v>17068</v>
      </c>
    </row>
    <row r="16834" spans="1:2" x14ac:dyDescent="0.25">
      <c r="A16834" s="48">
        <v>78101902</v>
      </c>
      <c r="B16834" s="49" t="s">
        <v>17069</v>
      </c>
    </row>
    <row r="16835" spans="1:2" x14ac:dyDescent="0.25">
      <c r="A16835" s="48">
        <v>78101903</v>
      </c>
      <c r="B16835" s="49" t="s">
        <v>17070</v>
      </c>
    </row>
    <row r="16836" spans="1:2" x14ac:dyDescent="0.25">
      <c r="A16836" s="48">
        <v>78101904</v>
      </c>
      <c r="B16836" s="49" t="s">
        <v>17071</v>
      </c>
    </row>
    <row r="16837" spans="1:2" x14ac:dyDescent="0.25">
      <c r="A16837" s="48">
        <v>78101905</v>
      </c>
      <c r="B16837" s="49" t="s">
        <v>17072</v>
      </c>
    </row>
    <row r="16838" spans="1:2" x14ac:dyDescent="0.25">
      <c r="A16838" s="48">
        <v>78102001</v>
      </c>
      <c r="B16838" s="49" t="s">
        <v>17073</v>
      </c>
    </row>
    <row r="16839" spans="1:2" x14ac:dyDescent="0.25">
      <c r="A16839" s="48">
        <v>78102002</v>
      </c>
      <c r="B16839" s="49" t="s">
        <v>17074</v>
      </c>
    </row>
    <row r="16840" spans="1:2" x14ac:dyDescent="0.25">
      <c r="A16840" s="48">
        <v>78102101</v>
      </c>
      <c r="B16840" s="49" t="s">
        <v>17075</v>
      </c>
    </row>
    <row r="16841" spans="1:2" x14ac:dyDescent="0.25">
      <c r="A16841" s="48">
        <v>78102102</v>
      </c>
      <c r="B16841" s="49" t="s">
        <v>17076</v>
      </c>
    </row>
    <row r="16842" spans="1:2" x14ac:dyDescent="0.25">
      <c r="A16842" s="48">
        <v>78102201</v>
      </c>
      <c r="B16842" s="49" t="s">
        <v>17077</v>
      </c>
    </row>
    <row r="16843" spans="1:2" x14ac:dyDescent="0.25">
      <c r="A16843" s="48">
        <v>78102202</v>
      </c>
      <c r="B16843" s="49" t="s">
        <v>17078</v>
      </c>
    </row>
    <row r="16844" spans="1:2" x14ac:dyDescent="0.25">
      <c r="A16844" s="48">
        <v>78102203</v>
      </c>
      <c r="B16844" s="49" t="s">
        <v>17079</v>
      </c>
    </row>
    <row r="16845" spans="1:2" x14ac:dyDescent="0.25">
      <c r="A16845" s="48">
        <v>78102204</v>
      </c>
      <c r="B16845" s="49" t="s">
        <v>17080</v>
      </c>
    </row>
    <row r="16846" spans="1:2" x14ac:dyDescent="0.25">
      <c r="A16846" s="48">
        <v>78102205</v>
      </c>
      <c r="B16846" s="49" t="s">
        <v>17081</v>
      </c>
    </row>
    <row r="16847" spans="1:2" x14ac:dyDescent="0.25">
      <c r="A16847" s="48">
        <v>78102206</v>
      </c>
      <c r="B16847" s="49" t="s">
        <v>17082</v>
      </c>
    </row>
    <row r="16848" spans="1:2" x14ac:dyDescent="0.25">
      <c r="A16848" s="48">
        <v>78111501</v>
      </c>
      <c r="B16848" s="49" t="s">
        <v>17083</v>
      </c>
    </row>
    <row r="16849" spans="1:2" x14ac:dyDescent="0.25">
      <c r="A16849" s="48">
        <v>78111502</v>
      </c>
      <c r="B16849" s="49" t="s">
        <v>17084</v>
      </c>
    </row>
    <row r="16850" spans="1:2" x14ac:dyDescent="0.25">
      <c r="A16850" s="48">
        <v>78111503</v>
      </c>
      <c r="B16850" s="49" t="s">
        <v>17085</v>
      </c>
    </row>
    <row r="16851" spans="1:2" x14ac:dyDescent="0.25">
      <c r="A16851" s="48">
        <v>78111601</v>
      </c>
      <c r="B16851" s="49" t="s">
        <v>17086</v>
      </c>
    </row>
    <row r="16852" spans="1:2" x14ac:dyDescent="0.25">
      <c r="A16852" s="48">
        <v>78111602</v>
      </c>
      <c r="B16852" s="49" t="s">
        <v>17087</v>
      </c>
    </row>
    <row r="16853" spans="1:2" x14ac:dyDescent="0.25">
      <c r="A16853" s="48">
        <v>78111603</v>
      </c>
      <c r="B16853" s="49" t="s">
        <v>17088</v>
      </c>
    </row>
    <row r="16854" spans="1:2" x14ac:dyDescent="0.25">
      <c r="A16854" s="48">
        <v>78111701</v>
      </c>
      <c r="B16854" s="49" t="s">
        <v>17089</v>
      </c>
    </row>
    <row r="16855" spans="1:2" x14ac:dyDescent="0.25">
      <c r="A16855" s="48">
        <v>78111702</v>
      </c>
      <c r="B16855" s="49" t="s">
        <v>17090</v>
      </c>
    </row>
    <row r="16856" spans="1:2" x14ac:dyDescent="0.25">
      <c r="A16856" s="48">
        <v>78111703</v>
      </c>
      <c r="B16856" s="49" t="s">
        <v>17091</v>
      </c>
    </row>
    <row r="16857" spans="1:2" x14ac:dyDescent="0.25">
      <c r="A16857" s="48">
        <v>78111802</v>
      </c>
      <c r="B16857" s="49" t="s">
        <v>17092</v>
      </c>
    </row>
    <row r="16858" spans="1:2" x14ac:dyDescent="0.25">
      <c r="A16858" s="48">
        <v>78111803</v>
      </c>
      <c r="B16858" s="49" t="s">
        <v>17093</v>
      </c>
    </row>
    <row r="16859" spans="1:2" x14ac:dyDescent="0.25">
      <c r="A16859" s="48">
        <v>78111804</v>
      </c>
      <c r="B16859" s="49" t="s">
        <v>17094</v>
      </c>
    </row>
    <row r="16860" spans="1:2" x14ac:dyDescent="0.25">
      <c r="A16860" s="48">
        <v>78111807</v>
      </c>
      <c r="B16860" s="49" t="s">
        <v>17095</v>
      </c>
    </row>
    <row r="16861" spans="1:2" x14ac:dyDescent="0.25">
      <c r="A16861" s="48">
        <v>78111808</v>
      </c>
      <c r="B16861" s="49" t="s">
        <v>17096</v>
      </c>
    </row>
    <row r="16862" spans="1:2" x14ac:dyDescent="0.25">
      <c r="A16862" s="48">
        <v>78111809</v>
      </c>
      <c r="B16862" s="49" t="s">
        <v>17097</v>
      </c>
    </row>
    <row r="16863" spans="1:2" x14ac:dyDescent="0.25">
      <c r="A16863" s="48">
        <v>78111901</v>
      </c>
      <c r="B16863" s="49" t="s">
        <v>17098</v>
      </c>
    </row>
    <row r="16864" spans="1:2" x14ac:dyDescent="0.25">
      <c r="A16864" s="48">
        <v>78121501</v>
      </c>
      <c r="B16864" s="49" t="s">
        <v>17099</v>
      </c>
    </row>
    <row r="16865" spans="1:2" x14ac:dyDescent="0.25">
      <c r="A16865" s="48">
        <v>78121502</v>
      </c>
      <c r="B16865" s="49" t="s">
        <v>17100</v>
      </c>
    </row>
    <row r="16866" spans="1:2" x14ac:dyDescent="0.25">
      <c r="A16866" s="48">
        <v>78121601</v>
      </c>
      <c r="B16866" s="49" t="s">
        <v>17101</v>
      </c>
    </row>
    <row r="16867" spans="1:2" x14ac:dyDescent="0.25">
      <c r="A16867" s="48">
        <v>78121602</v>
      </c>
      <c r="B16867" s="49" t="s">
        <v>17102</v>
      </c>
    </row>
    <row r="16868" spans="1:2" x14ac:dyDescent="0.25">
      <c r="A16868" s="48">
        <v>78131501</v>
      </c>
      <c r="B16868" s="49" t="s">
        <v>17103</v>
      </c>
    </row>
    <row r="16869" spans="1:2" x14ac:dyDescent="0.25">
      <c r="A16869" s="48">
        <v>78131502</v>
      </c>
      <c r="B16869" s="49" t="s">
        <v>17104</v>
      </c>
    </row>
    <row r="16870" spans="1:2" x14ac:dyDescent="0.25">
      <c r="A16870" s="48">
        <v>78131601</v>
      </c>
      <c r="B16870" s="49" t="s">
        <v>17105</v>
      </c>
    </row>
    <row r="16871" spans="1:2" x14ac:dyDescent="0.25">
      <c r="A16871" s="48">
        <v>78131602</v>
      </c>
      <c r="B16871" s="49" t="s">
        <v>17106</v>
      </c>
    </row>
    <row r="16872" spans="1:2" x14ac:dyDescent="0.25">
      <c r="A16872" s="48">
        <v>78131603</v>
      </c>
      <c r="B16872" s="49" t="s">
        <v>17107</v>
      </c>
    </row>
    <row r="16873" spans="1:2" x14ac:dyDescent="0.25">
      <c r="A16873" s="48">
        <v>78131701</v>
      </c>
      <c r="B16873" s="49" t="s">
        <v>17108</v>
      </c>
    </row>
    <row r="16874" spans="1:2" x14ac:dyDescent="0.25">
      <c r="A16874" s="48">
        <v>78131801</v>
      </c>
      <c r="B16874" s="49" t="s">
        <v>17109</v>
      </c>
    </row>
    <row r="16875" spans="1:2" x14ac:dyDescent="0.25">
      <c r="A16875" s="48">
        <v>78131802</v>
      </c>
      <c r="B16875" s="49" t="s">
        <v>17110</v>
      </c>
    </row>
    <row r="16876" spans="1:2" x14ac:dyDescent="0.25">
      <c r="A16876" s="48">
        <v>78131803</v>
      </c>
      <c r="B16876" s="49" t="s">
        <v>17111</v>
      </c>
    </row>
    <row r="16877" spans="1:2" x14ac:dyDescent="0.25">
      <c r="A16877" s="48">
        <v>78131804</v>
      </c>
      <c r="B16877" s="49" t="s">
        <v>17112</v>
      </c>
    </row>
    <row r="16878" spans="1:2" x14ac:dyDescent="0.25">
      <c r="A16878" s="48">
        <v>78131805</v>
      </c>
      <c r="B16878" s="49" t="s">
        <v>17113</v>
      </c>
    </row>
    <row r="16879" spans="1:2" x14ac:dyDescent="0.25">
      <c r="A16879" s="48">
        <v>78141501</v>
      </c>
      <c r="B16879" s="49" t="s">
        <v>17114</v>
      </c>
    </row>
    <row r="16880" spans="1:2" x14ac:dyDescent="0.25">
      <c r="A16880" s="48">
        <v>78141502</v>
      </c>
      <c r="B16880" s="49" t="s">
        <v>17115</v>
      </c>
    </row>
    <row r="16881" spans="1:2" x14ac:dyDescent="0.25">
      <c r="A16881" s="48">
        <v>78141503</v>
      </c>
      <c r="B16881" s="49" t="s">
        <v>17116</v>
      </c>
    </row>
    <row r="16882" spans="1:2" x14ac:dyDescent="0.25">
      <c r="A16882" s="48">
        <v>78141601</v>
      </c>
      <c r="B16882" s="49" t="s">
        <v>17117</v>
      </c>
    </row>
    <row r="16883" spans="1:2" x14ac:dyDescent="0.25">
      <c r="A16883" s="48">
        <v>78141602</v>
      </c>
      <c r="B16883" s="49" t="s">
        <v>17118</v>
      </c>
    </row>
    <row r="16884" spans="1:2" x14ac:dyDescent="0.25">
      <c r="A16884" s="48">
        <v>78141603</v>
      </c>
      <c r="B16884" s="49" t="s">
        <v>17119</v>
      </c>
    </row>
    <row r="16885" spans="1:2" x14ac:dyDescent="0.25">
      <c r="A16885" s="48">
        <v>78141701</v>
      </c>
      <c r="B16885" s="49" t="s">
        <v>17120</v>
      </c>
    </row>
    <row r="16886" spans="1:2" x14ac:dyDescent="0.25">
      <c r="A16886" s="48">
        <v>78141702</v>
      </c>
      <c r="B16886" s="49" t="s">
        <v>17121</v>
      </c>
    </row>
    <row r="16887" spans="1:2" x14ac:dyDescent="0.25">
      <c r="A16887" s="48">
        <v>78141703</v>
      </c>
      <c r="B16887" s="49" t="s">
        <v>17122</v>
      </c>
    </row>
    <row r="16888" spans="1:2" x14ac:dyDescent="0.25">
      <c r="A16888" s="48">
        <v>78141801</v>
      </c>
      <c r="B16888" s="49" t="s">
        <v>17123</v>
      </c>
    </row>
    <row r="16889" spans="1:2" x14ac:dyDescent="0.25">
      <c r="A16889" s="48">
        <v>78141802</v>
      </c>
      <c r="B16889" s="49" t="s">
        <v>17124</v>
      </c>
    </row>
    <row r="16890" spans="1:2" x14ac:dyDescent="0.25">
      <c r="A16890" s="48">
        <v>78141803</v>
      </c>
      <c r="B16890" s="49" t="s">
        <v>17125</v>
      </c>
    </row>
    <row r="16891" spans="1:2" x14ac:dyDescent="0.25">
      <c r="A16891" s="48">
        <v>78180101</v>
      </c>
      <c r="B16891" s="49" t="s">
        <v>17126</v>
      </c>
    </row>
    <row r="16892" spans="1:2" x14ac:dyDescent="0.25">
      <c r="A16892" s="48">
        <v>78180102</v>
      </c>
      <c r="B16892" s="49" t="s">
        <v>17127</v>
      </c>
    </row>
    <row r="16893" spans="1:2" x14ac:dyDescent="0.25">
      <c r="A16893" s="48">
        <v>78180103</v>
      </c>
      <c r="B16893" s="49" t="s">
        <v>17128</v>
      </c>
    </row>
    <row r="16894" spans="1:2" x14ac:dyDescent="0.25">
      <c r="A16894" s="48">
        <v>78180104</v>
      </c>
      <c r="B16894" s="49" t="s">
        <v>17129</v>
      </c>
    </row>
    <row r="16895" spans="1:2" x14ac:dyDescent="0.25">
      <c r="A16895" s="48">
        <v>78180201</v>
      </c>
      <c r="B16895" s="49" t="s">
        <v>17130</v>
      </c>
    </row>
    <row r="16896" spans="1:2" x14ac:dyDescent="0.25">
      <c r="A16896" s="48">
        <v>78180301</v>
      </c>
      <c r="B16896" s="49" t="s">
        <v>17131</v>
      </c>
    </row>
    <row r="16897" spans="1:2" x14ac:dyDescent="0.25">
      <c r="A16897" s="48">
        <v>78180302</v>
      </c>
      <c r="B16897" s="49" t="s">
        <v>17132</v>
      </c>
    </row>
    <row r="16898" spans="1:2" x14ac:dyDescent="0.25">
      <c r="A16898" s="48">
        <v>78180303</v>
      </c>
      <c r="B16898" s="49" t="s">
        <v>17133</v>
      </c>
    </row>
    <row r="16899" spans="1:2" x14ac:dyDescent="0.25">
      <c r="A16899" s="48">
        <v>80101501</v>
      </c>
      <c r="B16899" s="49" t="s">
        <v>17134</v>
      </c>
    </row>
    <row r="16900" spans="1:2" x14ac:dyDescent="0.25">
      <c r="A16900" s="48">
        <v>80101502</v>
      </c>
      <c r="B16900" s="49" t="s">
        <v>17135</v>
      </c>
    </row>
    <row r="16901" spans="1:2" x14ac:dyDescent="0.25">
      <c r="A16901" s="48">
        <v>80101503</v>
      </c>
      <c r="B16901" s="49" t="s">
        <v>17136</v>
      </c>
    </row>
    <row r="16902" spans="1:2" x14ac:dyDescent="0.25">
      <c r="A16902" s="48">
        <v>80101504</v>
      </c>
      <c r="B16902" s="49" t="s">
        <v>17137</v>
      </c>
    </row>
    <row r="16903" spans="1:2" x14ac:dyDescent="0.25">
      <c r="A16903" s="48">
        <v>80101505</v>
      </c>
      <c r="B16903" s="49" t="s">
        <v>17138</v>
      </c>
    </row>
    <row r="16904" spans="1:2" x14ac:dyDescent="0.25">
      <c r="A16904" s="48">
        <v>80101506</v>
      </c>
      <c r="B16904" s="49" t="s">
        <v>17139</v>
      </c>
    </row>
    <row r="16905" spans="1:2" x14ac:dyDescent="0.25">
      <c r="A16905" s="48">
        <v>80101507</v>
      </c>
      <c r="B16905" s="49" t="s">
        <v>17140</v>
      </c>
    </row>
    <row r="16906" spans="1:2" x14ac:dyDescent="0.25">
      <c r="A16906" s="48">
        <v>80101508</v>
      </c>
      <c r="B16906" s="49" t="s">
        <v>17141</v>
      </c>
    </row>
    <row r="16907" spans="1:2" x14ac:dyDescent="0.25">
      <c r="A16907" s="48">
        <v>80101601</v>
      </c>
      <c r="B16907" s="49" t="s">
        <v>17142</v>
      </c>
    </row>
    <row r="16908" spans="1:2" x14ac:dyDescent="0.25">
      <c r="A16908" s="48">
        <v>80101602</v>
      </c>
      <c r="B16908" s="49" t="s">
        <v>17143</v>
      </c>
    </row>
    <row r="16909" spans="1:2" x14ac:dyDescent="0.25">
      <c r="A16909" s="48">
        <v>80101603</v>
      </c>
      <c r="B16909" s="49" t="s">
        <v>17144</v>
      </c>
    </row>
    <row r="16910" spans="1:2" x14ac:dyDescent="0.25">
      <c r="A16910" s="48">
        <v>80101604</v>
      </c>
      <c r="B16910" s="49" t="s">
        <v>17145</v>
      </c>
    </row>
    <row r="16911" spans="1:2" x14ac:dyDescent="0.25">
      <c r="A16911" s="48">
        <v>80101701</v>
      </c>
      <c r="B16911" s="49" t="s">
        <v>17146</v>
      </c>
    </row>
    <row r="16912" spans="1:2" x14ac:dyDescent="0.25">
      <c r="A16912" s="48">
        <v>80101702</v>
      </c>
      <c r="B16912" s="49" t="s">
        <v>17147</v>
      </c>
    </row>
    <row r="16913" spans="1:2" x14ac:dyDescent="0.25">
      <c r="A16913" s="48">
        <v>80101703</v>
      </c>
      <c r="B16913" s="49" t="s">
        <v>17148</v>
      </c>
    </row>
    <row r="16914" spans="1:2" x14ac:dyDescent="0.25">
      <c r="A16914" s="48">
        <v>80101704</v>
      </c>
      <c r="B16914" s="49" t="s">
        <v>17149</v>
      </c>
    </row>
    <row r="16915" spans="1:2" x14ac:dyDescent="0.25">
      <c r="A16915" s="48">
        <v>80101705</v>
      </c>
      <c r="B16915" s="49" t="s">
        <v>17150</v>
      </c>
    </row>
    <row r="16916" spans="1:2" x14ac:dyDescent="0.25">
      <c r="A16916" s="48">
        <v>80101706</v>
      </c>
      <c r="B16916" s="49" t="s">
        <v>17151</v>
      </c>
    </row>
    <row r="16917" spans="1:2" x14ac:dyDescent="0.25">
      <c r="A16917" s="48">
        <v>80101707</v>
      </c>
      <c r="B16917" s="49" t="s">
        <v>17152</v>
      </c>
    </row>
    <row r="16918" spans="1:2" x14ac:dyDescent="0.25">
      <c r="A16918" s="48">
        <v>80111501</v>
      </c>
      <c r="B16918" s="49" t="s">
        <v>17153</v>
      </c>
    </row>
    <row r="16919" spans="1:2" x14ac:dyDescent="0.25">
      <c r="A16919" s="48">
        <v>80111502</v>
      </c>
      <c r="B16919" s="49" t="s">
        <v>17154</v>
      </c>
    </row>
    <row r="16920" spans="1:2" x14ac:dyDescent="0.25">
      <c r="A16920" s="48">
        <v>80111503</v>
      </c>
      <c r="B16920" s="49" t="s">
        <v>17155</v>
      </c>
    </row>
    <row r="16921" spans="1:2" x14ac:dyDescent="0.25">
      <c r="A16921" s="48">
        <v>80111504</v>
      </c>
      <c r="B16921" s="49" t="s">
        <v>17156</v>
      </c>
    </row>
    <row r="16922" spans="1:2" x14ac:dyDescent="0.25">
      <c r="A16922" s="48">
        <v>80111505</v>
      </c>
      <c r="B16922" s="49" t="s">
        <v>17157</v>
      </c>
    </row>
    <row r="16923" spans="1:2" x14ac:dyDescent="0.25">
      <c r="A16923" s="48">
        <v>80111506</v>
      </c>
      <c r="B16923" s="49" t="s">
        <v>17158</v>
      </c>
    </row>
    <row r="16924" spans="1:2" x14ac:dyDescent="0.25">
      <c r="A16924" s="48">
        <v>80111507</v>
      </c>
      <c r="B16924" s="49" t="s">
        <v>17159</v>
      </c>
    </row>
    <row r="16925" spans="1:2" x14ac:dyDescent="0.25">
      <c r="A16925" s="48">
        <v>80111508</v>
      </c>
      <c r="B16925" s="49" t="s">
        <v>17160</v>
      </c>
    </row>
    <row r="16926" spans="1:2" x14ac:dyDescent="0.25">
      <c r="A16926" s="48">
        <v>80111601</v>
      </c>
      <c r="B16926" s="49" t="s">
        <v>17161</v>
      </c>
    </row>
    <row r="16927" spans="1:2" x14ac:dyDescent="0.25">
      <c r="A16927" s="48">
        <v>80111602</v>
      </c>
      <c r="B16927" s="49" t="s">
        <v>17162</v>
      </c>
    </row>
    <row r="16928" spans="1:2" x14ac:dyDescent="0.25">
      <c r="A16928" s="48">
        <v>80111603</v>
      </c>
      <c r="B16928" s="49" t="s">
        <v>17163</v>
      </c>
    </row>
    <row r="16929" spans="1:2" x14ac:dyDescent="0.25">
      <c r="A16929" s="48">
        <v>80111604</v>
      </c>
      <c r="B16929" s="49" t="s">
        <v>17164</v>
      </c>
    </row>
    <row r="16930" spans="1:2" x14ac:dyDescent="0.25">
      <c r="A16930" s="48">
        <v>80111605</v>
      </c>
      <c r="B16930" s="49" t="s">
        <v>17165</v>
      </c>
    </row>
    <row r="16931" spans="1:2" x14ac:dyDescent="0.25">
      <c r="A16931" s="48">
        <v>80111606</v>
      </c>
      <c r="B16931" s="49" t="s">
        <v>17166</v>
      </c>
    </row>
    <row r="16932" spans="1:2" x14ac:dyDescent="0.25">
      <c r="A16932" s="48">
        <v>80111607</v>
      </c>
      <c r="B16932" s="49" t="s">
        <v>17167</v>
      </c>
    </row>
    <row r="16933" spans="1:2" x14ac:dyDescent="0.25">
      <c r="A16933" s="48">
        <v>80111608</v>
      </c>
      <c r="B16933" s="49" t="s">
        <v>17168</v>
      </c>
    </row>
    <row r="16934" spans="1:2" x14ac:dyDescent="0.25">
      <c r="A16934" s="48">
        <v>80111609</v>
      </c>
      <c r="B16934" s="49" t="s">
        <v>17169</v>
      </c>
    </row>
    <row r="16935" spans="1:2" x14ac:dyDescent="0.25">
      <c r="A16935" s="48">
        <v>80111610</v>
      </c>
      <c r="B16935" s="49" t="s">
        <v>17170</v>
      </c>
    </row>
    <row r="16936" spans="1:2" x14ac:dyDescent="0.25">
      <c r="A16936" s="48">
        <v>80111611</v>
      </c>
      <c r="B16936" s="49" t="s">
        <v>17171</v>
      </c>
    </row>
    <row r="16937" spans="1:2" x14ac:dyDescent="0.25">
      <c r="A16937" s="48">
        <v>80111612</v>
      </c>
      <c r="B16937" s="49" t="s">
        <v>17172</v>
      </c>
    </row>
    <row r="16938" spans="1:2" x14ac:dyDescent="0.25">
      <c r="A16938" s="48">
        <v>80111613</v>
      </c>
      <c r="B16938" s="49" t="s">
        <v>17173</v>
      </c>
    </row>
    <row r="16939" spans="1:2" x14ac:dyDescent="0.25">
      <c r="A16939" s="48">
        <v>80111614</v>
      </c>
      <c r="B16939" s="49" t="s">
        <v>17174</v>
      </c>
    </row>
    <row r="16940" spans="1:2" x14ac:dyDescent="0.25">
      <c r="A16940" s="48">
        <v>80111615</v>
      </c>
      <c r="B16940" s="49" t="s">
        <v>17175</v>
      </c>
    </row>
    <row r="16941" spans="1:2" x14ac:dyDescent="0.25">
      <c r="A16941" s="48">
        <v>80111616</v>
      </c>
      <c r="B16941" s="49" t="s">
        <v>17176</v>
      </c>
    </row>
    <row r="16942" spans="1:2" x14ac:dyDescent="0.25">
      <c r="A16942" s="48">
        <v>80111617</v>
      </c>
      <c r="B16942" s="49" t="s">
        <v>17177</v>
      </c>
    </row>
    <row r="16943" spans="1:2" x14ac:dyDescent="0.25">
      <c r="A16943" s="48">
        <v>80111618</v>
      </c>
      <c r="B16943" s="49" t="s">
        <v>17178</v>
      </c>
    </row>
    <row r="16944" spans="1:2" x14ac:dyDescent="0.25">
      <c r="A16944" s="48">
        <v>80111619</v>
      </c>
      <c r="B16944" s="49" t="s">
        <v>17179</v>
      </c>
    </row>
    <row r="16945" spans="1:2" x14ac:dyDescent="0.25">
      <c r="A16945" s="48">
        <v>80111701</v>
      </c>
      <c r="B16945" s="49" t="s">
        <v>17180</v>
      </c>
    </row>
    <row r="16946" spans="1:2" x14ac:dyDescent="0.25">
      <c r="A16946" s="48">
        <v>80111702</v>
      </c>
      <c r="B16946" s="49" t="s">
        <v>17181</v>
      </c>
    </row>
    <row r="16947" spans="1:2" x14ac:dyDescent="0.25">
      <c r="A16947" s="48">
        <v>80111703</v>
      </c>
      <c r="B16947" s="49" t="s">
        <v>17182</v>
      </c>
    </row>
    <row r="16948" spans="1:2" x14ac:dyDescent="0.25">
      <c r="A16948" s="48">
        <v>80111704</v>
      </c>
      <c r="B16948" s="49" t="s">
        <v>17183</v>
      </c>
    </row>
    <row r="16949" spans="1:2" x14ac:dyDescent="0.25">
      <c r="A16949" s="48">
        <v>80111705</v>
      </c>
      <c r="B16949" s="49" t="s">
        <v>17184</v>
      </c>
    </row>
    <row r="16950" spans="1:2" x14ac:dyDescent="0.25">
      <c r="A16950" s="48">
        <v>80111706</v>
      </c>
      <c r="B16950" s="49" t="s">
        <v>17185</v>
      </c>
    </row>
    <row r="16951" spans="1:2" x14ac:dyDescent="0.25">
      <c r="A16951" s="48">
        <v>80111707</v>
      </c>
      <c r="B16951" s="49" t="s">
        <v>17186</v>
      </c>
    </row>
    <row r="16952" spans="1:2" x14ac:dyDescent="0.25">
      <c r="A16952" s="48">
        <v>80111708</v>
      </c>
      <c r="B16952" s="49" t="s">
        <v>17187</v>
      </c>
    </row>
    <row r="16953" spans="1:2" x14ac:dyDescent="0.25">
      <c r="A16953" s="48">
        <v>80111709</v>
      </c>
      <c r="B16953" s="49" t="s">
        <v>17188</v>
      </c>
    </row>
    <row r="16954" spans="1:2" x14ac:dyDescent="0.25">
      <c r="A16954" s="48">
        <v>80111710</v>
      </c>
      <c r="B16954" s="49" t="s">
        <v>17189</v>
      </c>
    </row>
    <row r="16955" spans="1:2" x14ac:dyDescent="0.25">
      <c r="A16955" s="48">
        <v>80111711</v>
      </c>
      <c r="B16955" s="49" t="s">
        <v>17190</v>
      </c>
    </row>
    <row r="16956" spans="1:2" x14ac:dyDescent="0.25">
      <c r="A16956" s="48">
        <v>80111712</v>
      </c>
      <c r="B16956" s="49" t="s">
        <v>17191</v>
      </c>
    </row>
    <row r="16957" spans="1:2" x14ac:dyDescent="0.25">
      <c r="A16957" s="48">
        <v>80111713</v>
      </c>
      <c r="B16957" s="49" t="s">
        <v>17192</v>
      </c>
    </row>
    <row r="16958" spans="1:2" x14ac:dyDescent="0.25">
      <c r="A16958" s="48">
        <v>80111714</v>
      </c>
      <c r="B16958" s="49" t="s">
        <v>17193</v>
      </c>
    </row>
    <row r="16959" spans="1:2" x14ac:dyDescent="0.25">
      <c r="A16959" s="48">
        <v>80111715</v>
      </c>
      <c r="B16959" s="49" t="s">
        <v>17194</v>
      </c>
    </row>
    <row r="16960" spans="1:2" x14ac:dyDescent="0.25">
      <c r="A16960" s="48">
        <v>80111716</v>
      </c>
      <c r="B16960" s="49" t="s">
        <v>17195</v>
      </c>
    </row>
    <row r="16961" spans="1:2" x14ac:dyDescent="0.25">
      <c r="A16961" s="48">
        <v>80111801</v>
      </c>
      <c r="B16961" s="49" t="s">
        <v>17196</v>
      </c>
    </row>
    <row r="16962" spans="1:2" x14ac:dyDescent="0.25">
      <c r="A16962" s="48">
        <v>80121501</v>
      </c>
      <c r="B16962" s="49" t="s">
        <v>17197</v>
      </c>
    </row>
    <row r="16963" spans="1:2" x14ac:dyDescent="0.25">
      <c r="A16963" s="48">
        <v>80121502</v>
      </c>
      <c r="B16963" s="49" t="s">
        <v>17198</v>
      </c>
    </row>
    <row r="16964" spans="1:2" x14ac:dyDescent="0.25">
      <c r="A16964" s="48">
        <v>80121503</v>
      </c>
      <c r="B16964" s="49" t="s">
        <v>17199</v>
      </c>
    </row>
    <row r="16965" spans="1:2" x14ac:dyDescent="0.25">
      <c r="A16965" s="48">
        <v>80121601</v>
      </c>
      <c r="B16965" s="49" t="s">
        <v>17200</v>
      </c>
    </row>
    <row r="16966" spans="1:2" x14ac:dyDescent="0.25">
      <c r="A16966" s="48">
        <v>80121602</v>
      </c>
      <c r="B16966" s="49" t="s">
        <v>17201</v>
      </c>
    </row>
    <row r="16967" spans="1:2" x14ac:dyDescent="0.25">
      <c r="A16967" s="48">
        <v>80121603</v>
      </c>
      <c r="B16967" s="49" t="s">
        <v>17202</v>
      </c>
    </row>
    <row r="16968" spans="1:2" x14ac:dyDescent="0.25">
      <c r="A16968" s="48">
        <v>80121604</v>
      </c>
      <c r="B16968" s="49" t="s">
        <v>17203</v>
      </c>
    </row>
    <row r="16969" spans="1:2" x14ac:dyDescent="0.25">
      <c r="A16969" s="48">
        <v>80121605</v>
      </c>
      <c r="B16969" s="49" t="s">
        <v>17204</v>
      </c>
    </row>
    <row r="16970" spans="1:2" x14ac:dyDescent="0.25">
      <c r="A16970" s="48">
        <v>80121606</v>
      </c>
      <c r="B16970" s="49" t="s">
        <v>17205</v>
      </c>
    </row>
    <row r="16971" spans="1:2" x14ac:dyDescent="0.25">
      <c r="A16971" s="48">
        <v>80121607</v>
      </c>
      <c r="B16971" s="49" t="s">
        <v>17206</v>
      </c>
    </row>
    <row r="16972" spans="1:2" x14ac:dyDescent="0.25">
      <c r="A16972" s="48">
        <v>80121608</v>
      </c>
      <c r="B16972" s="49" t="s">
        <v>17207</v>
      </c>
    </row>
    <row r="16973" spans="1:2" x14ac:dyDescent="0.25">
      <c r="A16973" s="48">
        <v>80121609</v>
      </c>
      <c r="B16973" s="49" t="s">
        <v>17208</v>
      </c>
    </row>
    <row r="16974" spans="1:2" x14ac:dyDescent="0.25">
      <c r="A16974" s="48">
        <v>80121610</v>
      </c>
      <c r="B16974" s="49" t="s">
        <v>17209</v>
      </c>
    </row>
    <row r="16975" spans="1:2" x14ac:dyDescent="0.25">
      <c r="A16975" s="48">
        <v>80121611</v>
      </c>
      <c r="B16975" s="49" t="s">
        <v>17210</v>
      </c>
    </row>
    <row r="16976" spans="1:2" x14ac:dyDescent="0.25">
      <c r="A16976" s="48">
        <v>80121701</v>
      </c>
      <c r="B16976" s="49" t="s">
        <v>17211</v>
      </c>
    </row>
    <row r="16977" spans="1:2" x14ac:dyDescent="0.25">
      <c r="A16977" s="48">
        <v>80121702</v>
      </c>
      <c r="B16977" s="49" t="s">
        <v>17212</v>
      </c>
    </row>
    <row r="16978" spans="1:2" x14ac:dyDescent="0.25">
      <c r="A16978" s="48">
        <v>80121703</v>
      </c>
      <c r="B16978" s="49" t="s">
        <v>17213</v>
      </c>
    </row>
    <row r="16979" spans="1:2" x14ac:dyDescent="0.25">
      <c r="A16979" s="48">
        <v>80121704</v>
      </c>
      <c r="B16979" s="49" t="s">
        <v>17214</v>
      </c>
    </row>
    <row r="16980" spans="1:2" x14ac:dyDescent="0.25">
      <c r="A16980" s="48">
        <v>80121705</v>
      </c>
      <c r="B16980" s="49" t="s">
        <v>17215</v>
      </c>
    </row>
    <row r="16981" spans="1:2" x14ac:dyDescent="0.25">
      <c r="A16981" s="48">
        <v>80121706</v>
      </c>
      <c r="B16981" s="49" t="s">
        <v>17216</v>
      </c>
    </row>
    <row r="16982" spans="1:2" x14ac:dyDescent="0.25">
      <c r="A16982" s="48">
        <v>80121707</v>
      </c>
      <c r="B16982" s="49" t="s">
        <v>17217</v>
      </c>
    </row>
    <row r="16983" spans="1:2" x14ac:dyDescent="0.25">
      <c r="A16983" s="48">
        <v>80121801</v>
      </c>
      <c r="B16983" s="49" t="s">
        <v>17218</v>
      </c>
    </row>
    <row r="16984" spans="1:2" x14ac:dyDescent="0.25">
      <c r="A16984" s="48">
        <v>80121802</v>
      </c>
      <c r="B16984" s="49" t="s">
        <v>17219</v>
      </c>
    </row>
    <row r="16985" spans="1:2" x14ac:dyDescent="0.25">
      <c r="A16985" s="48">
        <v>80121803</v>
      </c>
      <c r="B16985" s="49" t="s">
        <v>17220</v>
      </c>
    </row>
    <row r="16986" spans="1:2" x14ac:dyDescent="0.25">
      <c r="A16986" s="48">
        <v>80121804</v>
      </c>
      <c r="B16986" s="49" t="s">
        <v>17221</v>
      </c>
    </row>
    <row r="16987" spans="1:2" x14ac:dyDescent="0.25">
      <c r="A16987" s="48">
        <v>80131501</v>
      </c>
      <c r="B16987" s="49" t="s">
        <v>17222</v>
      </c>
    </row>
    <row r="16988" spans="1:2" x14ac:dyDescent="0.25">
      <c r="A16988" s="48">
        <v>80131502</v>
      </c>
      <c r="B16988" s="49" t="s">
        <v>17223</v>
      </c>
    </row>
    <row r="16989" spans="1:2" x14ac:dyDescent="0.25">
      <c r="A16989" s="48">
        <v>80131503</v>
      </c>
      <c r="B16989" s="49" t="s">
        <v>17224</v>
      </c>
    </row>
    <row r="16990" spans="1:2" x14ac:dyDescent="0.25">
      <c r="A16990" s="48">
        <v>80131601</v>
      </c>
      <c r="B16990" s="49" t="s">
        <v>17225</v>
      </c>
    </row>
    <row r="16991" spans="1:2" x14ac:dyDescent="0.25">
      <c r="A16991" s="48">
        <v>80131602</v>
      </c>
      <c r="B16991" s="49" t="s">
        <v>17226</v>
      </c>
    </row>
    <row r="16992" spans="1:2" x14ac:dyDescent="0.25">
      <c r="A16992" s="48">
        <v>80131603</v>
      </c>
      <c r="B16992" s="49" t="s">
        <v>17227</v>
      </c>
    </row>
    <row r="16993" spans="1:2" x14ac:dyDescent="0.25">
      <c r="A16993" s="48">
        <v>80131604</v>
      </c>
      <c r="B16993" s="49" t="s">
        <v>17228</v>
      </c>
    </row>
    <row r="16994" spans="1:2" x14ac:dyDescent="0.25">
      <c r="A16994" s="48">
        <v>80131605</v>
      </c>
      <c r="B16994" s="49" t="s">
        <v>17229</v>
      </c>
    </row>
    <row r="16995" spans="1:2" x14ac:dyDescent="0.25">
      <c r="A16995" s="48">
        <v>80131701</v>
      </c>
      <c r="B16995" s="49" t="s">
        <v>17230</v>
      </c>
    </row>
    <row r="16996" spans="1:2" x14ac:dyDescent="0.25">
      <c r="A16996" s="48">
        <v>80131702</v>
      </c>
      <c r="B16996" s="49" t="s">
        <v>17231</v>
      </c>
    </row>
    <row r="16997" spans="1:2" x14ac:dyDescent="0.25">
      <c r="A16997" s="48">
        <v>80131703</v>
      </c>
      <c r="B16997" s="49" t="s">
        <v>17232</v>
      </c>
    </row>
    <row r="16998" spans="1:2" x14ac:dyDescent="0.25">
      <c r="A16998" s="48">
        <v>80131801</v>
      </c>
      <c r="B16998" s="49" t="s">
        <v>17233</v>
      </c>
    </row>
    <row r="16999" spans="1:2" x14ac:dyDescent="0.25">
      <c r="A16999" s="48">
        <v>80131802</v>
      </c>
      <c r="B16999" s="49" t="s">
        <v>17234</v>
      </c>
    </row>
    <row r="17000" spans="1:2" x14ac:dyDescent="0.25">
      <c r="A17000" s="48">
        <v>80131803</v>
      </c>
      <c r="B17000" s="49" t="s">
        <v>17235</v>
      </c>
    </row>
    <row r="17001" spans="1:2" x14ac:dyDescent="0.25">
      <c r="A17001" s="48">
        <v>80141501</v>
      </c>
      <c r="B17001" s="49" t="s">
        <v>17236</v>
      </c>
    </row>
    <row r="17002" spans="1:2" x14ac:dyDescent="0.25">
      <c r="A17002" s="48">
        <v>80141502</v>
      </c>
      <c r="B17002" s="49" t="s">
        <v>17237</v>
      </c>
    </row>
    <row r="17003" spans="1:2" x14ac:dyDescent="0.25">
      <c r="A17003" s="48">
        <v>80141503</v>
      </c>
      <c r="B17003" s="49" t="s">
        <v>17238</v>
      </c>
    </row>
    <row r="17004" spans="1:2" x14ac:dyDescent="0.25">
      <c r="A17004" s="48">
        <v>80141504</v>
      </c>
      <c r="B17004" s="49" t="s">
        <v>17239</v>
      </c>
    </row>
    <row r="17005" spans="1:2" x14ac:dyDescent="0.25">
      <c r="A17005" s="48">
        <v>80141505</v>
      </c>
      <c r="B17005" s="49" t="s">
        <v>17240</v>
      </c>
    </row>
    <row r="17006" spans="1:2" x14ac:dyDescent="0.25">
      <c r="A17006" s="48">
        <v>80141506</v>
      </c>
      <c r="B17006" s="49" t="s">
        <v>17241</v>
      </c>
    </row>
    <row r="17007" spans="1:2" x14ac:dyDescent="0.25">
      <c r="A17007" s="48">
        <v>80141507</v>
      </c>
      <c r="B17007" s="49" t="s">
        <v>17242</v>
      </c>
    </row>
    <row r="17008" spans="1:2" x14ac:dyDescent="0.25">
      <c r="A17008" s="48">
        <v>80141508</v>
      </c>
      <c r="B17008" s="49" t="s">
        <v>17243</v>
      </c>
    </row>
    <row r="17009" spans="1:2" x14ac:dyDescent="0.25">
      <c r="A17009" s="48">
        <v>80141509</v>
      </c>
      <c r="B17009" s="49" t="s">
        <v>17244</v>
      </c>
    </row>
    <row r="17010" spans="1:2" x14ac:dyDescent="0.25">
      <c r="A17010" s="48">
        <v>80141510</v>
      </c>
      <c r="B17010" s="49" t="s">
        <v>17245</v>
      </c>
    </row>
    <row r="17011" spans="1:2" x14ac:dyDescent="0.25">
      <c r="A17011" s="48">
        <v>80141511</v>
      </c>
      <c r="B17011" s="49" t="s">
        <v>17246</v>
      </c>
    </row>
    <row r="17012" spans="1:2" x14ac:dyDescent="0.25">
      <c r="A17012" s="48">
        <v>80141512</v>
      </c>
      <c r="B17012" s="49" t="s">
        <v>17247</v>
      </c>
    </row>
    <row r="17013" spans="1:2" x14ac:dyDescent="0.25">
      <c r="A17013" s="48">
        <v>80141513</v>
      </c>
      <c r="B17013" s="49" t="s">
        <v>17248</v>
      </c>
    </row>
    <row r="17014" spans="1:2" x14ac:dyDescent="0.25">
      <c r="A17014" s="48">
        <v>80141514</v>
      </c>
      <c r="B17014" s="49" t="s">
        <v>17249</v>
      </c>
    </row>
    <row r="17015" spans="1:2" x14ac:dyDescent="0.25">
      <c r="A17015" s="48">
        <v>80141601</v>
      </c>
      <c r="B17015" s="49" t="s">
        <v>17250</v>
      </c>
    </row>
    <row r="17016" spans="1:2" x14ac:dyDescent="0.25">
      <c r="A17016" s="48">
        <v>80141602</v>
      </c>
      <c r="B17016" s="49" t="s">
        <v>17251</v>
      </c>
    </row>
    <row r="17017" spans="1:2" x14ac:dyDescent="0.25">
      <c r="A17017" s="48">
        <v>80141603</v>
      </c>
      <c r="B17017" s="49" t="s">
        <v>17252</v>
      </c>
    </row>
    <row r="17018" spans="1:2" x14ac:dyDescent="0.25">
      <c r="A17018" s="48">
        <v>80141604</v>
      </c>
      <c r="B17018" s="49" t="s">
        <v>17253</v>
      </c>
    </row>
    <row r="17019" spans="1:2" x14ac:dyDescent="0.25">
      <c r="A17019" s="48">
        <v>80141605</v>
      </c>
      <c r="B17019" s="49" t="s">
        <v>17254</v>
      </c>
    </row>
    <row r="17020" spans="1:2" x14ac:dyDescent="0.25">
      <c r="A17020" s="48">
        <v>80141606</v>
      </c>
      <c r="B17020" s="49" t="s">
        <v>17255</v>
      </c>
    </row>
    <row r="17021" spans="1:2" x14ac:dyDescent="0.25">
      <c r="A17021" s="48">
        <v>80141607</v>
      </c>
      <c r="B17021" s="49" t="s">
        <v>17256</v>
      </c>
    </row>
    <row r="17022" spans="1:2" x14ac:dyDescent="0.25">
      <c r="A17022" s="48">
        <v>80141609</v>
      </c>
      <c r="B17022" s="49" t="s">
        <v>17257</v>
      </c>
    </row>
    <row r="17023" spans="1:2" x14ac:dyDescent="0.25">
      <c r="A17023" s="48">
        <v>80141610</v>
      </c>
      <c r="B17023" s="49" t="s">
        <v>17258</v>
      </c>
    </row>
    <row r="17024" spans="1:2" x14ac:dyDescent="0.25">
      <c r="A17024" s="48">
        <v>80141611</v>
      </c>
      <c r="B17024" s="49" t="s">
        <v>17259</v>
      </c>
    </row>
    <row r="17025" spans="1:2" x14ac:dyDescent="0.25">
      <c r="A17025" s="48">
        <v>80141612</v>
      </c>
      <c r="B17025" s="49" t="s">
        <v>17260</v>
      </c>
    </row>
    <row r="17026" spans="1:2" x14ac:dyDescent="0.25">
      <c r="A17026" s="48">
        <v>80141613</v>
      </c>
      <c r="B17026" s="49" t="s">
        <v>17261</v>
      </c>
    </row>
    <row r="17027" spans="1:2" x14ac:dyDescent="0.25">
      <c r="A17027" s="48">
        <v>80141614</v>
      </c>
      <c r="B17027" s="49" t="s">
        <v>17262</v>
      </c>
    </row>
    <row r="17028" spans="1:2" x14ac:dyDescent="0.25">
      <c r="A17028" s="48">
        <v>80141615</v>
      </c>
      <c r="B17028" s="49" t="s">
        <v>17263</v>
      </c>
    </row>
    <row r="17029" spans="1:2" x14ac:dyDescent="0.25">
      <c r="A17029" s="48">
        <v>80141616</v>
      </c>
      <c r="B17029" s="49" t="s">
        <v>17264</v>
      </c>
    </row>
    <row r="17030" spans="1:2" x14ac:dyDescent="0.25">
      <c r="A17030" s="48">
        <v>80141617</v>
      </c>
      <c r="B17030" s="49" t="s">
        <v>17265</v>
      </c>
    </row>
    <row r="17031" spans="1:2" x14ac:dyDescent="0.25">
      <c r="A17031" s="48">
        <v>80141618</v>
      </c>
      <c r="B17031" s="49" t="s">
        <v>17266</v>
      </c>
    </row>
    <row r="17032" spans="1:2" x14ac:dyDescent="0.25">
      <c r="A17032" s="48">
        <v>80141619</v>
      </c>
      <c r="B17032" s="49" t="s">
        <v>17267</v>
      </c>
    </row>
    <row r="17033" spans="1:2" x14ac:dyDescent="0.25">
      <c r="A17033" s="48">
        <v>80141620</v>
      </c>
      <c r="B17033" s="49" t="s">
        <v>17268</v>
      </c>
    </row>
    <row r="17034" spans="1:2" x14ac:dyDescent="0.25">
      <c r="A17034" s="48">
        <v>80141621</v>
      </c>
      <c r="B17034" s="49" t="s">
        <v>17269</v>
      </c>
    </row>
    <row r="17035" spans="1:2" x14ac:dyDescent="0.25">
      <c r="A17035" s="48">
        <v>80141622</v>
      </c>
      <c r="B17035" s="49" t="s">
        <v>17270</v>
      </c>
    </row>
    <row r="17036" spans="1:2" x14ac:dyDescent="0.25">
      <c r="A17036" s="48">
        <v>80141701</v>
      </c>
      <c r="B17036" s="49" t="s">
        <v>17271</v>
      </c>
    </row>
    <row r="17037" spans="1:2" x14ac:dyDescent="0.25">
      <c r="A17037" s="48">
        <v>80141702</v>
      </c>
      <c r="B17037" s="49" t="s">
        <v>17272</v>
      </c>
    </row>
    <row r="17038" spans="1:2" x14ac:dyDescent="0.25">
      <c r="A17038" s="48">
        <v>80141703</v>
      </c>
      <c r="B17038" s="49" t="s">
        <v>17273</v>
      </c>
    </row>
    <row r="17039" spans="1:2" x14ac:dyDescent="0.25">
      <c r="A17039" s="48">
        <v>80141704</v>
      </c>
      <c r="B17039" s="49" t="s">
        <v>17274</v>
      </c>
    </row>
    <row r="17040" spans="1:2" x14ac:dyDescent="0.25">
      <c r="A17040" s="48">
        <v>80141705</v>
      </c>
      <c r="B17040" s="49" t="s">
        <v>17275</v>
      </c>
    </row>
    <row r="17041" spans="1:2" x14ac:dyDescent="0.25">
      <c r="A17041" s="48">
        <v>80141801</v>
      </c>
      <c r="B17041" s="49" t="s">
        <v>17276</v>
      </c>
    </row>
    <row r="17042" spans="1:2" x14ac:dyDescent="0.25">
      <c r="A17042" s="48">
        <v>80141802</v>
      </c>
      <c r="B17042" s="49" t="s">
        <v>17277</v>
      </c>
    </row>
    <row r="17043" spans="1:2" x14ac:dyDescent="0.25">
      <c r="A17043" s="48">
        <v>80141803</v>
      </c>
      <c r="B17043" s="49" t="s">
        <v>17278</v>
      </c>
    </row>
    <row r="17044" spans="1:2" x14ac:dyDescent="0.25">
      <c r="A17044" s="48">
        <v>80141901</v>
      </c>
      <c r="B17044" s="49" t="s">
        <v>17279</v>
      </c>
    </row>
    <row r="17045" spans="1:2" x14ac:dyDescent="0.25">
      <c r="A17045" s="48">
        <v>80141902</v>
      </c>
      <c r="B17045" s="49" t="s">
        <v>17280</v>
      </c>
    </row>
    <row r="17046" spans="1:2" x14ac:dyDescent="0.25">
      <c r="A17046" s="48">
        <v>80141903</v>
      </c>
      <c r="B17046" s="49" t="s">
        <v>17281</v>
      </c>
    </row>
    <row r="17047" spans="1:2" x14ac:dyDescent="0.25">
      <c r="A17047" s="48">
        <v>80151501</v>
      </c>
      <c r="B17047" s="49" t="s">
        <v>17282</v>
      </c>
    </row>
    <row r="17048" spans="1:2" x14ac:dyDescent="0.25">
      <c r="A17048" s="48">
        <v>80151502</v>
      </c>
      <c r="B17048" s="49" t="s">
        <v>17283</v>
      </c>
    </row>
    <row r="17049" spans="1:2" x14ac:dyDescent="0.25">
      <c r="A17049" s="48">
        <v>80151503</v>
      </c>
      <c r="B17049" s="49" t="s">
        <v>17284</v>
      </c>
    </row>
    <row r="17050" spans="1:2" x14ac:dyDescent="0.25">
      <c r="A17050" s="48">
        <v>80151504</v>
      </c>
      <c r="B17050" s="49" t="s">
        <v>17285</v>
      </c>
    </row>
    <row r="17051" spans="1:2" x14ac:dyDescent="0.25">
      <c r="A17051" s="48">
        <v>80151505</v>
      </c>
      <c r="B17051" s="49" t="s">
        <v>17286</v>
      </c>
    </row>
    <row r="17052" spans="1:2" x14ac:dyDescent="0.25">
      <c r="A17052" s="48">
        <v>80151601</v>
      </c>
      <c r="B17052" s="49" t="s">
        <v>17287</v>
      </c>
    </row>
    <row r="17053" spans="1:2" x14ac:dyDescent="0.25">
      <c r="A17053" s="48">
        <v>80151602</v>
      </c>
      <c r="B17053" s="49" t="s">
        <v>17288</v>
      </c>
    </row>
    <row r="17054" spans="1:2" x14ac:dyDescent="0.25">
      <c r="A17054" s="48">
        <v>80151603</v>
      </c>
      <c r="B17054" s="49" t="s">
        <v>17289</v>
      </c>
    </row>
    <row r="17055" spans="1:2" x14ac:dyDescent="0.25">
      <c r="A17055" s="48">
        <v>80151604</v>
      </c>
      <c r="B17055" s="49" t="s">
        <v>17290</v>
      </c>
    </row>
    <row r="17056" spans="1:2" x14ac:dyDescent="0.25">
      <c r="A17056" s="48">
        <v>80161501</v>
      </c>
      <c r="B17056" s="49" t="s">
        <v>17291</v>
      </c>
    </row>
    <row r="17057" spans="1:2" x14ac:dyDescent="0.25">
      <c r="A17057" s="48">
        <v>80161502</v>
      </c>
      <c r="B17057" s="49" t="s">
        <v>17292</v>
      </c>
    </row>
    <row r="17058" spans="1:2" x14ac:dyDescent="0.25">
      <c r="A17058" s="48">
        <v>80161503</v>
      </c>
      <c r="B17058" s="49" t="s">
        <v>17293</v>
      </c>
    </row>
    <row r="17059" spans="1:2" x14ac:dyDescent="0.25">
      <c r="A17059" s="48">
        <v>80161504</v>
      </c>
      <c r="B17059" s="49" t="s">
        <v>17294</v>
      </c>
    </row>
    <row r="17060" spans="1:2" x14ac:dyDescent="0.25">
      <c r="A17060" s="48">
        <v>80161505</v>
      </c>
      <c r="B17060" s="49" t="s">
        <v>17295</v>
      </c>
    </row>
    <row r="17061" spans="1:2" x14ac:dyDescent="0.25">
      <c r="A17061" s="48">
        <v>80161506</v>
      </c>
      <c r="B17061" s="49" t="s">
        <v>17296</v>
      </c>
    </row>
    <row r="17062" spans="1:2" x14ac:dyDescent="0.25">
      <c r="A17062" s="48">
        <v>80161507</v>
      </c>
      <c r="B17062" s="49" t="s">
        <v>17297</v>
      </c>
    </row>
    <row r="17063" spans="1:2" x14ac:dyDescent="0.25">
      <c r="A17063" s="48">
        <v>80161508</v>
      </c>
      <c r="B17063" s="49" t="s">
        <v>17298</v>
      </c>
    </row>
    <row r="17064" spans="1:2" x14ac:dyDescent="0.25">
      <c r="A17064" s="48">
        <v>80161601</v>
      </c>
      <c r="B17064" s="49" t="s">
        <v>17299</v>
      </c>
    </row>
    <row r="17065" spans="1:2" x14ac:dyDescent="0.25">
      <c r="A17065" s="48">
        <v>80161602</v>
      </c>
      <c r="B17065" s="49" t="s">
        <v>17300</v>
      </c>
    </row>
    <row r="17066" spans="1:2" x14ac:dyDescent="0.25">
      <c r="A17066" s="48">
        <v>80161603</v>
      </c>
      <c r="B17066" s="49" t="s">
        <v>17301</v>
      </c>
    </row>
    <row r="17067" spans="1:2" x14ac:dyDescent="0.25">
      <c r="A17067" s="48">
        <v>81101501</v>
      </c>
      <c r="B17067" s="49" t="s">
        <v>17302</v>
      </c>
    </row>
    <row r="17068" spans="1:2" x14ac:dyDescent="0.25">
      <c r="A17068" s="48">
        <v>81101502</v>
      </c>
      <c r="B17068" s="49" t="s">
        <v>17303</v>
      </c>
    </row>
    <row r="17069" spans="1:2" x14ac:dyDescent="0.25">
      <c r="A17069" s="48">
        <v>81101503</v>
      </c>
      <c r="B17069" s="49" t="s">
        <v>17304</v>
      </c>
    </row>
    <row r="17070" spans="1:2" x14ac:dyDescent="0.25">
      <c r="A17070" s="48">
        <v>81101505</v>
      </c>
      <c r="B17070" s="49" t="s">
        <v>17305</v>
      </c>
    </row>
    <row r="17071" spans="1:2" x14ac:dyDescent="0.25">
      <c r="A17071" s="48">
        <v>81101506</v>
      </c>
      <c r="B17071" s="49" t="s">
        <v>17306</v>
      </c>
    </row>
    <row r="17072" spans="1:2" x14ac:dyDescent="0.25">
      <c r="A17072" s="48">
        <v>81101507</v>
      </c>
      <c r="B17072" s="49" t="s">
        <v>17307</v>
      </c>
    </row>
    <row r="17073" spans="1:2" x14ac:dyDescent="0.25">
      <c r="A17073" s="48">
        <v>81101508</v>
      </c>
      <c r="B17073" s="49" t="s">
        <v>17308</v>
      </c>
    </row>
    <row r="17074" spans="1:2" x14ac:dyDescent="0.25">
      <c r="A17074" s="48">
        <v>81101509</v>
      </c>
      <c r="B17074" s="49" t="s">
        <v>17309</v>
      </c>
    </row>
    <row r="17075" spans="1:2" x14ac:dyDescent="0.25">
      <c r="A17075" s="48">
        <v>81101510</v>
      </c>
      <c r="B17075" s="49" t="s">
        <v>17310</v>
      </c>
    </row>
    <row r="17076" spans="1:2" x14ac:dyDescent="0.25">
      <c r="A17076" s="48">
        <v>81101511</v>
      </c>
      <c r="B17076" s="49" t="s">
        <v>17311</v>
      </c>
    </row>
    <row r="17077" spans="1:2" x14ac:dyDescent="0.25">
      <c r="A17077" s="48">
        <v>81101512</v>
      </c>
      <c r="B17077" s="49" t="s">
        <v>17312</v>
      </c>
    </row>
    <row r="17078" spans="1:2" x14ac:dyDescent="0.25">
      <c r="A17078" s="48">
        <v>81101513</v>
      </c>
      <c r="B17078" s="49" t="s">
        <v>17313</v>
      </c>
    </row>
    <row r="17079" spans="1:2" x14ac:dyDescent="0.25">
      <c r="A17079" s="48">
        <v>81101601</v>
      </c>
      <c r="B17079" s="49" t="s">
        <v>17314</v>
      </c>
    </row>
    <row r="17080" spans="1:2" x14ac:dyDescent="0.25">
      <c r="A17080" s="48">
        <v>81101602</v>
      </c>
      <c r="B17080" s="49" t="s">
        <v>17315</v>
      </c>
    </row>
    <row r="17081" spans="1:2" x14ac:dyDescent="0.25">
      <c r="A17081" s="48">
        <v>81101603</v>
      </c>
      <c r="B17081" s="49" t="s">
        <v>17316</v>
      </c>
    </row>
    <row r="17082" spans="1:2" x14ac:dyDescent="0.25">
      <c r="A17082" s="48">
        <v>81101604</v>
      </c>
      <c r="B17082" s="49" t="s">
        <v>17317</v>
      </c>
    </row>
    <row r="17083" spans="1:2" x14ac:dyDescent="0.25">
      <c r="A17083" s="48">
        <v>81101605</v>
      </c>
      <c r="B17083" s="49" t="s">
        <v>17318</v>
      </c>
    </row>
    <row r="17084" spans="1:2" x14ac:dyDescent="0.25">
      <c r="A17084" s="48">
        <v>81101701</v>
      </c>
      <c r="B17084" s="49" t="s">
        <v>17319</v>
      </c>
    </row>
    <row r="17085" spans="1:2" x14ac:dyDescent="0.25">
      <c r="A17085" s="48">
        <v>81101702</v>
      </c>
      <c r="B17085" s="49" t="s">
        <v>17320</v>
      </c>
    </row>
    <row r="17086" spans="1:2" x14ac:dyDescent="0.25">
      <c r="A17086" s="48">
        <v>81101703</v>
      </c>
      <c r="B17086" s="49" t="s">
        <v>17321</v>
      </c>
    </row>
    <row r="17087" spans="1:2" x14ac:dyDescent="0.25">
      <c r="A17087" s="48">
        <v>81101801</v>
      </c>
      <c r="B17087" s="49" t="s">
        <v>17322</v>
      </c>
    </row>
    <row r="17088" spans="1:2" x14ac:dyDescent="0.25">
      <c r="A17088" s="48">
        <v>81101902</v>
      </c>
      <c r="B17088" s="49" t="s">
        <v>17323</v>
      </c>
    </row>
    <row r="17089" spans="1:2" x14ac:dyDescent="0.25">
      <c r="A17089" s="48">
        <v>81102001</v>
      </c>
      <c r="B17089" s="49" t="s">
        <v>17324</v>
      </c>
    </row>
    <row r="17090" spans="1:2" x14ac:dyDescent="0.25">
      <c r="A17090" s="48">
        <v>81102101</v>
      </c>
      <c r="B17090" s="49" t="s">
        <v>17325</v>
      </c>
    </row>
    <row r="17091" spans="1:2" x14ac:dyDescent="0.25">
      <c r="A17091" s="48">
        <v>81102201</v>
      </c>
      <c r="B17091" s="49" t="s">
        <v>17326</v>
      </c>
    </row>
    <row r="17092" spans="1:2" x14ac:dyDescent="0.25">
      <c r="A17092" s="48">
        <v>81102202</v>
      </c>
      <c r="B17092" s="49" t="s">
        <v>17327</v>
      </c>
    </row>
    <row r="17093" spans="1:2" x14ac:dyDescent="0.25">
      <c r="A17093" s="48">
        <v>81102203</v>
      </c>
      <c r="B17093" s="49" t="s">
        <v>17328</v>
      </c>
    </row>
    <row r="17094" spans="1:2" x14ac:dyDescent="0.25">
      <c r="A17094" s="48">
        <v>81102301</v>
      </c>
      <c r="B17094" s="49" t="s">
        <v>17329</v>
      </c>
    </row>
    <row r="17095" spans="1:2" x14ac:dyDescent="0.25">
      <c r="A17095" s="48">
        <v>81111501</v>
      </c>
      <c r="B17095" s="49" t="s">
        <v>17330</v>
      </c>
    </row>
    <row r="17096" spans="1:2" x14ac:dyDescent="0.25">
      <c r="A17096" s="48">
        <v>81111502</v>
      </c>
      <c r="B17096" s="49" t="s">
        <v>17331</v>
      </c>
    </row>
    <row r="17097" spans="1:2" x14ac:dyDescent="0.25">
      <c r="A17097" s="48">
        <v>81111503</v>
      </c>
      <c r="B17097" s="49" t="s">
        <v>17332</v>
      </c>
    </row>
    <row r="17098" spans="1:2" x14ac:dyDescent="0.25">
      <c r="A17098" s="48">
        <v>81111504</v>
      </c>
      <c r="B17098" s="49" t="s">
        <v>17333</v>
      </c>
    </row>
    <row r="17099" spans="1:2" x14ac:dyDescent="0.25">
      <c r="A17099" s="48">
        <v>81111505</v>
      </c>
      <c r="B17099" s="49" t="s">
        <v>17334</v>
      </c>
    </row>
    <row r="17100" spans="1:2" x14ac:dyDescent="0.25">
      <c r="A17100" s="48">
        <v>81111506</v>
      </c>
      <c r="B17100" s="49" t="s">
        <v>17335</v>
      </c>
    </row>
    <row r="17101" spans="1:2" x14ac:dyDescent="0.25">
      <c r="A17101" s="48">
        <v>81111507</v>
      </c>
      <c r="B17101" s="49" t="s">
        <v>17336</v>
      </c>
    </row>
    <row r="17102" spans="1:2" x14ac:dyDescent="0.25">
      <c r="A17102" s="48">
        <v>81111508</v>
      </c>
      <c r="B17102" s="49" t="s">
        <v>17337</v>
      </c>
    </row>
    <row r="17103" spans="1:2" x14ac:dyDescent="0.25">
      <c r="A17103" s="48">
        <v>81111509</v>
      </c>
      <c r="B17103" s="49" t="s">
        <v>17338</v>
      </c>
    </row>
    <row r="17104" spans="1:2" x14ac:dyDescent="0.25">
      <c r="A17104" s="48">
        <v>81111510</v>
      </c>
      <c r="B17104" s="49" t="s">
        <v>17339</v>
      </c>
    </row>
    <row r="17105" spans="1:2" x14ac:dyDescent="0.25">
      <c r="A17105" s="48">
        <v>81111601</v>
      </c>
      <c r="B17105" s="49" t="s">
        <v>17340</v>
      </c>
    </row>
    <row r="17106" spans="1:2" x14ac:dyDescent="0.25">
      <c r="A17106" s="48">
        <v>81111602</v>
      </c>
      <c r="B17106" s="49" t="s">
        <v>17341</v>
      </c>
    </row>
    <row r="17107" spans="1:2" x14ac:dyDescent="0.25">
      <c r="A17107" s="48">
        <v>81111603</v>
      </c>
      <c r="B17107" s="49" t="s">
        <v>17342</v>
      </c>
    </row>
    <row r="17108" spans="1:2" x14ac:dyDescent="0.25">
      <c r="A17108" s="48">
        <v>81111604</v>
      </c>
      <c r="B17108" s="49" t="s">
        <v>17343</v>
      </c>
    </row>
    <row r="17109" spans="1:2" x14ac:dyDescent="0.25">
      <c r="A17109" s="48">
        <v>81111605</v>
      </c>
      <c r="B17109" s="49" t="s">
        <v>17344</v>
      </c>
    </row>
    <row r="17110" spans="1:2" x14ac:dyDescent="0.25">
      <c r="A17110" s="48">
        <v>81111606</v>
      </c>
      <c r="B17110" s="49" t="s">
        <v>17345</v>
      </c>
    </row>
    <row r="17111" spans="1:2" x14ac:dyDescent="0.25">
      <c r="A17111" s="48">
        <v>81111607</v>
      </c>
      <c r="B17111" s="49" t="s">
        <v>17346</v>
      </c>
    </row>
    <row r="17112" spans="1:2" x14ac:dyDescent="0.25">
      <c r="A17112" s="48">
        <v>81111608</v>
      </c>
      <c r="B17112" s="49" t="s">
        <v>17347</v>
      </c>
    </row>
    <row r="17113" spans="1:2" x14ac:dyDescent="0.25">
      <c r="A17113" s="48">
        <v>81111609</v>
      </c>
      <c r="B17113" s="49" t="s">
        <v>17348</v>
      </c>
    </row>
    <row r="17114" spans="1:2" x14ac:dyDescent="0.25">
      <c r="A17114" s="48">
        <v>81111610</v>
      </c>
      <c r="B17114" s="49" t="s">
        <v>17349</v>
      </c>
    </row>
    <row r="17115" spans="1:2" x14ac:dyDescent="0.25">
      <c r="A17115" s="48">
        <v>81111611</v>
      </c>
      <c r="B17115" s="49" t="s">
        <v>17350</v>
      </c>
    </row>
    <row r="17116" spans="1:2" x14ac:dyDescent="0.25">
      <c r="A17116" s="48">
        <v>81111612</v>
      </c>
      <c r="B17116" s="49" t="s">
        <v>17351</v>
      </c>
    </row>
    <row r="17117" spans="1:2" x14ac:dyDescent="0.25">
      <c r="A17117" s="48">
        <v>81111613</v>
      </c>
      <c r="B17117" s="49" t="s">
        <v>17352</v>
      </c>
    </row>
    <row r="17118" spans="1:2" x14ac:dyDescent="0.25">
      <c r="A17118" s="48">
        <v>81111701</v>
      </c>
      <c r="B17118" s="49" t="s">
        <v>17353</v>
      </c>
    </row>
    <row r="17119" spans="1:2" x14ac:dyDescent="0.25">
      <c r="A17119" s="48">
        <v>81111702</v>
      </c>
      <c r="B17119" s="49" t="s">
        <v>17354</v>
      </c>
    </row>
    <row r="17120" spans="1:2" x14ac:dyDescent="0.25">
      <c r="A17120" s="48">
        <v>81111703</v>
      </c>
      <c r="B17120" s="49" t="s">
        <v>17355</v>
      </c>
    </row>
    <row r="17121" spans="1:2" x14ac:dyDescent="0.25">
      <c r="A17121" s="48">
        <v>81111704</v>
      </c>
      <c r="B17121" s="49" t="s">
        <v>17356</v>
      </c>
    </row>
    <row r="17122" spans="1:2" x14ac:dyDescent="0.25">
      <c r="A17122" s="48">
        <v>81111705</v>
      </c>
      <c r="B17122" s="49" t="s">
        <v>17357</v>
      </c>
    </row>
    <row r="17123" spans="1:2" x14ac:dyDescent="0.25">
      <c r="A17123" s="48">
        <v>81111801</v>
      </c>
      <c r="B17123" s="49" t="s">
        <v>17358</v>
      </c>
    </row>
    <row r="17124" spans="1:2" x14ac:dyDescent="0.25">
      <c r="A17124" s="48">
        <v>81111802</v>
      </c>
      <c r="B17124" s="49" t="s">
        <v>17359</v>
      </c>
    </row>
    <row r="17125" spans="1:2" x14ac:dyDescent="0.25">
      <c r="A17125" s="48">
        <v>81111803</v>
      </c>
      <c r="B17125" s="49" t="s">
        <v>17360</v>
      </c>
    </row>
    <row r="17126" spans="1:2" x14ac:dyDescent="0.25">
      <c r="A17126" s="48">
        <v>81111804</v>
      </c>
      <c r="B17126" s="49" t="s">
        <v>17361</v>
      </c>
    </row>
    <row r="17127" spans="1:2" x14ac:dyDescent="0.25">
      <c r="A17127" s="48">
        <v>81111805</v>
      </c>
      <c r="B17127" s="49" t="s">
        <v>17362</v>
      </c>
    </row>
    <row r="17128" spans="1:2" x14ac:dyDescent="0.25">
      <c r="A17128" s="48">
        <v>81111806</v>
      </c>
      <c r="B17128" s="49" t="s">
        <v>17363</v>
      </c>
    </row>
    <row r="17129" spans="1:2" x14ac:dyDescent="0.25">
      <c r="A17129" s="48">
        <v>81111807</v>
      </c>
      <c r="B17129" s="49" t="s">
        <v>17364</v>
      </c>
    </row>
    <row r="17130" spans="1:2" x14ac:dyDescent="0.25">
      <c r="A17130" s="48">
        <v>81111808</v>
      </c>
      <c r="B17130" s="49" t="s">
        <v>17365</v>
      </c>
    </row>
    <row r="17131" spans="1:2" x14ac:dyDescent="0.25">
      <c r="A17131" s="48">
        <v>81111809</v>
      </c>
      <c r="B17131" s="49" t="s">
        <v>17366</v>
      </c>
    </row>
    <row r="17132" spans="1:2" x14ac:dyDescent="0.25">
      <c r="A17132" s="48">
        <v>81111810</v>
      </c>
      <c r="B17132" s="49" t="s">
        <v>17367</v>
      </c>
    </row>
    <row r="17133" spans="1:2" x14ac:dyDescent="0.25">
      <c r="A17133" s="48">
        <v>81111811</v>
      </c>
      <c r="B17133" s="49" t="s">
        <v>17368</v>
      </c>
    </row>
    <row r="17134" spans="1:2" x14ac:dyDescent="0.25">
      <c r="A17134" s="48">
        <v>81111812</v>
      </c>
      <c r="B17134" s="49" t="s">
        <v>17369</v>
      </c>
    </row>
    <row r="17135" spans="1:2" x14ac:dyDescent="0.25">
      <c r="A17135" s="48">
        <v>81111814</v>
      </c>
      <c r="B17135" s="49" t="s">
        <v>17370</v>
      </c>
    </row>
    <row r="17136" spans="1:2" x14ac:dyDescent="0.25">
      <c r="A17136" s="48">
        <v>81111818</v>
      </c>
      <c r="B17136" s="49" t="s">
        <v>17371</v>
      </c>
    </row>
    <row r="17137" spans="1:2" x14ac:dyDescent="0.25">
      <c r="A17137" s="48">
        <v>81111901</v>
      </c>
      <c r="B17137" s="49" t="s">
        <v>17372</v>
      </c>
    </row>
    <row r="17138" spans="1:2" x14ac:dyDescent="0.25">
      <c r="A17138" s="48">
        <v>81111902</v>
      </c>
      <c r="B17138" s="49" t="s">
        <v>17373</v>
      </c>
    </row>
    <row r="17139" spans="1:2" x14ac:dyDescent="0.25">
      <c r="A17139" s="48">
        <v>81112001</v>
      </c>
      <c r="B17139" s="49" t="s">
        <v>17374</v>
      </c>
    </row>
    <row r="17140" spans="1:2" x14ac:dyDescent="0.25">
      <c r="A17140" s="48">
        <v>81112002</v>
      </c>
      <c r="B17140" s="49" t="s">
        <v>17375</v>
      </c>
    </row>
    <row r="17141" spans="1:2" x14ac:dyDescent="0.25">
      <c r="A17141" s="48">
        <v>81112003</v>
      </c>
      <c r="B17141" s="49" t="s">
        <v>17376</v>
      </c>
    </row>
    <row r="17142" spans="1:2" x14ac:dyDescent="0.25">
      <c r="A17142" s="48">
        <v>81112004</v>
      </c>
      <c r="B17142" s="49" t="s">
        <v>17377</v>
      </c>
    </row>
    <row r="17143" spans="1:2" x14ac:dyDescent="0.25">
      <c r="A17143" s="48">
        <v>81112005</v>
      </c>
      <c r="B17143" s="49" t="s">
        <v>17378</v>
      </c>
    </row>
    <row r="17144" spans="1:2" x14ac:dyDescent="0.25">
      <c r="A17144" s="48">
        <v>81112006</v>
      </c>
      <c r="B17144" s="49" t="s">
        <v>17379</v>
      </c>
    </row>
    <row r="17145" spans="1:2" x14ac:dyDescent="0.25">
      <c r="A17145" s="48">
        <v>81112007</v>
      </c>
      <c r="B17145" s="49" t="s">
        <v>17380</v>
      </c>
    </row>
    <row r="17146" spans="1:2" x14ac:dyDescent="0.25">
      <c r="A17146" s="48">
        <v>81112008</v>
      </c>
      <c r="B17146" s="49" t="s">
        <v>17381</v>
      </c>
    </row>
    <row r="17147" spans="1:2" x14ac:dyDescent="0.25">
      <c r="A17147" s="48">
        <v>81112009</v>
      </c>
      <c r="B17147" s="49" t="s">
        <v>17382</v>
      </c>
    </row>
    <row r="17148" spans="1:2" x14ac:dyDescent="0.25">
      <c r="A17148" s="48">
        <v>81112010</v>
      </c>
      <c r="B17148" s="49" t="s">
        <v>17383</v>
      </c>
    </row>
    <row r="17149" spans="1:2" x14ac:dyDescent="0.25">
      <c r="A17149" s="48">
        <v>81112101</v>
      </c>
      <c r="B17149" s="49" t="s">
        <v>17384</v>
      </c>
    </row>
    <row r="17150" spans="1:2" x14ac:dyDescent="0.25">
      <c r="A17150" s="48">
        <v>81112102</v>
      </c>
      <c r="B17150" s="49" t="s">
        <v>17385</v>
      </c>
    </row>
    <row r="17151" spans="1:2" x14ac:dyDescent="0.25">
      <c r="A17151" s="48">
        <v>81112103</v>
      </c>
      <c r="B17151" s="49" t="s">
        <v>17386</v>
      </c>
    </row>
    <row r="17152" spans="1:2" x14ac:dyDescent="0.25">
      <c r="A17152" s="48">
        <v>81112104</v>
      </c>
      <c r="B17152" s="49" t="s">
        <v>17387</v>
      </c>
    </row>
    <row r="17153" spans="1:2" x14ac:dyDescent="0.25">
      <c r="A17153" s="48">
        <v>81112105</v>
      </c>
      <c r="B17153" s="49" t="s">
        <v>17388</v>
      </c>
    </row>
    <row r="17154" spans="1:2" x14ac:dyDescent="0.25">
      <c r="A17154" s="48">
        <v>81112106</v>
      </c>
      <c r="B17154" s="49" t="s">
        <v>17389</v>
      </c>
    </row>
    <row r="17155" spans="1:2" x14ac:dyDescent="0.25">
      <c r="A17155" s="48">
        <v>81112107</v>
      </c>
      <c r="B17155" s="49" t="s">
        <v>17390</v>
      </c>
    </row>
    <row r="17156" spans="1:2" x14ac:dyDescent="0.25">
      <c r="A17156" s="48">
        <v>81112201</v>
      </c>
      <c r="B17156" s="49" t="s">
        <v>17391</v>
      </c>
    </row>
    <row r="17157" spans="1:2" x14ac:dyDescent="0.25">
      <c r="A17157" s="48">
        <v>81112202</v>
      </c>
      <c r="B17157" s="49" t="s">
        <v>17392</v>
      </c>
    </row>
    <row r="17158" spans="1:2" x14ac:dyDescent="0.25">
      <c r="A17158" s="48">
        <v>81121501</v>
      </c>
      <c r="B17158" s="49" t="s">
        <v>17393</v>
      </c>
    </row>
    <row r="17159" spans="1:2" x14ac:dyDescent="0.25">
      <c r="A17159" s="48">
        <v>81121502</v>
      </c>
      <c r="B17159" s="49" t="s">
        <v>17394</v>
      </c>
    </row>
    <row r="17160" spans="1:2" x14ac:dyDescent="0.25">
      <c r="A17160" s="48">
        <v>81121503</v>
      </c>
      <c r="B17160" s="49" t="s">
        <v>17395</v>
      </c>
    </row>
    <row r="17161" spans="1:2" x14ac:dyDescent="0.25">
      <c r="A17161" s="48">
        <v>81121504</v>
      </c>
      <c r="B17161" s="49" t="s">
        <v>17396</v>
      </c>
    </row>
    <row r="17162" spans="1:2" x14ac:dyDescent="0.25">
      <c r="A17162" s="48">
        <v>81121601</v>
      </c>
      <c r="B17162" s="49" t="s">
        <v>17397</v>
      </c>
    </row>
    <row r="17163" spans="1:2" x14ac:dyDescent="0.25">
      <c r="A17163" s="48">
        <v>81121602</v>
      </c>
      <c r="B17163" s="49" t="s">
        <v>17398</v>
      </c>
    </row>
    <row r="17164" spans="1:2" x14ac:dyDescent="0.25">
      <c r="A17164" s="48">
        <v>81121603</v>
      </c>
      <c r="B17164" s="49" t="s">
        <v>17399</v>
      </c>
    </row>
    <row r="17165" spans="1:2" x14ac:dyDescent="0.25">
      <c r="A17165" s="48">
        <v>81121604</v>
      </c>
      <c r="B17165" s="49" t="s">
        <v>17400</v>
      </c>
    </row>
    <row r="17166" spans="1:2" x14ac:dyDescent="0.25">
      <c r="A17166" s="48">
        <v>81121605</v>
      </c>
      <c r="B17166" s="49" t="s">
        <v>17401</v>
      </c>
    </row>
    <row r="17167" spans="1:2" x14ac:dyDescent="0.25">
      <c r="A17167" s="48">
        <v>81121606</v>
      </c>
      <c r="B17167" s="49" t="s">
        <v>17402</v>
      </c>
    </row>
    <row r="17168" spans="1:2" x14ac:dyDescent="0.25">
      <c r="A17168" s="48">
        <v>81121607</v>
      </c>
      <c r="B17168" s="49" t="s">
        <v>17403</v>
      </c>
    </row>
    <row r="17169" spans="1:2" x14ac:dyDescent="0.25">
      <c r="A17169" s="48">
        <v>81131501</v>
      </c>
      <c r="B17169" s="49" t="s">
        <v>17404</v>
      </c>
    </row>
    <row r="17170" spans="1:2" x14ac:dyDescent="0.25">
      <c r="A17170" s="48">
        <v>81131502</v>
      </c>
      <c r="B17170" s="49" t="s">
        <v>17405</v>
      </c>
    </row>
    <row r="17171" spans="1:2" x14ac:dyDescent="0.25">
      <c r="A17171" s="48">
        <v>81131503</v>
      </c>
      <c r="B17171" s="49" t="s">
        <v>17406</v>
      </c>
    </row>
    <row r="17172" spans="1:2" x14ac:dyDescent="0.25">
      <c r="A17172" s="48">
        <v>81131504</v>
      </c>
      <c r="B17172" s="49" t="s">
        <v>17407</v>
      </c>
    </row>
    <row r="17173" spans="1:2" x14ac:dyDescent="0.25">
      <c r="A17173" s="48">
        <v>81131505</v>
      </c>
      <c r="B17173" s="49" t="s">
        <v>17408</v>
      </c>
    </row>
    <row r="17174" spans="1:2" x14ac:dyDescent="0.25">
      <c r="A17174" s="48">
        <v>81141501</v>
      </c>
      <c r="B17174" s="49" t="s">
        <v>17409</v>
      </c>
    </row>
    <row r="17175" spans="1:2" x14ac:dyDescent="0.25">
      <c r="A17175" s="48">
        <v>81141502</v>
      </c>
      <c r="B17175" s="49" t="s">
        <v>17410</v>
      </c>
    </row>
    <row r="17176" spans="1:2" x14ac:dyDescent="0.25">
      <c r="A17176" s="48">
        <v>81141503</v>
      </c>
      <c r="B17176" s="49" t="s">
        <v>17411</v>
      </c>
    </row>
    <row r="17177" spans="1:2" x14ac:dyDescent="0.25">
      <c r="A17177" s="48">
        <v>81141504</v>
      </c>
      <c r="B17177" s="49" t="s">
        <v>17412</v>
      </c>
    </row>
    <row r="17178" spans="1:2" x14ac:dyDescent="0.25">
      <c r="A17178" s="48">
        <v>81141505</v>
      </c>
      <c r="B17178" s="49" t="s">
        <v>17413</v>
      </c>
    </row>
    <row r="17179" spans="1:2" x14ac:dyDescent="0.25">
      <c r="A17179" s="48">
        <v>81141506</v>
      </c>
      <c r="B17179" s="49" t="s">
        <v>17414</v>
      </c>
    </row>
    <row r="17180" spans="1:2" x14ac:dyDescent="0.25">
      <c r="A17180" s="48">
        <v>81141601</v>
      </c>
      <c r="B17180" s="49" t="s">
        <v>17415</v>
      </c>
    </row>
    <row r="17181" spans="1:2" x14ac:dyDescent="0.25">
      <c r="A17181" s="48">
        <v>81141602</v>
      </c>
      <c r="B17181" s="49" t="s">
        <v>17416</v>
      </c>
    </row>
    <row r="17182" spans="1:2" x14ac:dyDescent="0.25">
      <c r="A17182" s="48">
        <v>81141603</v>
      </c>
      <c r="B17182" s="49" t="s">
        <v>17417</v>
      </c>
    </row>
    <row r="17183" spans="1:2" x14ac:dyDescent="0.25">
      <c r="A17183" s="48">
        <v>81141604</v>
      </c>
      <c r="B17183" s="49" t="s">
        <v>17418</v>
      </c>
    </row>
    <row r="17184" spans="1:2" x14ac:dyDescent="0.25">
      <c r="A17184" s="48">
        <v>81141605</v>
      </c>
      <c r="B17184" s="49" t="s">
        <v>17419</v>
      </c>
    </row>
    <row r="17185" spans="1:2" x14ac:dyDescent="0.25">
      <c r="A17185" s="48">
        <v>81141606</v>
      </c>
      <c r="B17185" s="49" t="s">
        <v>17420</v>
      </c>
    </row>
    <row r="17186" spans="1:2" x14ac:dyDescent="0.25">
      <c r="A17186" s="48">
        <v>81141701</v>
      </c>
      <c r="B17186" s="49" t="s">
        <v>17421</v>
      </c>
    </row>
    <row r="17187" spans="1:2" x14ac:dyDescent="0.25">
      <c r="A17187" s="48">
        <v>81141702</v>
      </c>
      <c r="B17187" s="49" t="s">
        <v>17422</v>
      </c>
    </row>
    <row r="17188" spans="1:2" x14ac:dyDescent="0.25">
      <c r="A17188" s="48">
        <v>81141703</v>
      </c>
      <c r="B17188" s="49" t="s">
        <v>17423</v>
      </c>
    </row>
    <row r="17189" spans="1:2" x14ac:dyDescent="0.25">
      <c r="A17189" s="48">
        <v>81141704</v>
      </c>
      <c r="B17189" s="49" t="s">
        <v>17424</v>
      </c>
    </row>
    <row r="17190" spans="1:2" x14ac:dyDescent="0.25">
      <c r="A17190" s="48">
        <v>81141801</v>
      </c>
      <c r="B17190" s="49" t="s">
        <v>17425</v>
      </c>
    </row>
    <row r="17191" spans="1:2" x14ac:dyDescent="0.25">
      <c r="A17191" s="48">
        <v>81141802</v>
      </c>
      <c r="B17191" s="49" t="s">
        <v>17426</v>
      </c>
    </row>
    <row r="17192" spans="1:2" x14ac:dyDescent="0.25">
      <c r="A17192" s="48">
        <v>81141803</v>
      </c>
      <c r="B17192" s="49" t="s">
        <v>17427</v>
      </c>
    </row>
    <row r="17193" spans="1:2" x14ac:dyDescent="0.25">
      <c r="A17193" s="48">
        <v>81141804</v>
      </c>
      <c r="B17193" s="49" t="s">
        <v>17428</v>
      </c>
    </row>
    <row r="17194" spans="1:2" x14ac:dyDescent="0.25">
      <c r="A17194" s="48">
        <v>81141805</v>
      </c>
      <c r="B17194" s="49" t="s">
        <v>17429</v>
      </c>
    </row>
    <row r="17195" spans="1:2" x14ac:dyDescent="0.25">
      <c r="A17195" s="48">
        <v>81141806</v>
      </c>
      <c r="B17195" s="49" t="s">
        <v>17430</v>
      </c>
    </row>
    <row r="17196" spans="1:2" x14ac:dyDescent="0.25">
      <c r="A17196" s="48">
        <v>81141807</v>
      </c>
      <c r="B17196" s="49" t="s">
        <v>17431</v>
      </c>
    </row>
    <row r="17197" spans="1:2" x14ac:dyDescent="0.25">
      <c r="A17197" s="48">
        <v>81151501</v>
      </c>
      <c r="B17197" s="49" t="s">
        <v>17432</v>
      </c>
    </row>
    <row r="17198" spans="1:2" x14ac:dyDescent="0.25">
      <c r="A17198" s="48">
        <v>81151502</v>
      </c>
      <c r="B17198" s="49" t="s">
        <v>17433</v>
      </c>
    </row>
    <row r="17199" spans="1:2" x14ac:dyDescent="0.25">
      <c r="A17199" s="48">
        <v>81151503</v>
      </c>
      <c r="B17199" s="49" t="s">
        <v>17434</v>
      </c>
    </row>
    <row r="17200" spans="1:2" x14ac:dyDescent="0.25">
      <c r="A17200" s="48">
        <v>81151601</v>
      </c>
      <c r="B17200" s="49" t="s">
        <v>17435</v>
      </c>
    </row>
    <row r="17201" spans="1:2" x14ac:dyDescent="0.25">
      <c r="A17201" s="48">
        <v>81151602</v>
      </c>
      <c r="B17201" s="49" t="s">
        <v>17436</v>
      </c>
    </row>
    <row r="17202" spans="1:2" x14ac:dyDescent="0.25">
      <c r="A17202" s="48">
        <v>81151603</v>
      </c>
      <c r="B17202" s="49" t="s">
        <v>17437</v>
      </c>
    </row>
    <row r="17203" spans="1:2" x14ac:dyDescent="0.25">
      <c r="A17203" s="48">
        <v>81151604</v>
      </c>
      <c r="B17203" s="49" t="s">
        <v>17438</v>
      </c>
    </row>
    <row r="17204" spans="1:2" x14ac:dyDescent="0.25">
      <c r="A17204" s="48">
        <v>81151701</v>
      </c>
      <c r="B17204" s="49" t="s">
        <v>17439</v>
      </c>
    </row>
    <row r="17205" spans="1:2" x14ac:dyDescent="0.25">
      <c r="A17205" s="48">
        <v>81151702</v>
      </c>
      <c r="B17205" s="49" t="s">
        <v>17440</v>
      </c>
    </row>
    <row r="17206" spans="1:2" x14ac:dyDescent="0.25">
      <c r="A17206" s="48">
        <v>81151703</v>
      </c>
      <c r="B17206" s="49" t="s">
        <v>17441</v>
      </c>
    </row>
    <row r="17207" spans="1:2" x14ac:dyDescent="0.25">
      <c r="A17207" s="48">
        <v>81151704</v>
      </c>
      <c r="B17207" s="49" t="s">
        <v>17442</v>
      </c>
    </row>
    <row r="17208" spans="1:2" x14ac:dyDescent="0.25">
      <c r="A17208" s="48">
        <v>81151705</v>
      </c>
      <c r="B17208" s="49" t="s">
        <v>17443</v>
      </c>
    </row>
    <row r="17209" spans="1:2" x14ac:dyDescent="0.25">
      <c r="A17209" s="48">
        <v>81151801</v>
      </c>
      <c r="B17209" s="49" t="s">
        <v>17444</v>
      </c>
    </row>
    <row r="17210" spans="1:2" x14ac:dyDescent="0.25">
      <c r="A17210" s="48">
        <v>81151802</v>
      </c>
      <c r="B17210" s="49" t="s">
        <v>17445</v>
      </c>
    </row>
    <row r="17211" spans="1:2" x14ac:dyDescent="0.25">
      <c r="A17211" s="48">
        <v>81151803</v>
      </c>
      <c r="B17211" s="49" t="s">
        <v>17446</v>
      </c>
    </row>
    <row r="17212" spans="1:2" x14ac:dyDescent="0.25">
      <c r="A17212" s="48">
        <v>81151804</v>
      </c>
      <c r="B17212" s="49" t="s">
        <v>17447</v>
      </c>
    </row>
    <row r="17213" spans="1:2" x14ac:dyDescent="0.25">
      <c r="A17213" s="48">
        <v>81151805</v>
      </c>
      <c r="B17213" s="49" t="s">
        <v>17448</v>
      </c>
    </row>
    <row r="17214" spans="1:2" x14ac:dyDescent="0.25">
      <c r="A17214" s="48">
        <v>81151806</v>
      </c>
      <c r="B17214" s="49" t="s">
        <v>17449</v>
      </c>
    </row>
    <row r="17215" spans="1:2" x14ac:dyDescent="0.25">
      <c r="A17215" s="48">
        <v>81151901</v>
      </c>
      <c r="B17215" s="49" t="s">
        <v>17450</v>
      </c>
    </row>
    <row r="17216" spans="1:2" x14ac:dyDescent="0.25">
      <c r="A17216" s="48">
        <v>81151902</v>
      </c>
      <c r="B17216" s="49" t="s">
        <v>17451</v>
      </c>
    </row>
    <row r="17217" spans="1:2" x14ac:dyDescent="0.25">
      <c r="A17217" s="48">
        <v>81151903</v>
      </c>
      <c r="B17217" s="49" t="s">
        <v>17452</v>
      </c>
    </row>
    <row r="17218" spans="1:2" x14ac:dyDescent="0.25">
      <c r="A17218" s="48">
        <v>81151904</v>
      </c>
      <c r="B17218" s="49" t="s">
        <v>17453</v>
      </c>
    </row>
    <row r="17219" spans="1:2" x14ac:dyDescent="0.25">
      <c r="A17219" s="48">
        <v>82101501</v>
      </c>
      <c r="B17219" s="49" t="s">
        <v>17454</v>
      </c>
    </row>
    <row r="17220" spans="1:2" x14ac:dyDescent="0.25">
      <c r="A17220" s="48">
        <v>82101502</v>
      </c>
      <c r="B17220" s="49" t="s">
        <v>17455</v>
      </c>
    </row>
    <row r="17221" spans="1:2" x14ac:dyDescent="0.25">
      <c r="A17221" s="48">
        <v>82101503</v>
      </c>
      <c r="B17221" s="49" t="s">
        <v>17456</v>
      </c>
    </row>
    <row r="17222" spans="1:2" x14ac:dyDescent="0.25">
      <c r="A17222" s="48">
        <v>82101504</v>
      </c>
      <c r="B17222" s="49" t="s">
        <v>17457</v>
      </c>
    </row>
    <row r="17223" spans="1:2" x14ac:dyDescent="0.25">
      <c r="A17223" s="48">
        <v>82101505</v>
      </c>
      <c r="B17223" s="49" t="s">
        <v>17458</v>
      </c>
    </row>
    <row r="17224" spans="1:2" x14ac:dyDescent="0.25">
      <c r="A17224" s="48">
        <v>82101506</v>
      </c>
      <c r="B17224" s="49" t="s">
        <v>17459</v>
      </c>
    </row>
    <row r="17225" spans="1:2" x14ac:dyDescent="0.25">
      <c r="A17225" s="48">
        <v>82101507</v>
      </c>
      <c r="B17225" s="49" t="s">
        <v>17460</v>
      </c>
    </row>
    <row r="17226" spans="1:2" x14ac:dyDescent="0.25">
      <c r="A17226" s="48">
        <v>82101508</v>
      </c>
      <c r="B17226" s="49" t="s">
        <v>17461</v>
      </c>
    </row>
    <row r="17227" spans="1:2" x14ac:dyDescent="0.25">
      <c r="A17227" s="48">
        <v>82101601</v>
      </c>
      <c r="B17227" s="49" t="s">
        <v>17462</v>
      </c>
    </row>
    <row r="17228" spans="1:2" x14ac:dyDescent="0.25">
      <c r="A17228" s="48">
        <v>82101602</v>
      </c>
      <c r="B17228" s="49" t="s">
        <v>17463</v>
      </c>
    </row>
    <row r="17229" spans="1:2" x14ac:dyDescent="0.25">
      <c r="A17229" s="48">
        <v>82101603</v>
      </c>
      <c r="B17229" s="49" t="s">
        <v>17464</v>
      </c>
    </row>
    <row r="17230" spans="1:2" x14ac:dyDescent="0.25">
      <c r="A17230" s="48">
        <v>82101604</v>
      </c>
      <c r="B17230" s="49" t="s">
        <v>17465</v>
      </c>
    </row>
    <row r="17231" spans="1:2" x14ac:dyDescent="0.25">
      <c r="A17231" s="48">
        <v>82101701</v>
      </c>
      <c r="B17231" s="49" t="s">
        <v>17466</v>
      </c>
    </row>
    <row r="17232" spans="1:2" x14ac:dyDescent="0.25">
      <c r="A17232" s="48">
        <v>82101702</v>
      </c>
      <c r="B17232" s="49" t="s">
        <v>17467</v>
      </c>
    </row>
    <row r="17233" spans="1:2" x14ac:dyDescent="0.25">
      <c r="A17233" s="48">
        <v>82101801</v>
      </c>
      <c r="B17233" s="49" t="s">
        <v>17468</v>
      </c>
    </row>
    <row r="17234" spans="1:2" x14ac:dyDescent="0.25">
      <c r="A17234" s="48">
        <v>82101901</v>
      </c>
      <c r="B17234" s="49" t="s">
        <v>17469</v>
      </c>
    </row>
    <row r="17235" spans="1:2" x14ac:dyDescent="0.25">
      <c r="A17235" s="48">
        <v>82101902</v>
      </c>
      <c r="B17235" s="49" t="s">
        <v>17470</v>
      </c>
    </row>
    <row r="17236" spans="1:2" x14ac:dyDescent="0.25">
      <c r="A17236" s="48">
        <v>82101903</v>
      </c>
      <c r="B17236" s="49" t="s">
        <v>17471</v>
      </c>
    </row>
    <row r="17237" spans="1:2" x14ac:dyDescent="0.25">
      <c r="A17237" s="48">
        <v>82101904</v>
      </c>
      <c r="B17237" s="49" t="s">
        <v>17472</v>
      </c>
    </row>
    <row r="17238" spans="1:2" x14ac:dyDescent="0.25">
      <c r="A17238" s="48">
        <v>82101905</v>
      </c>
      <c r="B17238" s="49" t="s">
        <v>17473</v>
      </c>
    </row>
    <row r="17239" spans="1:2" x14ac:dyDescent="0.25">
      <c r="A17239" s="48">
        <v>82111501</v>
      </c>
      <c r="B17239" s="49" t="s">
        <v>17474</v>
      </c>
    </row>
    <row r="17240" spans="1:2" x14ac:dyDescent="0.25">
      <c r="A17240" s="48">
        <v>82111502</v>
      </c>
      <c r="B17240" s="49" t="s">
        <v>17475</v>
      </c>
    </row>
    <row r="17241" spans="1:2" x14ac:dyDescent="0.25">
      <c r="A17241" s="48">
        <v>82111503</v>
      </c>
      <c r="B17241" s="49" t="s">
        <v>17476</v>
      </c>
    </row>
    <row r="17242" spans="1:2" x14ac:dyDescent="0.25">
      <c r="A17242" s="48">
        <v>82111601</v>
      </c>
      <c r="B17242" s="49" t="s">
        <v>17477</v>
      </c>
    </row>
    <row r="17243" spans="1:2" x14ac:dyDescent="0.25">
      <c r="A17243" s="48">
        <v>82111602</v>
      </c>
      <c r="B17243" s="49" t="s">
        <v>17478</v>
      </c>
    </row>
    <row r="17244" spans="1:2" x14ac:dyDescent="0.25">
      <c r="A17244" s="48">
        <v>82111603</v>
      </c>
      <c r="B17244" s="49" t="s">
        <v>17479</v>
      </c>
    </row>
    <row r="17245" spans="1:2" x14ac:dyDescent="0.25">
      <c r="A17245" s="48">
        <v>82111604</v>
      </c>
      <c r="B17245" s="49" t="s">
        <v>17480</v>
      </c>
    </row>
    <row r="17246" spans="1:2" x14ac:dyDescent="0.25">
      <c r="A17246" s="48">
        <v>82111701</v>
      </c>
      <c r="B17246" s="49" t="s">
        <v>17481</v>
      </c>
    </row>
    <row r="17247" spans="1:2" x14ac:dyDescent="0.25">
      <c r="A17247" s="48">
        <v>82111702</v>
      </c>
      <c r="B17247" s="49" t="s">
        <v>17482</v>
      </c>
    </row>
    <row r="17248" spans="1:2" x14ac:dyDescent="0.25">
      <c r="A17248" s="48">
        <v>82111703</v>
      </c>
      <c r="B17248" s="49" t="s">
        <v>17483</v>
      </c>
    </row>
    <row r="17249" spans="1:2" x14ac:dyDescent="0.25">
      <c r="A17249" s="48">
        <v>82111704</v>
      </c>
      <c r="B17249" s="49" t="s">
        <v>17484</v>
      </c>
    </row>
    <row r="17250" spans="1:2" x14ac:dyDescent="0.25">
      <c r="A17250" s="48">
        <v>82111705</v>
      </c>
      <c r="B17250" s="49" t="s">
        <v>17485</v>
      </c>
    </row>
    <row r="17251" spans="1:2" x14ac:dyDescent="0.25">
      <c r="A17251" s="48">
        <v>82111801</v>
      </c>
      <c r="B17251" s="49" t="s">
        <v>17486</v>
      </c>
    </row>
    <row r="17252" spans="1:2" x14ac:dyDescent="0.25">
      <c r="A17252" s="48">
        <v>82111802</v>
      </c>
      <c r="B17252" s="49" t="s">
        <v>17487</v>
      </c>
    </row>
    <row r="17253" spans="1:2" x14ac:dyDescent="0.25">
      <c r="A17253" s="48">
        <v>82111803</v>
      </c>
      <c r="B17253" s="49" t="s">
        <v>17488</v>
      </c>
    </row>
    <row r="17254" spans="1:2" x14ac:dyDescent="0.25">
      <c r="A17254" s="48">
        <v>82111804</v>
      </c>
      <c r="B17254" s="49" t="s">
        <v>17489</v>
      </c>
    </row>
    <row r="17255" spans="1:2" x14ac:dyDescent="0.25">
      <c r="A17255" s="48">
        <v>82111901</v>
      </c>
      <c r="B17255" s="49" t="s">
        <v>17490</v>
      </c>
    </row>
    <row r="17256" spans="1:2" x14ac:dyDescent="0.25">
      <c r="A17256" s="48">
        <v>82111902</v>
      </c>
      <c r="B17256" s="49" t="s">
        <v>17491</v>
      </c>
    </row>
    <row r="17257" spans="1:2" x14ac:dyDescent="0.25">
      <c r="A17257" s="48">
        <v>82111903</v>
      </c>
      <c r="B17257" s="49" t="s">
        <v>17492</v>
      </c>
    </row>
    <row r="17258" spans="1:2" x14ac:dyDescent="0.25">
      <c r="A17258" s="48">
        <v>82111904</v>
      </c>
      <c r="B17258" s="49" t="s">
        <v>17493</v>
      </c>
    </row>
    <row r="17259" spans="1:2" x14ac:dyDescent="0.25">
      <c r="A17259" s="48">
        <v>82121501</v>
      </c>
      <c r="B17259" s="49" t="s">
        <v>17494</v>
      </c>
    </row>
    <row r="17260" spans="1:2" x14ac:dyDescent="0.25">
      <c r="A17260" s="48">
        <v>82121502</v>
      </c>
      <c r="B17260" s="49" t="s">
        <v>17495</v>
      </c>
    </row>
    <row r="17261" spans="1:2" x14ac:dyDescent="0.25">
      <c r="A17261" s="48">
        <v>82121503</v>
      </c>
      <c r="B17261" s="49" t="s">
        <v>17496</v>
      </c>
    </row>
    <row r="17262" spans="1:2" x14ac:dyDescent="0.25">
      <c r="A17262" s="48">
        <v>82121504</v>
      </c>
      <c r="B17262" s="49" t="s">
        <v>17497</v>
      </c>
    </row>
    <row r="17263" spans="1:2" x14ac:dyDescent="0.25">
      <c r="A17263" s="48">
        <v>82121505</v>
      </c>
      <c r="B17263" s="49" t="s">
        <v>17498</v>
      </c>
    </row>
    <row r="17264" spans="1:2" x14ac:dyDescent="0.25">
      <c r="A17264" s="48">
        <v>82121506</v>
      </c>
      <c r="B17264" s="49" t="s">
        <v>17499</v>
      </c>
    </row>
    <row r="17265" spans="1:2" x14ac:dyDescent="0.25">
      <c r="A17265" s="48">
        <v>82121507</v>
      </c>
      <c r="B17265" s="49" t="s">
        <v>17500</v>
      </c>
    </row>
    <row r="17266" spans="1:2" x14ac:dyDescent="0.25">
      <c r="A17266" s="48">
        <v>82121508</v>
      </c>
      <c r="B17266" s="49" t="s">
        <v>17501</v>
      </c>
    </row>
    <row r="17267" spans="1:2" x14ac:dyDescent="0.25">
      <c r="A17267" s="48">
        <v>82121509</v>
      </c>
      <c r="B17267" s="49" t="s">
        <v>17502</v>
      </c>
    </row>
    <row r="17268" spans="1:2" x14ac:dyDescent="0.25">
      <c r="A17268" s="48">
        <v>82121510</v>
      </c>
      <c r="B17268" s="49" t="s">
        <v>17503</v>
      </c>
    </row>
    <row r="17269" spans="1:2" x14ac:dyDescent="0.25">
      <c r="A17269" s="48">
        <v>82121511</v>
      </c>
      <c r="B17269" s="49" t="s">
        <v>17504</v>
      </c>
    </row>
    <row r="17270" spans="1:2" x14ac:dyDescent="0.25">
      <c r="A17270" s="48">
        <v>82121512</v>
      </c>
      <c r="B17270" s="49" t="s">
        <v>17505</v>
      </c>
    </row>
    <row r="17271" spans="1:2" x14ac:dyDescent="0.25">
      <c r="A17271" s="48">
        <v>82121601</v>
      </c>
      <c r="B17271" s="49" t="s">
        <v>17506</v>
      </c>
    </row>
    <row r="17272" spans="1:2" x14ac:dyDescent="0.25">
      <c r="A17272" s="48">
        <v>82121602</v>
      </c>
      <c r="B17272" s="49" t="s">
        <v>17507</v>
      </c>
    </row>
    <row r="17273" spans="1:2" x14ac:dyDescent="0.25">
      <c r="A17273" s="48">
        <v>82121603</v>
      </c>
      <c r="B17273" s="49" t="s">
        <v>17508</v>
      </c>
    </row>
    <row r="17274" spans="1:2" x14ac:dyDescent="0.25">
      <c r="A17274" s="48">
        <v>82121701</v>
      </c>
      <c r="B17274" s="49" t="s">
        <v>17509</v>
      </c>
    </row>
    <row r="17275" spans="1:2" x14ac:dyDescent="0.25">
      <c r="A17275" s="48">
        <v>82121702</v>
      </c>
      <c r="B17275" s="49" t="s">
        <v>17510</v>
      </c>
    </row>
    <row r="17276" spans="1:2" x14ac:dyDescent="0.25">
      <c r="A17276" s="48">
        <v>82121801</v>
      </c>
      <c r="B17276" s="49" t="s">
        <v>17511</v>
      </c>
    </row>
    <row r="17277" spans="1:2" x14ac:dyDescent="0.25">
      <c r="A17277" s="48">
        <v>82121802</v>
      </c>
      <c r="B17277" s="49" t="s">
        <v>17512</v>
      </c>
    </row>
    <row r="17278" spans="1:2" x14ac:dyDescent="0.25">
      <c r="A17278" s="48">
        <v>82121901</v>
      </c>
      <c r="B17278" s="49" t="s">
        <v>17513</v>
      </c>
    </row>
    <row r="17279" spans="1:2" x14ac:dyDescent="0.25">
      <c r="A17279" s="48">
        <v>82121902</v>
      </c>
      <c r="B17279" s="49" t="s">
        <v>17514</v>
      </c>
    </row>
    <row r="17280" spans="1:2" x14ac:dyDescent="0.25">
      <c r="A17280" s="48">
        <v>82121903</v>
      </c>
      <c r="B17280" s="49" t="s">
        <v>17515</v>
      </c>
    </row>
    <row r="17281" spans="1:2" x14ac:dyDescent="0.25">
      <c r="A17281" s="48">
        <v>82121904</v>
      </c>
      <c r="B17281" s="49" t="s">
        <v>17516</v>
      </c>
    </row>
    <row r="17282" spans="1:2" x14ac:dyDescent="0.25">
      <c r="A17282" s="48">
        <v>82121905</v>
      </c>
      <c r="B17282" s="49" t="s">
        <v>17517</v>
      </c>
    </row>
    <row r="17283" spans="1:2" x14ac:dyDescent="0.25">
      <c r="A17283" s="48">
        <v>82121906</v>
      </c>
      <c r="B17283" s="49" t="s">
        <v>17518</v>
      </c>
    </row>
    <row r="17284" spans="1:2" x14ac:dyDescent="0.25">
      <c r="A17284" s="48">
        <v>82121907</v>
      </c>
      <c r="B17284" s="49" t="s">
        <v>17519</v>
      </c>
    </row>
    <row r="17285" spans="1:2" x14ac:dyDescent="0.25">
      <c r="A17285" s="48">
        <v>82121908</v>
      </c>
      <c r="B17285" s="49" t="s">
        <v>17520</v>
      </c>
    </row>
    <row r="17286" spans="1:2" x14ac:dyDescent="0.25">
      <c r="A17286" s="48">
        <v>82131501</v>
      </c>
      <c r="B17286" s="49" t="s">
        <v>17521</v>
      </c>
    </row>
    <row r="17287" spans="1:2" x14ac:dyDescent="0.25">
      <c r="A17287" s="48">
        <v>82131502</v>
      </c>
      <c r="B17287" s="49" t="s">
        <v>17522</v>
      </c>
    </row>
    <row r="17288" spans="1:2" x14ac:dyDescent="0.25">
      <c r="A17288" s="48">
        <v>82131503</v>
      </c>
      <c r="B17288" s="49" t="s">
        <v>17523</v>
      </c>
    </row>
    <row r="17289" spans="1:2" x14ac:dyDescent="0.25">
      <c r="A17289" s="48">
        <v>82131504</v>
      </c>
      <c r="B17289" s="49" t="s">
        <v>17524</v>
      </c>
    </row>
    <row r="17290" spans="1:2" x14ac:dyDescent="0.25">
      <c r="A17290" s="48">
        <v>82131601</v>
      </c>
      <c r="B17290" s="49" t="s">
        <v>17525</v>
      </c>
    </row>
    <row r="17291" spans="1:2" x14ac:dyDescent="0.25">
      <c r="A17291" s="48">
        <v>82131602</v>
      </c>
      <c r="B17291" s="49" t="s">
        <v>17526</v>
      </c>
    </row>
    <row r="17292" spans="1:2" x14ac:dyDescent="0.25">
      <c r="A17292" s="48">
        <v>82131603</v>
      </c>
      <c r="B17292" s="49" t="s">
        <v>17527</v>
      </c>
    </row>
    <row r="17293" spans="1:2" x14ac:dyDescent="0.25">
      <c r="A17293" s="48">
        <v>82131604</v>
      </c>
      <c r="B17293" s="49" t="s">
        <v>17528</v>
      </c>
    </row>
    <row r="17294" spans="1:2" x14ac:dyDescent="0.25">
      <c r="A17294" s="48">
        <v>82141501</v>
      </c>
      <c r="B17294" s="49" t="s">
        <v>17529</v>
      </c>
    </row>
    <row r="17295" spans="1:2" x14ac:dyDescent="0.25">
      <c r="A17295" s="48">
        <v>82141502</v>
      </c>
      <c r="B17295" s="49" t="s">
        <v>17530</v>
      </c>
    </row>
    <row r="17296" spans="1:2" x14ac:dyDescent="0.25">
      <c r="A17296" s="48">
        <v>82141503</v>
      </c>
      <c r="B17296" s="49" t="s">
        <v>17531</v>
      </c>
    </row>
    <row r="17297" spans="1:2" x14ac:dyDescent="0.25">
      <c r="A17297" s="48">
        <v>82141504</v>
      </c>
      <c r="B17297" s="49" t="s">
        <v>17532</v>
      </c>
    </row>
    <row r="17298" spans="1:2" x14ac:dyDescent="0.25">
      <c r="A17298" s="48">
        <v>82141505</v>
      </c>
      <c r="B17298" s="49" t="s">
        <v>17533</v>
      </c>
    </row>
    <row r="17299" spans="1:2" x14ac:dyDescent="0.25">
      <c r="A17299" s="48">
        <v>82141506</v>
      </c>
      <c r="B17299" s="49" t="s">
        <v>17534</v>
      </c>
    </row>
    <row r="17300" spans="1:2" x14ac:dyDescent="0.25">
      <c r="A17300" s="48">
        <v>82141507</v>
      </c>
      <c r="B17300" s="49" t="s">
        <v>17535</v>
      </c>
    </row>
    <row r="17301" spans="1:2" x14ac:dyDescent="0.25">
      <c r="A17301" s="48">
        <v>82141601</v>
      </c>
      <c r="B17301" s="49" t="s">
        <v>17536</v>
      </c>
    </row>
    <row r="17302" spans="1:2" x14ac:dyDescent="0.25">
      <c r="A17302" s="48">
        <v>82141602</v>
      </c>
      <c r="B17302" s="49" t="s">
        <v>17537</v>
      </c>
    </row>
    <row r="17303" spans="1:2" x14ac:dyDescent="0.25">
      <c r="A17303" s="48">
        <v>82151501</v>
      </c>
      <c r="B17303" s="49" t="s">
        <v>17538</v>
      </c>
    </row>
    <row r="17304" spans="1:2" x14ac:dyDescent="0.25">
      <c r="A17304" s="48">
        <v>82151502</v>
      </c>
      <c r="B17304" s="49" t="s">
        <v>17539</v>
      </c>
    </row>
    <row r="17305" spans="1:2" x14ac:dyDescent="0.25">
      <c r="A17305" s="48">
        <v>82151503</v>
      </c>
      <c r="B17305" s="49" t="s">
        <v>17540</v>
      </c>
    </row>
    <row r="17306" spans="1:2" x14ac:dyDescent="0.25">
      <c r="A17306" s="48">
        <v>82151504</v>
      </c>
      <c r="B17306" s="49" t="s">
        <v>17541</v>
      </c>
    </row>
    <row r="17307" spans="1:2" x14ac:dyDescent="0.25">
      <c r="A17307" s="48">
        <v>82151505</v>
      </c>
      <c r="B17307" s="49" t="s">
        <v>17542</v>
      </c>
    </row>
    <row r="17308" spans="1:2" x14ac:dyDescent="0.25">
      <c r="A17308" s="48">
        <v>82151506</v>
      </c>
      <c r="B17308" s="49" t="s">
        <v>17543</v>
      </c>
    </row>
    <row r="17309" spans="1:2" x14ac:dyDescent="0.25">
      <c r="A17309" s="48">
        <v>82151507</v>
      </c>
      <c r="B17309" s="49" t="s">
        <v>17544</v>
      </c>
    </row>
    <row r="17310" spans="1:2" x14ac:dyDescent="0.25">
      <c r="A17310" s="48">
        <v>82151508</v>
      </c>
      <c r="B17310" s="49" t="s">
        <v>17545</v>
      </c>
    </row>
    <row r="17311" spans="1:2" x14ac:dyDescent="0.25">
      <c r="A17311" s="48">
        <v>82151601</v>
      </c>
      <c r="B17311" s="49" t="s">
        <v>17546</v>
      </c>
    </row>
    <row r="17312" spans="1:2" x14ac:dyDescent="0.25">
      <c r="A17312" s="48">
        <v>82151602</v>
      </c>
      <c r="B17312" s="49" t="s">
        <v>17547</v>
      </c>
    </row>
    <row r="17313" spans="1:2" x14ac:dyDescent="0.25">
      <c r="A17313" s="48">
        <v>82151603</v>
      </c>
      <c r="B17313" s="49" t="s">
        <v>17548</v>
      </c>
    </row>
    <row r="17314" spans="1:2" x14ac:dyDescent="0.25">
      <c r="A17314" s="48">
        <v>82151604</v>
      </c>
      <c r="B17314" s="49" t="s">
        <v>17549</v>
      </c>
    </row>
    <row r="17315" spans="1:2" x14ac:dyDescent="0.25">
      <c r="A17315" s="48">
        <v>82151701</v>
      </c>
      <c r="B17315" s="49" t="s">
        <v>17550</v>
      </c>
    </row>
    <row r="17316" spans="1:2" x14ac:dyDescent="0.25">
      <c r="A17316" s="48">
        <v>82151702</v>
      </c>
      <c r="B17316" s="49" t="s">
        <v>17551</v>
      </c>
    </row>
    <row r="17317" spans="1:2" x14ac:dyDescent="0.25">
      <c r="A17317" s="48">
        <v>82151703</v>
      </c>
      <c r="B17317" s="49" t="s">
        <v>17552</v>
      </c>
    </row>
    <row r="17318" spans="1:2" x14ac:dyDescent="0.25">
      <c r="A17318" s="48">
        <v>82151704</v>
      </c>
      <c r="B17318" s="49" t="s">
        <v>17553</v>
      </c>
    </row>
    <row r="17319" spans="1:2" x14ac:dyDescent="0.25">
      <c r="A17319" s="48">
        <v>82151705</v>
      </c>
      <c r="B17319" s="49" t="s">
        <v>17554</v>
      </c>
    </row>
    <row r="17320" spans="1:2" x14ac:dyDescent="0.25">
      <c r="A17320" s="48">
        <v>82151706</v>
      </c>
      <c r="B17320" s="49" t="s">
        <v>17555</v>
      </c>
    </row>
    <row r="17321" spans="1:2" x14ac:dyDescent="0.25">
      <c r="A17321" s="48">
        <v>83101501</v>
      </c>
      <c r="B17321" s="49" t="s">
        <v>17556</v>
      </c>
    </row>
    <row r="17322" spans="1:2" x14ac:dyDescent="0.25">
      <c r="A17322" s="48">
        <v>83101502</v>
      </c>
      <c r="B17322" s="49" t="s">
        <v>17557</v>
      </c>
    </row>
    <row r="17323" spans="1:2" x14ac:dyDescent="0.25">
      <c r="A17323" s="48">
        <v>83101503</v>
      </c>
      <c r="B17323" s="49" t="s">
        <v>17558</v>
      </c>
    </row>
    <row r="17324" spans="1:2" x14ac:dyDescent="0.25">
      <c r="A17324" s="48">
        <v>83101504</v>
      </c>
      <c r="B17324" s="49" t="s">
        <v>17559</v>
      </c>
    </row>
    <row r="17325" spans="1:2" x14ac:dyDescent="0.25">
      <c r="A17325" s="48">
        <v>83101505</v>
      </c>
      <c r="B17325" s="49" t="s">
        <v>17560</v>
      </c>
    </row>
    <row r="17326" spans="1:2" x14ac:dyDescent="0.25">
      <c r="A17326" s="48">
        <v>83101506</v>
      </c>
      <c r="B17326" s="49" t="s">
        <v>17561</v>
      </c>
    </row>
    <row r="17327" spans="1:2" x14ac:dyDescent="0.25">
      <c r="A17327" s="48">
        <v>83101507</v>
      </c>
      <c r="B17327" s="49" t="s">
        <v>17562</v>
      </c>
    </row>
    <row r="17328" spans="1:2" x14ac:dyDescent="0.25">
      <c r="A17328" s="48">
        <v>83101508</v>
      </c>
      <c r="B17328" s="49" t="s">
        <v>17563</v>
      </c>
    </row>
    <row r="17329" spans="1:2" x14ac:dyDescent="0.25">
      <c r="A17329" s="48">
        <v>83101509</v>
      </c>
      <c r="B17329" s="49" t="s">
        <v>17564</v>
      </c>
    </row>
    <row r="17330" spans="1:2" x14ac:dyDescent="0.25">
      <c r="A17330" s="48">
        <v>83101510</v>
      </c>
      <c r="B17330" s="49" t="s">
        <v>17565</v>
      </c>
    </row>
    <row r="17331" spans="1:2" x14ac:dyDescent="0.25">
      <c r="A17331" s="48">
        <v>83101601</v>
      </c>
      <c r="B17331" s="49" t="s">
        <v>17566</v>
      </c>
    </row>
    <row r="17332" spans="1:2" x14ac:dyDescent="0.25">
      <c r="A17332" s="48">
        <v>83101602</v>
      </c>
      <c r="B17332" s="49" t="s">
        <v>17567</v>
      </c>
    </row>
    <row r="17333" spans="1:2" x14ac:dyDescent="0.25">
      <c r="A17333" s="48">
        <v>83101603</v>
      </c>
      <c r="B17333" s="49" t="s">
        <v>17568</v>
      </c>
    </row>
    <row r="17334" spans="1:2" x14ac:dyDescent="0.25">
      <c r="A17334" s="48">
        <v>83101604</v>
      </c>
      <c r="B17334" s="49" t="s">
        <v>17569</v>
      </c>
    </row>
    <row r="17335" spans="1:2" x14ac:dyDescent="0.25">
      <c r="A17335" s="48">
        <v>83101605</v>
      </c>
      <c r="B17335" s="49" t="s">
        <v>17570</v>
      </c>
    </row>
    <row r="17336" spans="1:2" x14ac:dyDescent="0.25">
      <c r="A17336" s="48">
        <v>83101801</v>
      </c>
      <c r="B17336" s="49" t="s">
        <v>17571</v>
      </c>
    </row>
    <row r="17337" spans="1:2" x14ac:dyDescent="0.25">
      <c r="A17337" s="48">
        <v>83101802</v>
      </c>
      <c r="B17337" s="49" t="s">
        <v>17572</v>
      </c>
    </row>
    <row r="17338" spans="1:2" x14ac:dyDescent="0.25">
      <c r="A17338" s="48">
        <v>83101803</v>
      </c>
      <c r="B17338" s="49" t="s">
        <v>17573</v>
      </c>
    </row>
    <row r="17339" spans="1:2" x14ac:dyDescent="0.25">
      <c r="A17339" s="48">
        <v>83101804</v>
      </c>
      <c r="B17339" s="49" t="s">
        <v>17574</v>
      </c>
    </row>
    <row r="17340" spans="1:2" x14ac:dyDescent="0.25">
      <c r="A17340" s="48">
        <v>83101805</v>
      </c>
      <c r="B17340" s="49" t="s">
        <v>17575</v>
      </c>
    </row>
    <row r="17341" spans="1:2" x14ac:dyDescent="0.25">
      <c r="A17341" s="48">
        <v>83101806</v>
      </c>
      <c r="B17341" s="49" t="s">
        <v>17576</v>
      </c>
    </row>
    <row r="17342" spans="1:2" x14ac:dyDescent="0.25">
      <c r="A17342" s="48">
        <v>83101807</v>
      </c>
      <c r="B17342" s="49" t="s">
        <v>17577</v>
      </c>
    </row>
    <row r="17343" spans="1:2" x14ac:dyDescent="0.25">
      <c r="A17343" s="48">
        <v>83101808</v>
      </c>
      <c r="B17343" s="49" t="s">
        <v>17578</v>
      </c>
    </row>
    <row r="17344" spans="1:2" x14ac:dyDescent="0.25">
      <c r="A17344" s="48">
        <v>83101901</v>
      </c>
      <c r="B17344" s="49" t="s">
        <v>17579</v>
      </c>
    </row>
    <row r="17345" spans="1:2" x14ac:dyDescent="0.25">
      <c r="A17345" s="48">
        <v>83101902</v>
      </c>
      <c r="B17345" s="49" t="s">
        <v>17580</v>
      </c>
    </row>
    <row r="17346" spans="1:2" x14ac:dyDescent="0.25">
      <c r="A17346" s="48">
        <v>83101903</v>
      </c>
      <c r="B17346" s="49" t="s">
        <v>17581</v>
      </c>
    </row>
    <row r="17347" spans="1:2" x14ac:dyDescent="0.25">
      <c r="A17347" s="48">
        <v>83102001</v>
      </c>
      <c r="B17347" s="49" t="s">
        <v>17582</v>
      </c>
    </row>
    <row r="17348" spans="1:2" x14ac:dyDescent="0.25">
      <c r="A17348" s="48">
        <v>83111501</v>
      </c>
      <c r="B17348" s="49" t="s">
        <v>17583</v>
      </c>
    </row>
    <row r="17349" spans="1:2" x14ac:dyDescent="0.25">
      <c r="A17349" s="48">
        <v>83111502</v>
      </c>
      <c r="B17349" s="49" t="s">
        <v>17584</v>
      </c>
    </row>
    <row r="17350" spans="1:2" x14ac:dyDescent="0.25">
      <c r="A17350" s="48">
        <v>83111503</v>
      </c>
      <c r="B17350" s="49" t="s">
        <v>17585</v>
      </c>
    </row>
    <row r="17351" spans="1:2" x14ac:dyDescent="0.25">
      <c r="A17351" s="48">
        <v>83111504</v>
      </c>
      <c r="B17351" s="49" t="s">
        <v>17586</v>
      </c>
    </row>
    <row r="17352" spans="1:2" x14ac:dyDescent="0.25">
      <c r="A17352" s="48">
        <v>83111505</v>
      </c>
      <c r="B17352" s="49" t="s">
        <v>17587</v>
      </c>
    </row>
    <row r="17353" spans="1:2" x14ac:dyDescent="0.25">
      <c r="A17353" s="48">
        <v>83111506</v>
      </c>
      <c r="B17353" s="49" t="s">
        <v>17588</v>
      </c>
    </row>
    <row r="17354" spans="1:2" x14ac:dyDescent="0.25">
      <c r="A17354" s="48">
        <v>83111507</v>
      </c>
      <c r="B17354" s="49" t="s">
        <v>17589</v>
      </c>
    </row>
    <row r="17355" spans="1:2" x14ac:dyDescent="0.25">
      <c r="A17355" s="48">
        <v>83111508</v>
      </c>
      <c r="B17355" s="49" t="s">
        <v>17590</v>
      </c>
    </row>
    <row r="17356" spans="1:2" x14ac:dyDescent="0.25">
      <c r="A17356" s="48">
        <v>83111510</v>
      </c>
      <c r="B17356" s="49" t="s">
        <v>17591</v>
      </c>
    </row>
    <row r="17357" spans="1:2" x14ac:dyDescent="0.25">
      <c r="A17357" s="48">
        <v>83111511</v>
      </c>
      <c r="B17357" s="49" t="s">
        <v>17592</v>
      </c>
    </row>
    <row r="17358" spans="1:2" x14ac:dyDescent="0.25">
      <c r="A17358" s="48">
        <v>83111601</v>
      </c>
      <c r="B17358" s="49" t="s">
        <v>17593</v>
      </c>
    </row>
    <row r="17359" spans="1:2" x14ac:dyDescent="0.25">
      <c r="A17359" s="48">
        <v>83111602</v>
      </c>
      <c r="B17359" s="49" t="s">
        <v>17594</v>
      </c>
    </row>
    <row r="17360" spans="1:2" x14ac:dyDescent="0.25">
      <c r="A17360" s="48">
        <v>83111603</v>
      </c>
      <c r="B17360" s="49" t="s">
        <v>17595</v>
      </c>
    </row>
    <row r="17361" spans="1:2" x14ac:dyDescent="0.25">
      <c r="A17361" s="48">
        <v>83111604</v>
      </c>
      <c r="B17361" s="49" t="s">
        <v>17596</v>
      </c>
    </row>
    <row r="17362" spans="1:2" x14ac:dyDescent="0.25">
      <c r="A17362" s="48">
        <v>83111605</v>
      </c>
      <c r="B17362" s="49" t="s">
        <v>17597</v>
      </c>
    </row>
    <row r="17363" spans="1:2" x14ac:dyDescent="0.25">
      <c r="A17363" s="48">
        <v>83111701</v>
      </c>
      <c r="B17363" s="49" t="s">
        <v>17598</v>
      </c>
    </row>
    <row r="17364" spans="1:2" x14ac:dyDescent="0.25">
      <c r="A17364" s="48">
        <v>83111702</v>
      </c>
      <c r="B17364" s="49" t="s">
        <v>17599</v>
      </c>
    </row>
    <row r="17365" spans="1:2" x14ac:dyDescent="0.25">
      <c r="A17365" s="48">
        <v>83111703</v>
      </c>
      <c r="B17365" s="49" t="s">
        <v>17600</v>
      </c>
    </row>
    <row r="17366" spans="1:2" x14ac:dyDescent="0.25">
      <c r="A17366" s="48">
        <v>83111801</v>
      </c>
      <c r="B17366" s="49" t="s">
        <v>17601</v>
      </c>
    </row>
    <row r="17367" spans="1:2" x14ac:dyDescent="0.25">
      <c r="A17367" s="48">
        <v>83111802</v>
      </c>
      <c r="B17367" s="49" t="s">
        <v>17602</v>
      </c>
    </row>
    <row r="17368" spans="1:2" x14ac:dyDescent="0.25">
      <c r="A17368" s="48">
        <v>83111803</v>
      </c>
      <c r="B17368" s="49" t="s">
        <v>17603</v>
      </c>
    </row>
    <row r="17369" spans="1:2" x14ac:dyDescent="0.25">
      <c r="A17369" s="48">
        <v>83111804</v>
      </c>
      <c r="B17369" s="49" t="s">
        <v>17604</v>
      </c>
    </row>
    <row r="17370" spans="1:2" x14ac:dyDescent="0.25">
      <c r="A17370" s="48">
        <v>83111901</v>
      </c>
      <c r="B17370" s="49" t="s">
        <v>17605</v>
      </c>
    </row>
    <row r="17371" spans="1:2" x14ac:dyDescent="0.25">
      <c r="A17371" s="48">
        <v>83111902</v>
      </c>
      <c r="B17371" s="49" t="s">
        <v>17606</v>
      </c>
    </row>
    <row r="17372" spans="1:2" x14ac:dyDescent="0.25">
      <c r="A17372" s="48">
        <v>83111903</v>
      </c>
      <c r="B17372" s="49" t="s">
        <v>17607</v>
      </c>
    </row>
    <row r="17373" spans="1:2" x14ac:dyDescent="0.25">
      <c r="A17373" s="48">
        <v>83111904</v>
      </c>
      <c r="B17373" s="49" t="s">
        <v>17608</v>
      </c>
    </row>
    <row r="17374" spans="1:2" x14ac:dyDescent="0.25">
      <c r="A17374" s="48">
        <v>83111905</v>
      </c>
      <c r="B17374" s="49" t="s">
        <v>17609</v>
      </c>
    </row>
    <row r="17375" spans="1:2" x14ac:dyDescent="0.25">
      <c r="A17375" s="48">
        <v>83112201</v>
      </c>
      <c r="B17375" s="49" t="s">
        <v>17610</v>
      </c>
    </row>
    <row r="17376" spans="1:2" x14ac:dyDescent="0.25">
      <c r="A17376" s="48">
        <v>83112202</v>
      </c>
      <c r="B17376" s="49" t="s">
        <v>17611</v>
      </c>
    </row>
    <row r="17377" spans="1:2" x14ac:dyDescent="0.25">
      <c r="A17377" s="48">
        <v>83112203</v>
      </c>
      <c r="B17377" s="49" t="s">
        <v>17612</v>
      </c>
    </row>
    <row r="17378" spans="1:2" x14ac:dyDescent="0.25">
      <c r="A17378" s="48">
        <v>83112204</v>
      </c>
      <c r="B17378" s="49" t="s">
        <v>17613</v>
      </c>
    </row>
    <row r="17379" spans="1:2" x14ac:dyDescent="0.25">
      <c r="A17379" s="48">
        <v>83112205</v>
      </c>
      <c r="B17379" s="49" t="s">
        <v>17614</v>
      </c>
    </row>
    <row r="17380" spans="1:2" x14ac:dyDescent="0.25">
      <c r="A17380" s="48">
        <v>83112301</v>
      </c>
      <c r="B17380" s="49" t="s">
        <v>17615</v>
      </c>
    </row>
    <row r="17381" spans="1:2" x14ac:dyDescent="0.25">
      <c r="A17381" s="48">
        <v>83112302</v>
      </c>
      <c r="B17381" s="49" t="s">
        <v>17616</v>
      </c>
    </row>
    <row r="17382" spans="1:2" x14ac:dyDescent="0.25">
      <c r="A17382" s="48">
        <v>83112303</v>
      </c>
      <c r="B17382" s="49" t="s">
        <v>17617</v>
      </c>
    </row>
    <row r="17383" spans="1:2" x14ac:dyDescent="0.25">
      <c r="A17383" s="48">
        <v>83112304</v>
      </c>
      <c r="B17383" s="49" t="s">
        <v>17618</v>
      </c>
    </row>
    <row r="17384" spans="1:2" x14ac:dyDescent="0.25">
      <c r="A17384" s="48">
        <v>83112401</v>
      </c>
      <c r="B17384" s="49" t="s">
        <v>17619</v>
      </c>
    </row>
    <row r="17385" spans="1:2" x14ac:dyDescent="0.25">
      <c r="A17385" s="48">
        <v>83112402</v>
      </c>
      <c r="B17385" s="49" t="s">
        <v>17620</v>
      </c>
    </row>
    <row r="17386" spans="1:2" x14ac:dyDescent="0.25">
      <c r="A17386" s="48">
        <v>83112403</v>
      </c>
      <c r="B17386" s="49" t="s">
        <v>17621</v>
      </c>
    </row>
    <row r="17387" spans="1:2" x14ac:dyDescent="0.25">
      <c r="A17387" s="48">
        <v>83112404</v>
      </c>
      <c r="B17387" s="49" t="s">
        <v>17622</v>
      </c>
    </row>
    <row r="17388" spans="1:2" x14ac:dyDescent="0.25">
      <c r="A17388" s="48">
        <v>83112405</v>
      </c>
      <c r="B17388" s="49" t="s">
        <v>17623</v>
      </c>
    </row>
    <row r="17389" spans="1:2" x14ac:dyDescent="0.25">
      <c r="A17389" s="48">
        <v>83112406</v>
      </c>
      <c r="B17389" s="49" t="s">
        <v>17624</v>
      </c>
    </row>
    <row r="17390" spans="1:2" x14ac:dyDescent="0.25">
      <c r="A17390" s="48">
        <v>83112501</v>
      </c>
      <c r="B17390" s="49" t="s">
        <v>17625</v>
      </c>
    </row>
    <row r="17391" spans="1:2" x14ac:dyDescent="0.25">
      <c r="A17391" s="48">
        <v>83112502</v>
      </c>
      <c r="B17391" s="49" t="s">
        <v>17626</v>
      </c>
    </row>
    <row r="17392" spans="1:2" x14ac:dyDescent="0.25">
      <c r="A17392" s="48">
        <v>83112503</v>
      </c>
      <c r="B17392" s="49" t="s">
        <v>17627</v>
      </c>
    </row>
    <row r="17393" spans="1:2" x14ac:dyDescent="0.25">
      <c r="A17393" s="48">
        <v>83112504</v>
      </c>
      <c r="B17393" s="49" t="s">
        <v>17628</v>
      </c>
    </row>
    <row r="17394" spans="1:2" x14ac:dyDescent="0.25">
      <c r="A17394" s="48">
        <v>83112505</v>
      </c>
      <c r="B17394" s="49" t="s">
        <v>17629</v>
      </c>
    </row>
    <row r="17395" spans="1:2" x14ac:dyDescent="0.25">
      <c r="A17395" s="48">
        <v>83112601</v>
      </c>
      <c r="B17395" s="49" t="s">
        <v>17630</v>
      </c>
    </row>
    <row r="17396" spans="1:2" x14ac:dyDescent="0.25">
      <c r="A17396" s="48">
        <v>83112602</v>
      </c>
      <c r="B17396" s="49" t="s">
        <v>17631</v>
      </c>
    </row>
    <row r="17397" spans="1:2" x14ac:dyDescent="0.25">
      <c r="A17397" s="48">
        <v>83112603</v>
      </c>
      <c r="B17397" s="49" t="s">
        <v>17632</v>
      </c>
    </row>
    <row r="17398" spans="1:2" x14ac:dyDescent="0.25">
      <c r="A17398" s="48">
        <v>83112604</v>
      </c>
      <c r="B17398" s="49" t="s">
        <v>17633</v>
      </c>
    </row>
    <row r="17399" spans="1:2" x14ac:dyDescent="0.25">
      <c r="A17399" s="48">
        <v>83112605</v>
      </c>
      <c r="B17399" s="49" t="s">
        <v>17634</v>
      </c>
    </row>
    <row r="17400" spans="1:2" x14ac:dyDescent="0.25">
      <c r="A17400" s="48">
        <v>83121501</v>
      </c>
      <c r="B17400" s="49" t="s">
        <v>17635</v>
      </c>
    </row>
    <row r="17401" spans="1:2" x14ac:dyDescent="0.25">
      <c r="A17401" s="48">
        <v>83121502</v>
      </c>
      <c r="B17401" s="49" t="s">
        <v>17636</v>
      </c>
    </row>
    <row r="17402" spans="1:2" x14ac:dyDescent="0.25">
      <c r="A17402" s="48">
        <v>83121503</v>
      </c>
      <c r="B17402" s="49" t="s">
        <v>17637</v>
      </c>
    </row>
    <row r="17403" spans="1:2" x14ac:dyDescent="0.25">
      <c r="A17403" s="48">
        <v>83121504</v>
      </c>
      <c r="B17403" s="49" t="s">
        <v>17638</v>
      </c>
    </row>
    <row r="17404" spans="1:2" x14ac:dyDescent="0.25">
      <c r="A17404" s="48">
        <v>83121601</v>
      </c>
      <c r="B17404" s="49" t="s">
        <v>17639</v>
      </c>
    </row>
    <row r="17405" spans="1:2" x14ac:dyDescent="0.25">
      <c r="A17405" s="48">
        <v>83121602</v>
      </c>
      <c r="B17405" s="49" t="s">
        <v>17640</v>
      </c>
    </row>
    <row r="17406" spans="1:2" x14ac:dyDescent="0.25">
      <c r="A17406" s="48">
        <v>83121603</v>
      </c>
      <c r="B17406" s="49" t="s">
        <v>17641</v>
      </c>
    </row>
    <row r="17407" spans="1:2" x14ac:dyDescent="0.25">
      <c r="A17407" s="48">
        <v>83121604</v>
      </c>
      <c r="B17407" s="49" t="s">
        <v>17642</v>
      </c>
    </row>
    <row r="17408" spans="1:2" x14ac:dyDescent="0.25">
      <c r="A17408" s="48">
        <v>83121605</v>
      </c>
      <c r="B17408" s="49" t="s">
        <v>17643</v>
      </c>
    </row>
    <row r="17409" spans="1:2" x14ac:dyDescent="0.25">
      <c r="A17409" s="48">
        <v>83121606</v>
      </c>
      <c r="B17409" s="49" t="s">
        <v>17644</v>
      </c>
    </row>
    <row r="17410" spans="1:2" x14ac:dyDescent="0.25">
      <c r="A17410" s="48">
        <v>83121701</v>
      </c>
      <c r="B17410" s="49" t="s">
        <v>17645</v>
      </c>
    </row>
    <row r="17411" spans="1:2" x14ac:dyDescent="0.25">
      <c r="A17411" s="48">
        <v>83121702</v>
      </c>
      <c r="B17411" s="49" t="s">
        <v>17646</v>
      </c>
    </row>
    <row r="17412" spans="1:2" x14ac:dyDescent="0.25">
      <c r="A17412" s="48">
        <v>83121703</v>
      </c>
      <c r="B17412" s="49" t="s">
        <v>17647</v>
      </c>
    </row>
    <row r="17413" spans="1:2" x14ac:dyDescent="0.25">
      <c r="A17413" s="48">
        <v>83121704</v>
      </c>
      <c r="B17413" s="49" t="s">
        <v>17648</v>
      </c>
    </row>
    <row r="17414" spans="1:2" x14ac:dyDescent="0.25">
      <c r="A17414" s="48">
        <v>84101501</v>
      </c>
      <c r="B17414" s="49" t="s">
        <v>17649</v>
      </c>
    </row>
    <row r="17415" spans="1:2" x14ac:dyDescent="0.25">
      <c r="A17415" s="48">
        <v>84101502</v>
      </c>
      <c r="B17415" s="49" t="s">
        <v>17650</v>
      </c>
    </row>
    <row r="17416" spans="1:2" x14ac:dyDescent="0.25">
      <c r="A17416" s="48">
        <v>84101503</v>
      </c>
      <c r="B17416" s="49" t="s">
        <v>17651</v>
      </c>
    </row>
    <row r="17417" spans="1:2" x14ac:dyDescent="0.25">
      <c r="A17417" s="48">
        <v>84101601</v>
      </c>
      <c r="B17417" s="49" t="s">
        <v>17652</v>
      </c>
    </row>
    <row r="17418" spans="1:2" x14ac:dyDescent="0.25">
      <c r="A17418" s="48">
        <v>84101602</v>
      </c>
      <c r="B17418" s="49" t="s">
        <v>17653</v>
      </c>
    </row>
    <row r="17419" spans="1:2" x14ac:dyDescent="0.25">
      <c r="A17419" s="48">
        <v>84101603</v>
      </c>
      <c r="B17419" s="49" t="s">
        <v>17654</v>
      </c>
    </row>
    <row r="17420" spans="1:2" x14ac:dyDescent="0.25">
      <c r="A17420" s="48">
        <v>84101604</v>
      </c>
      <c r="B17420" s="49" t="s">
        <v>17655</v>
      </c>
    </row>
    <row r="17421" spans="1:2" x14ac:dyDescent="0.25">
      <c r="A17421" s="48">
        <v>84101701</v>
      </c>
      <c r="B17421" s="49" t="s">
        <v>17656</v>
      </c>
    </row>
    <row r="17422" spans="1:2" x14ac:dyDescent="0.25">
      <c r="A17422" s="48">
        <v>84101702</v>
      </c>
      <c r="B17422" s="49" t="s">
        <v>17657</v>
      </c>
    </row>
    <row r="17423" spans="1:2" x14ac:dyDescent="0.25">
      <c r="A17423" s="48">
        <v>84101703</v>
      </c>
      <c r="B17423" s="49" t="s">
        <v>17658</v>
      </c>
    </row>
    <row r="17424" spans="1:2" x14ac:dyDescent="0.25">
      <c r="A17424" s="48">
        <v>84101704</v>
      </c>
      <c r="B17424" s="49" t="s">
        <v>17659</v>
      </c>
    </row>
    <row r="17425" spans="1:2" x14ac:dyDescent="0.25">
      <c r="A17425" s="48">
        <v>84101705</v>
      </c>
      <c r="B17425" s="49" t="s">
        <v>17660</v>
      </c>
    </row>
    <row r="17426" spans="1:2" x14ac:dyDescent="0.25">
      <c r="A17426" s="48">
        <v>84111501</v>
      </c>
      <c r="B17426" s="49" t="s">
        <v>17661</v>
      </c>
    </row>
    <row r="17427" spans="1:2" x14ac:dyDescent="0.25">
      <c r="A17427" s="48">
        <v>84111502</v>
      </c>
      <c r="B17427" s="49" t="s">
        <v>17662</v>
      </c>
    </row>
    <row r="17428" spans="1:2" x14ac:dyDescent="0.25">
      <c r="A17428" s="48">
        <v>84111503</v>
      </c>
      <c r="B17428" s="49" t="s">
        <v>17663</v>
      </c>
    </row>
    <row r="17429" spans="1:2" x14ac:dyDescent="0.25">
      <c r="A17429" s="48">
        <v>84111504</v>
      </c>
      <c r="B17429" s="49" t="s">
        <v>17664</v>
      </c>
    </row>
    <row r="17430" spans="1:2" x14ac:dyDescent="0.25">
      <c r="A17430" s="48">
        <v>84111505</v>
      </c>
      <c r="B17430" s="49" t="s">
        <v>17665</v>
      </c>
    </row>
    <row r="17431" spans="1:2" x14ac:dyDescent="0.25">
      <c r="A17431" s="48">
        <v>84111506</v>
      </c>
      <c r="B17431" s="49" t="s">
        <v>17666</v>
      </c>
    </row>
    <row r="17432" spans="1:2" x14ac:dyDescent="0.25">
      <c r="A17432" s="48">
        <v>84111507</v>
      </c>
      <c r="B17432" s="49" t="s">
        <v>17667</v>
      </c>
    </row>
    <row r="17433" spans="1:2" x14ac:dyDescent="0.25">
      <c r="A17433" s="48">
        <v>84111601</v>
      </c>
      <c r="B17433" s="49" t="s">
        <v>17668</v>
      </c>
    </row>
    <row r="17434" spans="1:2" x14ac:dyDescent="0.25">
      <c r="A17434" s="48">
        <v>84111602</v>
      </c>
      <c r="B17434" s="49" t="s">
        <v>17669</v>
      </c>
    </row>
    <row r="17435" spans="1:2" x14ac:dyDescent="0.25">
      <c r="A17435" s="48">
        <v>84111603</v>
      </c>
      <c r="B17435" s="49" t="s">
        <v>17670</v>
      </c>
    </row>
    <row r="17436" spans="1:2" x14ac:dyDescent="0.25">
      <c r="A17436" s="48">
        <v>84111701</v>
      </c>
      <c r="B17436" s="49" t="s">
        <v>17671</v>
      </c>
    </row>
    <row r="17437" spans="1:2" x14ac:dyDescent="0.25">
      <c r="A17437" s="48">
        <v>84111702</v>
      </c>
      <c r="B17437" s="49" t="s">
        <v>17672</v>
      </c>
    </row>
    <row r="17438" spans="1:2" x14ac:dyDescent="0.25">
      <c r="A17438" s="48">
        <v>84111703</v>
      </c>
      <c r="B17438" s="49" t="s">
        <v>17673</v>
      </c>
    </row>
    <row r="17439" spans="1:2" x14ac:dyDescent="0.25">
      <c r="A17439" s="48">
        <v>84111801</v>
      </c>
      <c r="B17439" s="49" t="s">
        <v>17674</v>
      </c>
    </row>
    <row r="17440" spans="1:2" x14ac:dyDescent="0.25">
      <c r="A17440" s="48">
        <v>84111802</v>
      </c>
      <c r="B17440" s="49" t="s">
        <v>17675</v>
      </c>
    </row>
    <row r="17441" spans="1:2" x14ac:dyDescent="0.25">
      <c r="A17441" s="48">
        <v>84121501</v>
      </c>
      <c r="B17441" s="49" t="s">
        <v>17676</v>
      </c>
    </row>
    <row r="17442" spans="1:2" x14ac:dyDescent="0.25">
      <c r="A17442" s="48">
        <v>84121502</v>
      </c>
      <c r="B17442" s="49" t="s">
        <v>17677</v>
      </c>
    </row>
    <row r="17443" spans="1:2" x14ac:dyDescent="0.25">
      <c r="A17443" s="48">
        <v>84121503</v>
      </c>
      <c r="B17443" s="49" t="s">
        <v>17678</v>
      </c>
    </row>
    <row r="17444" spans="1:2" x14ac:dyDescent="0.25">
      <c r="A17444" s="48">
        <v>84121504</v>
      </c>
      <c r="B17444" s="49" t="s">
        <v>17679</v>
      </c>
    </row>
    <row r="17445" spans="1:2" x14ac:dyDescent="0.25">
      <c r="A17445" s="48">
        <v>84121601</v>
      </c>
      <c r="B17445" s="49" t="s">
        <v>17680</v>
      </c>
    </row>
    <row r="17446" spans="1:2" x14ac:dyDescent="0.25">
      <c r="A17446" s="48">
        <v>84121602</v>
      </c>
      <c r="B17446" s="49" t="s">
        <v>17681</v>
      </c>
    </row>
    <row r="17447" spans="1:2" x14ac:dyDescent="0.25">
      <c r="A17447" s="48">
        <v>84121603</v>
      </c>
      <c r="B17447" s="49" t="s">
        <v>17682</v>
      </c>
    </row>
    <row r="17448" spans="1:2" x14ac:dyDescent="0.25">
      <c r="A17448" s="48">
        <v>84121604</v>
      </c>
      <c r="B17448" s="49" t="s">
        <v>17683</v>
      </c>
    </row>
    <row r="17449" spans="1:2" x14ac:dyDescent="0.25">
      <c r="A17449" s="48">
        <v>84121605</v>
      </c>
      <c r="B17449" s="49" t="s">
        <v>17684</v>
      </c>
    </row>
    <row r="17450" spans="1:2" x14ac:dyDescent="0.25">
      <c r="A17450" s="48">
        <v>84121606</v>
      </c>
      <c r="B17450" s="49" t="s">
        <v>17685</v>
      </c>
    </row>
    <row r="17451" spans="1:2" x14ac:dyDescent="0.25">
      <c r="A17451" s="48">
        <v>84121607</v>
      </c>
      <c r="B17451" s="49" t="s">
        <v>17686</v>
      </c>
    </row>
    <row r="17452" spans="1:2" x14ac:dyDescent="0.25">
      <c r="A17452" s="48">
        <v>84121701</v>
      </c>
      <c r="B17452" s="49" t="s">
        <v>17687</v>
      </c>
    </row>
    <row r="17453" spans="1:2" x14ac:dyDescent="0.25">
      <c r="A17453" s="48">
        <v>84121702</v>
      </c>
      <c r="B17453" s="49" t="s">
        <v>17688</v>
      </c>
    </row>
    <row r="17454" spans="1:2" x14ac:dyDescent="0.25">
      <c r="A17454" s="48">
        <v>84121703</v>
      </c>
      <c r="B17454" s="49" t="s">
        <v>17689</v>
      </c>
    </row>
    <row r="17455" spans="1:2" x14ac:dyDescent="0.25">
      <c r="A17455" s="48">
        <v>84121704</v>
      </c>
      <c r="B17455" s="49" t="s">
        <v>17690</v>
      </c>
    </row>
    <row r="17456" spans="1:2" x14ac:dyDescent="0.25">
      <c r="A17456" s="48">
        <v>84121705</v>
      </c>
      <c r="B17456" s="49" t="s">
        <v>17691</v>
      </c>
    </row>
    <row r="17457" spans="1:2" x14ac:dyDescent="0.25">
      <c r="A17457" s="48">
        <v>84121801</v>
      </c>
      <c r="B17457" s="49" t="s">
        <v>17692</v>
      </c>
    </row>
    <row r="17458" spans="1:2" x14ac:dyDescent="0.25">
      <c r="A17458" s="48">
        <v>84121802</v>
      </c>
      <c r="B17458" s="49" t="s">
        <v>17693</v>
      </c>
    </row>
    <row r="17459" spans="1:2" x14ac:dyDescent="0.25">
      <c r="A17459" s="48">
        <v>84121803</v>
      </c>
      <c r="B17459" s="49" t="s">
        <v>17694</v>
      </c>
    </row>
    <row r="17460" spans="1:2" x14ac:dyDescent="0.25">
      <c r="A17460" s="48">
        <v>84121804</v>
      </c>
      <c r="B17460" s="49" t="s">
        <v>17695</v>
      </c>
    </row>
    <row r="17461" spans="1:2" x14ac:dyDescent="0.25">
      <c r="A17461" s="48">
        <v>84121805</v>
      </c>
      <c r="B17461" s="49" t="s">
        <v>17696</v>
      </c>
    </row>
    <row r="17462" spans="1:2" x14ac:dyDescent="0.25">
      <c r="A17462" s="48">
        <v>84121806</v>
      </c>
      <c r="B17462" s="49" t="s">
        <v>17697</v>
      </c>
    </row>
    <row r="17463" spans="1:2" x14ac:dyDescent="0.25">
      <c r="A17463" s="48">
        <v>84121901</v>
      </c>
      <c r="B17463" s="49" t="s">
        <v>17698</v>
      </c>
    </row>
    <row r="17464" spans="1:2" x14ac:dyDescent="0.25">
      <c r="A17464" s="48">
        <v>84121902</v>
      </c>
      <c r="B17464" s="49" t="s">
        <v>17699</v>
      </c>
    </row>
    <row r="17465" spans="1:2" x14ac:dyDescent="0.25">
      <c r="A17465" s="48">
        <v>84121903</v>
      </c>
      <c r="B17465" s="49" t="s">
        <v>17700</v>
      </c>
    </row>
    <row r="17466" spans="1:2" x14ac:dyDescent="0.25">
      <c r="A17466" s="48">
        <v>84122001</v>
      </c>
      <c r="B17466" s="49" t="s">
        <v>17701</v>
      </c>
    </row>
    <row r="17467" spans="1:2" x14ac:dyDescent="0.25">
      <c r="A17467" s="48">
        <v>84131501</v>
      </c>
      <c r="B17467" s="49" t="s">
        <v>17702</v>
      </c>
    </row>
    <row r="17468" spans="1:2" x14ac:dyDescent="0.25">
      <c r="A17468" s="48">
        <v>84131502</v>
      </c>
      <c r="B17468" s="49" t="s">
        <v>17703</v>
      </c>
    </row>
    <row r="17469" spans="1:2" x14ac:dyDescent="0.25">
      <c r="A17469" s="48">
        <v>84131503</v>
      </c>
      <c r="B17469" s="49" t="s">
        <v>17704</v>
      </c>
    </row>
    <row r="17470" spans="1:2" x14ac:dyDescent="0.25">
      <c r="A17470" s="48">
        <v>84131504</v>
      </c>
      <c r="B17470" s="49" t="s">
        <v>17705</v>
      </c>
    </row>
    <row r="17471" spans="1:2" x14ac:dyDescent="0.25">
      <c r="A17471" s="48">
        <v>84131505</v>
      </c>
      <c r="B17471" s="49" t="s">
        <v>17706</v>
      </c>
    </row>
    <row r="17472" spans="1:2" x14ac:dyDescent="0.25">
      <c r="A17472" s="48">
        <v>84131506</v>
      </c>
      <c r="B17472" s="49" t="s">
        <v>17707</v>
      </c>
    </row>
    <row r="17473" spans="1:2" x14ac:dyDescent="0.25">
      <c r="A17473" s="48">
        <v>84131507</v>
      </c>
      <c r="B17473" s="49" t="s">
        <v>17708</v>
      </c>
    </row>
    <row r="17474" spans="1:2" x14ac:dyDescent="0.25">
      <c r="A17474" s="48">
        <v>84131508</v>
      </c>
      <c r="B17474" s="49" t="s">
        <v>17709</v>
      </c>
    </row>
    <row r="17475" spans="1:2" x14ac:dyDescent="0.25">
      <c r="A17475" s="48">
        <v>84131509</v>
      </c>
      <c r="B17475" s="49" t="s">
        <v>17710</v>
      </c>
    </row>
    <row r="17476" spans="1:2" x14ac:dyDescent="0.25">
      <c r="A17476" s="48">
        <v>84131510</v>
      </c>
      <c r="B17476" s="49" t="s">
        <v>17711</v>
      </c>
    </row>
    <row r="17477" spans="1:2" x14ac:dyDescent="0.25">
      <c r="A17477" s="48">
        <v>84131511</v>
      </c>
      <c r="B17477" s="49" t="s">
        <v>17712</v>
      </c>
    </row>
    <row r="17478" spans="1:2" x14ac:dyDescent="0.25">
      <c r="A17478" s="48">
        <v>84131512</v>
      </c>
      <c r="B17478" s="49" t="s">
        <v>17713</v>
      </c>
    </row>
    <row r="17479" spans="1:2" x14ac:dyDescent="0.25">
      <c r="A17479" s="48">
        <v>84131513</v>
      </c>
      <c r="B17479" s="49" t="s">
        <v>17714</v>
      </c>
    </row>
    <row r="17480" spans="1:2" x14ac:dyDescent="0.25">
      <c r="A17480" s="48">
        <v>84131514</v>
      </c>
      <c r="B17480" s="49" t="s">
        <v>17715</v>
      </c>
    </row>
    <row r="17481" spans="1:2" x14ac:dyDescent="0.25">
      <c r="A17481" s="48">
        <v>84131515</v>
      </c>
      <c r="B17481" s="49" t="s">
        <v>17716</v>
      </c>
    </row>
    <row r="17482" spans="1:2" x14ac:dyDescent="0.25">
      <c r="A17482" s="48">
        <v>84131516</v>
      </c>
      <c r="B17482" s="49" t="s">
        <v>17717</v>
      </c>
    </row>
    <row r="17483" spans="1:2" x14ac:dyDescent="0.25">
      <c r="A17483" s="48">
        <v>84131517</v>
      </c>
      <c r="B17483" s="49" t="s">
        <v>17718</v>
      </c>
    </row>
    <row r="17484" spans="1:2" x14ac:dyDescent="0.25">
      <c r="A17484" s="48">
        <v>84131601</v>
      </c>
      <c r="B17484" s="49" t="s">
        <v>17719</v>
      </c>
    </row>
    <row r="17485" spans="1:2" x14ac:dyDescent="0.25">
      <c r="A17485" s="48">
        <v>84131602</v>
      </c>
      <c r="B17485" s="49" t="s">
        <v>17720</v>
      </c>
    </row>
    <row r="17486" spans="1:2" x14ac:dyDescent="0.25">
      <c r="A17486" s="48">
        <v>84131603</v>
      </c>
      <c r="B17486" s="49" t="s">
        <v>17721</v>
      </c>
    </row>
    <row r="17487" spans="1:2" x14ac:dyDescent="0.25">
      <c r="A17487" s="48">
        <v>84131604</v>
      </c>
      <c r="B17487" s="49" t="s">
        <v>17722</v>
      </c>
    </row>
    <row r="17488" spans="1:2" x14ac:dyDescent="0.25">
      <c r="A17488" s="48">
        <v>84131605</v>
      </c>
      <c r="B17488" s="49" t="s">
        <v>17723</v>
      </c>
    </row>
    <row r="17489" spans="1:2" x14ac:dyDescent="0.25">
      <c r="A17489" s="48">
        <v>84131606</v>
      </c>
      <c r="B17489" s="49" t="s">
        <v>17724</v>
      </c>
    </row>
    <row r="17490" spans="1:2" x14ac:dyDescent="0.25">
      <c r="A17490" s="48">
        <v>84131607</v>
      </c>
      <c r="B17490" s="49" t="s">
        <v>17725</v>
      </c>
    </row>
    <row r="17491" spans="1:2" x14ac:dyDescent="0.25">
      <c r="A17491" s="48">
        <v>84131608</v>
      </c>
      <c r="B17491" s="49" t="s">
        <v>17726</v>
      </c>
    </row>
    <row r="17492" spans="1:2" x14ac:dyDescent="0.25">
      <c r="A17492" s="48">
        <v>84131609</v>
      </c>
      <c r="B17492" s="49" t="s">
        <v>17727</v>
      </c>
    </row>
    <row r="17493" spans="1:2" x14ac:dyDescent="0.25">
      <c r="A17493" s="48">
        <v>84131610</v>
      </c>
      <c r="B17493" s="49" t="s">
        <v>17728</v>
      </c>
    </row>
    <row r="17494" spans="1:2" x14ac:dyDescent="0.25">
      <c r="A17494" s="48">
        <v>84131701</v>
      </c>
      <c r="B17494" s="49" t="s">
        <v>17729</v>
      </c>
    </row>
    <row r="17495" spans="1:2" x14ac:dyDescent="0.25">
      <c r="A17495" s="48">
        <v>84131702</v>
      </c>
      <c r="B17495" s="49" t="s">
        <v>17730</v>
      </c>
    </row>
    <row r="17496" spans="1:2" x14ac:dyDescent="0.25">
      <c r="A17496" s="48">
        <v>84131801</v>
      </c>
      <c r="B17496" s="49" t="s">
        <v>17731</v>
      </c>
    </row>
    <row r="17497" spans="1:2" x14ac:dyDescent="0.25">
      <c r="A17497" s="48">
        <v>84131802</v>
      </c>
      <c r="B17497" s="49" t="s">
        <v>17732</v>
      </c>
    </row>
    <row r="17498" spans="1:2" x14ac:dyDescent="0.25">
      <c r="A17498" s="48">
        <v>84141501</v>
      </c>
      <c r="B17498" s="49" t="s">
        <v>17733</v>
      </c>
    </row>
    <row r="17499" spans="1:2" x14ac:dyDescent="0.25">
      <c r="A17499" s="48">
        <v>84141502</v>
      </c>
      <c r="B17499" s="49" t="s">
        <v>17734</v>
      </c>
    </row>
    <row r="17500" spans="1:2" x14ac:dyDescent="0.25">
      <c r="A17500" s="48">
        <v>84141503</v>
      </c>
      <c r="B17500" s="49" t="s">
        <v>17735</v>
      </c>
    </row>
    <row r="17501" spans="1:2" x14ac:dyDescent="0.25">
      <c r="A17501" s="48">
        <v>84141601</v>
      </c>
      <c r="B17501" s="49" t="s">
        <v>17736</v>
      </c>
    </row>
    <row r="17502" spans="1:2" x14ac:dyDescent="0.25">
      <c r="A17502" s="48">
        <v>84141602</v>
      </c>
      <c r="B17502" s="49" t="s">
        <v>17737</v>
      </c>
    </row>
    <row r="17503" spans="1:2" x14ac:dyDescent="0.25">
      <c r="A17503" s="48">
        <v>84141701</v>
      </c>
      <c r="B17503" s="49" t="s">
        <v>17738</v>
      </c>
    </row>
    <row r="17504" spans="1:2" x14ac:dyDescent="0.25">
      <c r="A17504" s="48">
        <v>84141702</v>
      </c>
      <c r="B17504" s="49" t="s">
        <v>17739</v>
      </c>
    </row>
    <row r="17505" spans="1:2" x14ac:dyDescent="0.25">
      <c r="A17505" s="48">
        <v>85101501</v>
      </c>
      <c r="B17505" s="49" t="s">
        <v>17740</v>
      </c>
    </row>
    <row r="17506" spans="1:2" x14ac:dyDescent="0.25">
      <c r="A17506" s="48">
        <v>85101502</v>
      </c>
      <c r="B17506" s="49" t="s">
        <v>17741</v>
      </c>
    </row>
    <row r="17507" spans="1:2" x14ac:dyDescent="0.25">
      <c r="A17507" s="48">
        <v>85101503</v>
      </c>
      <c r="B17507" s="49" t="s">
        <v>17742</v>
      </c>
    </row>
    <row r="17508" spans="1:2" x14ac:dyDescent="0.25">
      <c r="A17508" s="48">
        <v>85101504</v>
      </c>
      <c r="B17508" s="49" t="s">
        <v>17743</v>
      </c>
    </row>
    <row r="17509" spans="1:2" x14ac:dyDescent="0.25">
      <c r="A17509" s="48">
        <v>85101505</v>
      </c>
      <c r="B17509" s="49" t="s">
        <v>17744</v>
      </c>
    </row>
    <row r="17510" spans="1:2" x14ac:dyDescent="0.25">
      <c r="A17510" s="48">
        <v>85101506</v>
      </c>
      <c r="B17510" s="49" t="s">
        <v>17745</v>
      </c>
    </row>
    <row r="17511" spans="1:2" x14ac:dyDescent="0.25">
      <c r="A17511" s="48">
        <v>85101507</v>
      </c>
      <c r="B17511" s="49" t="s">
        <v>17746</v>
      </c>
    </row>
    <row r="17512" spans="1:2" x14ac:dyDescent="0.25">
      <c r="A17512" s="48">
        <v>85101508</v>
      </c>
      <c r="B17512" s="49" t="s">
        <v>17747</v>
      </c>
    </row>
    <row r="17513" spans="1:2" x14ac:dyDescent="0.25">
      <c r="A17513" s="48">
        <v>85101509</v>
      </c>
      <c r="B17513" s="49" t="s">
        <v>17748</v>
      </c>
    </row>
    <row r="17514" spans="1:2" x14ac:dyDescent="0.25">
      <c r="A17514" s="48">
        <v>85101601</v>
      </c>
      <c r="B17514" s="49" t="s">
        <v>17749</v>
      </c>
    </row>
    <row r="17515" spans="1:2" x14ac:dyDescent="0.25">
      <c r="A17515" s="48">
        <v>85101602</v>
      </c>
      <c r="B17515" s="49" t="s">
        <v>17750</v>
      </c>
    </row>
    <row r="17516" spans="1:2" x14ac:dyDescent="0.25">
      <c r="A17516" s="48">
        <v>85101603</v>
      </c>
      <c r="B17516" s="49" t="s">
        <v>17751</v>
      </c>
    </row>
    <row r="17517" spans="1:2" x14ac:dyDescent="0.25">
      <c r="A17517" s="48">
        <v>85101604</v>
      </c>
      <c r="B17517" s="49" t="s">
        <v>17752</v>
      </c>
    </row>
    <row r="17518" spans="1:2" x14ac:dyDescent="0.25">
      <c r="A17518" s="48">
        <v>85101605</v>
      </c>
      <c r="B17518" s="49" t="s">
        <v>17753</v>
      </c>
    </row>
    <row r="17519" spans="1:2" x14ac:dyDescent="0.25">
      <c r="A17519" s="48">
        <v>85101701</v>
      </c>
      <c r="B17519" s="49" t="s">
        <v>17754</v>
      </c>
    </row>
    <row r="17520" spans="1:2" x14ac:dyDescent="0.25">
      <c r="A17520" s="48">
        <v>85101702</v>
      </c>
      <c r="B17520" s="49" t="s">
        <v>17755</v>
      </c>
    </row>
    <row r="17521" spans="1:2" x14ac:dyDescent="0.25">
      <c r="A17521" s="48">
        <v>85101703</v>
      </c>
      <c r="B17521" s="49" t="s">
        <v>17756</v>
      </c>
    </row>
    <row r="17522" spans="1:2" x14ac:dyDescent="0.25">
      <c r="A17522" s="48">
        <v>85101704</v>
      </c>
      <c r="B17522" s="49" t="s">
        <v>17757</v>
      </c>
    </row>
    <row r="17523" spans="1:2" x14ac:dyDescent="0.25">
      <c r="A17523" s="48">
        <v>85101705</v>
      </c>
      <c r="B17523" s="49" t="s">
        <v>17758</v>
      </c>
    </row>
    <row r="17524" spans="1:2" x14ac:dyDescent="0.25">
      <c r="A17524" s="48">
        <v>85101706</v>
      </c>
      <c r="B17524" s="49" t="s">
        <v>17759</v>
      </c>
    </row>
    <row r="17525" spans="1:2" x14ac:dyDescent="0.25">
      <c r="A17525" s="48">
        <v>85101707</v>
      </c>
      <c r="B17525" s="49" t="s">
        <v>17760</v>
      </c>
    </row>
    <row r="17526" spans="1:2" x14ac:dyDescent="0.25">
      <c r="A17526" s="48">
        <v>85111501</v>
      </c>
      <c r="B17526" s="49" t="s">
        <v>17761</v>
      </c>
    </row>
    <row r="17527" spans="1:2" x14ac:dyDescent="0.25">
      <c r="A17527" s="48">
        <v>85111502</v>
      </c>
      <c r="B17527" s="49" t="s">
        <v>17762</v>
      </c>
    </row>
    <row r="17528" spans="1:2" x14ac:dyDescent="0.25">
      <c r="A17528" s="48">
        <v>85111503</v>
      </c>
      <c r="B17528" s="49" t="s">
        <v>17763</v>
      </c>
    </row>
    <row r="17529" spans="1:2" x14ac:dyDescent="0.25">
      <c r="A17529" s="48">
        <v>85111504</v>
      </c>
      <c r="B17529" s="49" t="s">
        <v>17764</v>
      </c>
    </row>
    <row r="17530" spans="1:2" x14ac:dyDescent="0.25">
      <c r="A17530" s="48">
        <v>85111505</v>
      </c>
      <c r="B17530" s="49" t="s">
        <v>17765</v>
      </c>
    </row>
    <row r="17531" spans="1:2" x14ac:dyDescent="0.25">
      <c r="A17531" s="48">
        <v>85111506</v>
      </c>
      <c r="B17531" s="49" t="s">
        <v>17766</v>
      </c>
    </row>
    <row r="17532" spans="1:2" x14ac:dyDescent="0.25">
      <c r="A17532" s="48">
        <v>85111507</v>
      </c>
      <c r="B17532" s="49" t="s">
        <v>17767</v>
      </c>
    </row>
    <row r="17533" spans="1:2" x14ac:dyDescent="0.25">
      <c r="A17533" s="48">
        <v>85111508</v>
      </c>
      <c r="B17533" s="49" t="s">
        <v>17768</v>
      </c>
    </row>
    <row r="17534" spans="1:2" x14ac:dyDescent="0.25">
      <c r="A17534" s="48">
        <v>85111509</v>
      </c>
      <c r="B17534" s="49" t="s">
        <v>17769</v>
      </c>
    </row>
    <row r="17535" spans="1:2" x14ac:dyDescent="0.25">
      <c r="A17535" s="48">
        <v>85111510</v>
      </c>
      <c r="B17535" s="49" t="s">
        <v>17770</v>
      </c>
    </row>
    <row r="17536" spans="1:2" x14ac:dyDescent="0.25">
      <c r="A17536" s="48">
        <v>85111511</v>
      </c>
      <c r="B17536" s="49" t="s">
        <v>17771</v>
      </c>
    </row>
    <row r="17537" spans="1:2" x14ac:dyDescent="0.25">
      <c r="A17537" s="48">
        <v>85111512</v>
      </c>
      <c r="B17537" s="49" t="s">
        <v>17772</v>
      </c>
    </row>
    <row r="17538" spans="1:2" x14ac:dyDescent="0.25">
      <c r="A17538" s="48">
        <v>85111513</v>
      </c>
      <c r="B17538" s="49" t="s">
        <v>17773</v>
      </c>
    </row>
    <row r="17539" spans="1:2" x14ac:dyDescent="0.25">
      <c r="A17539" s="48">
        <v>85111514</v>
      </c>
      <c r="B17539" s="49" t="s">
        <v>17774</v>
      </c>
    </row>
    <row r="17540" spans="1:2" x14ac:dyDescent="0.25">
      <c r="A17540" s="48">
        <v>85111601</v>
      </c>
      <c r="B17540" s="49" t="s">
        <v>17775</v>
      </c>
    </row>
    <row r="17541" spans="1:2" x14ac:dyDescent="0.25">
      <c r="A17541" s="48">
        <v>85111602</v>
      </c>
      <c r="B17541" s="49" t="s">
        <v>17776</v>
      </c>
    </row>
    <row r="17542" spans="1:2" x14ac:dyDescent="0.25">
      <c r="A17542" s="48">
        <v>85111603</v>
      </c>
      <c r="B17542" s="49" t="s">
        <v>17777</v>
      </c>
    </row>
    <row r="17543" spans="1:2" x14ac:dyDescent="0.25">
      <c r="A17543" s="48">
        <v>85111604</v>
      </c>
      <c r="B17543" s="49" t="s">
        <v>17778</v>
      </c>
    </row>
    <row r="17544" spans="1:2" x14ac:dyDescent="0.25">
      <c r="A17544" s="48">
        <v>85111605</v>
      </c>
      <c r="B17544" s="49" t="s">
        <v>17779</v>
      </c>
    </row>
    <row r="17545" spans="1:2" x14ac:dyDescent="0.25">
      <c r="A17545" s="48">
        <v>85111606</v>
      </c>
      <c r="B17545" s="49" t="s">
        <v>17780</v>
      </c>
    </row>
    <row r="17546" spans="1:2" x14ac:dyDescent="0.25">
      <c r="A17546" s="48">
        <v>85111607</v>
      </c>
      <c r="B17546" s="49" t="s">
        <v>17781</v>
      </c>
    </row>
    <row r="17547" spans="1:2" x14ac:dyDescent="0.25">
      <c r="A17547" s="48">
        <v>85111608</v>
      </c>
      <c r="B17547" s="49" t="s">
        <v>17782</v>
      </c>
    </row>
    <row r="17548" spans="1:2" x14ac:dyDescent="0.25">
      <c r="A17548" s="48">
        <v>85111609</v>
      </c>
      <c r="B17548" s="49" t="s">
        <v>17783</v>
      </c>
    </row>
    <row r="17549" spans="1:2" x14ac:dyDescent="0.25">
      <c r="A17549" s="48">
        <v>85111610</v>
      </c>
      <c r="B17549" s="49" t="s">
        <v>17784</v>
      </c>
    </row>
    <row r="17550" spans="1:2" x14ac:dyDescent="0.25">
      <c r="A17550" s="48">
        <v>85111611</v>
      </c>
      <c r="B17550" s="49" t="s">
        <v>17785</v>
      </c>
    </row>
    <row r="17551" spans="1:2" x14ac:dyDescent="0.25">
      <c r="A17551" s="48">
        <v>85111612</v>
      </c>
      <c r="B17551" s="49" t="s">
        <v>17786</v>
      </c>
    </row>
    <row r="17552" spans="1:2" x14ac:dyDescent="0.25">
      <c r="A17552" s="48">
        <v>85111613</v>
      </c>
      <c r="B17552" s="49" t="s">
        <v>17787</v>
      </c>
    </row>
    <row r="17553" spans="1:2" x14ac:dyDescent="0.25">
      <c r="A17553" s="48">
        <v>85111614</v>
      </c>
      <c r="B17553" s="49" t="s">
        <v>17788</v>
      </c>
    </row>
    <row r="17554" spans="1:2" x14ac:dyDescent="0.25">
      <c r="A17554" s="48">
        <v>85111615</v>
      </c>
      <c r="B17554" s="49" t="s">
        <v>17789</v>
      </c>
    </row>
    <row r="17555" spans="1:2" x14ac:dyDescent="0.25">
      <c r="A17555" s="48">
        <v>85111616</v>
      </c>
      <c r="B17555" s="49" t="s">
        <v>17790</v>
      </c>
    </row>
    <row r="17556" spans="1:2" x14ac:dyDescent="0.25">
      <c r="A17556" s="48">
        <v>85111617</v>
      </c>
      <c r="B17556" s="49" t="s">
        <v>17791</v>
      </c>
    </row>
    <row r="17557" spans="1:2" x14ac:dyDescent="0.25">
      <c r="A17557" s="48">
        <v>85111701</v>
      </c>
      <c r="B17557" s="49" t="s">
        <v>17792</v>
      </c>
    </row>
    <row r="17558" spans="1:2" x14ac:dyDescent="0.25">
      <c r="A17558" s="48">
        <v>85111702</v>
      </c>
      <c r="B17558" s="49" t="s">
        <v>17793</v>
      </c>
    </row>
    <row r="17559" spans="1:2" x14ac:dyDescent="0.25">
      <c r="A17559" s="48">
        <v>85111703</v>
      </c>
      <c r="B17559" s="49" t="s">
        <v>17794</v>
      </c>
    </row>
    <row r="17560" spans="1:2" x14ac:dyDescent="0.25">
      <c r="A17560" s="48">
        <v>85111704</v>
      </c>
      <c r="B17560" s="49" t="s">
        <v>17795</v>
      </c>
    </row>
    <row r="17561" spans="1:2" x14ac:dyDescent="0.25">
      <c r="A17561" s="48">
        <v>85121501</v>
      </c>
      <c r="B17561" s="49" t="s">
        <v>17796</v>
      </c>
    </row>
    <row r="17562" spans="1:2" x14ac:dyDescent="0.25">
      <c r="A17562" s="48">
        <v>85121502</v>
      </c>
      <c r="B17562" s="49" t="s">
        <v>17797</v>
      </c>
    </row>
    <row r="17563" spans="1:2" x14ac:dyDescent="0.25">
      <c r="A17563" s="48">
        <v>85121503</v>
      </c>
      <c r="B17563" s="49" t="s">
        <v>17798</v>
      </c>
    </row>
    <row r="17564" spans="1:2" x14ac:dyDescent="0.25">
      <c r="A17564" s="48">
        <v>85121504</v>
      </c>
      <c r="B17564" s="49" t="s">
        <v>17799</v>
      </c>
    </row>
    <row r="17565" spans="1:2" x14ac:dyDescent="0.25">
      <c r="A17565" s="48">
        <v>85121601</v>
      </c>
      <c r="B17565" s="49" t="s">
        <v>17800</v>
      </c>
    </row>
    <row r="17566" spans="1:2" x14ac:dyDescent="0.25">
      <c r="A17566" s="48">
        <v>85121602</v>
      </c>
      <c r="B17566" s="49" t="s">
        <v>17801</v>
      </c>
    </row>
    <row r="17567" spans="1:2" x14ac:dyDescent="0.25">
      <c r="A17567" s="48">
        <v>85121603</v>
      </c>
      <c r="B17567" s="49" t="s">
        <v>17802</v>
      </c>
    </row>
    <row r="17568" spans="1:2" x14ac:dyDescent="0.25">
      <c r="A17568" s="48">
        <v>85121604</v>
      </c>
      <c r="B17568" s="49" t="s">
        <v>17803</v>
      </c>
    </row>
    <row r="17569" spans="1:2" x14ac:dyDescent="0.25">
      <c r="A17569" s="48">
        <v>85121605</v>
      </c>
      <c r="B17569" s="49" t="s">
        <v>17804</v>
      </c>
    </row>
    <row r="17570" spans="1:2" x14ac:dyDescent="0.25">
      <c r="A17570" s="48">
        <v>85121606</v>
      </c>
      <c r="B17570" s="49" t="s">
        <v>17805</v>
      </c>
    </row>
    <row r="17571" spans="1:2" x14ac:dyDescent="0.25">
      <c r="A17571" s="48">
        <v>85121607</v>
      </c>
      <c r="B17571" s="49" t="s">
        <v>17806</v>
      </c>
    </row>
    <row r="17572" spans="1:2" x14ac:dyDescent="0.25">
      <c r="A17572" s="48">
        <v>85121608</v>
      </c>
      <c r="B17572" s="49" t="s">
        <v>17807</v>
      </c>
    </row>
    <row r="17573" spans="1:2" x14ac:dyDescent="0.25">
      <c r="A17573" s="48">
        <v>85121609</v>
      </c>
      <c r="B17573" s="49" t="s">
        <v>17808</v>
      </c>
    </row>
    <row r="17574" spans="1:2" x14ac:dyDescent="0.25">
      <c r="A17574" s="48">
        <v>85121610</v>
      </c>
      <c r="B17574" s="49" t="s">
        <v>17809</v>
      </c>
    </row>
    <row r="17575" spans="1:2" x14ac:dyDescent="0.25">
      <c r="A17575" s="48">
        <v>85121611</v>
      </c>
      <c r="B17575" s="49" t="s">
        <v>17810</v>
      </c>
    </row>
    <row r="17576" spans="1:2" x14ac:dyDescent="0.25">
      <c r="A17576" s="48">
        <v>85121612</v>
      </c>
      <c r="B17576" s="49" t="s">
        <v>17811</v>
      </c>
    </row>
    <row r="17577" spans="1:2" x14ac:dyDescent="0.25">
      <c r="A17577" s="48">
        <v>85121613</v>
      </c>
      <c r="B17577" s="49" t="s">
        <v>17812</v>
      </c>
    </row>
    <row r="17578" spans="1:2" x14ac:dyDescent="0.25">
      <c r="A17578" s="48">
        <v>85121614</v>
      </c>
      <c r="B17578" s="49" t="s">
        <v>17813</v>
      </c>
    </row>
    <row r="17579" spans="1:2" x14ac:dyDescent="0.25">
      <c r="A17579" s="48">
        <v>85121701</v>
      </c>
      <c r="B17579" s="49" t="s">
        <v>17814</v>
      </c>
    </row>
    <row r="17580" spans="1:2" x14ac:dyDescent="0.25">
      <c r="A17580" s="48">
        <v>85121702</v>
      </c>
      <c r="B17580" s="49" t="s">
        <v>17815</v>
      </c>
    </row>
    <row r="17581" spans="1:2" x14ac:dyDescent="0.25">
      <c r="A17581" s="48">
        <v>85121703</v>
      </c>
      <c r="B17581" s="49" t="s">
        <v>17816</v>
      </c>
    </row>
    <row r="17582" spans="1:2" x14ac:dyDescent="0.25">
      <c r="A17582" s="48">
        <v>85121704</v>
      </c>
      <c r="B17582" s="49" t="s">
        <v>17817</v>
      </c>
    </row>
    <row r="17583" spans="1:2" x14ac:dyDescent="0.25">
      <c r="A17583" s="48">
        <v>85121705</v>
      </c>
      <c r="B17583" s="49" t="s">
        <v>17818</v>
      </c>
    </row>
    <row r="17584" spans="1:2" x14ac:dyDescent="0.25">
      <c r="A17584" s="48">
        <v>85121706</v>
      </c>
      <c r="B17584" s="49" t="s">
        <v>17819</v>
      </c>
    </row>
    <row r="17585" spans="1:2" x14ac:dyDescent="0.25">
      <c r="A17585" s="48">
        <v>85121801</v>
      </c>
      <c r="B17585" s="49" t="s">
        <v>17820</v>
      </c>
    </row>
    <row r="17586" spans="1:2" x14ac:dyDescent="0.25">
      <c r="A17586" s="48">
        <v>85121802</v>
      </c>
      <c r="B17586" s="49" t="s">
        <v>17821</v>
      </c>
    </row>
    <row r="17587" spans="1:2" x14ac:dyDescent="0.25">
      <c r="A17587" s="48">
        <v>85121803</v>
      </c>
      <c r="B17587" s="49" t="s">
        <v>17822</v>
      </c>
    </row>
    <row r="17588" spans="1:2" x14ac:dyDescent="0.25">
      <c r="A17588" s="48">
        <v>85121804</v>
      </c>
      <c r="B17588" s="49" t="s">
        <v>17823</v>
      </c>
    </row>
    <row r="17589" spans="1:2" x14ac:dyDescent="0.25">
      <c r="A17589" s="48">
        <v>85121805</v>
      </c>
      <c r="B17589" s="49" t="s">
        <v>17824</v>
      </c>
    </row>
    <row r="17590" spans="1:2" x14ac:dyDescent="0.25">
      <c r="A17590" s="48">
        <v>85121806</v>
      </c>
      <c r="B17590" s="49" t="s">
        <v>17825</v>
      </c>
    </row>
    <row r="17591" spans="1:2" x14ac:dyDescent="0.25">
      <c r="A17591" s="48">
        <v>85121807</v>
      </c>
      <c r="B17591" s="49" t="s">
        <v>17826</v>
      </c>
    </row>
    <row r="17592" spans="1:2" x14ac:dyDescent="0.25">
      <c r="A17592" s="48">
        <v>85121808</v>
      </c>
      <c r="B17592" s="49" t="s">
        <v>17827</v>
      </c>
    </row>
    <row r="17593" spans="1:2" x14ac:dyDescent="0.25">
      <c r="A17593" s="48">
        <v>85121809</v>
      </c>
      <c r="B17593" s="49" t="s">
        <v>17828</v>
      </c>
    </row>
    <row r="17594" spans="1:2" x14ac:dyDescent="0.25">
      <c r="A17594" s="48">
        <v>85121810</v>
      </c>
      <c r="B17594" s="49" t="s">
        <v>17829</v>
      </c>
    </row>
    <row r="17595" spans="1:2" x14ac:dyDescent="0.25">
      <c r="A17595" s="48">
        <v>85121901</v>
      </c>
      <c r="B17595" s="49" t="s">
        <v>17830</v>
      </c>
    </row>
    <row r="17596" spans="1:2" x14ac:dyDescent="0.25">
      <c r="A17596" s="48">
        <v>85121902</v>
      </c>
      <c r="B17596" s="49" t="s">
        <v>17831</v>
      </c>
    </row>
    <row r="17597" spans="1:2" x14ac:dyDescent="0.25">
      <c r="A17597" s="48">
        <v>85122001</v>
      </c>
      <c r="B17597" s="49" t="s">
        <v>17832</v>
      </c>
    </row>
    <row r="17598" spans="1:2" x14ac:dyDescent="0.25">
      <c r="A17598" s="48">
        <v>85122002</v>
      </c>
      <c r="B17598" s="49" t="s">
        <v>17833</v>
      </c>
    </row>
    <row r="17599" spans="1:2" x14ac:dyDescent="0.25">
      <c r="A17599" s="48">
        <v>85122003</v>
      </c>
      <c r="B17599" s="49" t="s">
        <v>17834</v>
      </c>
    </row>
    <row r="17600" spans="1:2" x14ac:dyDescent="0.25">
      <c r="A17600" s="48">
        <v>85122004</v>
      </c>
      <c r="B17600" s="49" t="s">
        <v>17835</v>
      </c>
    </row>
    <row r="17601" spans="1:2" x14ac:dyDescent="0.25">
      <c r="A17601" s="48">
        <v>85122005</v>
      </c>
      <c r="B17601" s="49" t="s">
        <v>17836</v>
      </c>
    </row>
    <row r="17602" spans="1:2" x14ac:dyDescent="0.25">
      <c r="A17602" s="48">
        <v>85122101</v>
      </c>
      <c r="B17602" s="49" t="s">
        <v>17837</v>
      </c>
    </row>
    <row r="17603" spans="1:2" x14ac:dyDescent="0.25">
      <c r="A17603" s="48">
        <v>85122102</v>
      </c>
      <c r="B17603" s="49" t="s">
        <v>17838</v>
      </c>
    </row>
    <row r="17604" spans="1:2" x14ac:dyDescent="0.25">
      <c r="A17604" s="48">
        <v>85122103</v>
      </c>
      <c r="B17604" s="49" t="s">
        <v>17839</v>
      </c>
    </row>
    <row r="17605" spans="1:2" x14ac:dyDescent="0.25">
      <c r="A17605" s="48">
        <v>85122104</v>
      </c>
      <c r="B17605" s="49" t="s">
        <v>17840</v>
      </c>
    </row>
    <row r="17606" spans="1:2" x14ac:dyDescent="0.25">
      <c r="A17606" s="48">
        <v>85122105</v>
      </c>
      <c r="B17606" s="49" t="s">
        <v>17841</v>
      </c>
    </row>
    <row r="17607" spans="1:2" x14ac:dyDescent="0.25">
      <c r="A17607" s="48">
        <v>85122106</v>
      </c>
      <c r="B17607" s="49" t="s">
        <v>17842</v>
      </c>
    </row>
    <row r="17608" spans="1:2" x14ac:dyDescent="0.25">
      <c r="A17608" s="48">
        <v>85122107</v>
      </c>
      <c r="B17608" s="49" t="s">
        <v>17843</v>
      </c>
    </row>
    <row r="17609" spans="1:2" x14ac:dyDescent="0.25">
      <c r="A17609" s="48">
        <v>85122108</v>
      </c>
      <c r="B17609" s="49" t="s">
        <v>17844</v>
      </c>
    </row>
    <row r="17610" spans="1:2" x14ac:dyDescent="0.25">
      <c r="A17610" s="48">
        <v>85122109</v>
      </c>
      <c r="B17610" s="49" t="s">
        <v>17845</v>
      </c>
    </row>
    <row r="17611" spans="1:2" x14ac:dyDescent="0.25">
      <c r="A17611" s="48">
        <v>85122201</v>
      </c>
      <c r="B17611" s="49" t="s">
        <v>17846</v>
      </c>
    </row>
    <row r="17612" spans="1:2" x14ac:dyDescent="0.25">
      <c r="A17612" s="48">
        <v>85131501</v>
      </c>
      <c r="B17612" s="49" t="s">
        <v>17847</v>
      </c>
    </row>
    <row r="17613" spans="1:2" x14ac:dyDescent="0.25">
      <c r="A17613" s="48">
        <v>85131502</v>
      </c>
      <c r="B17613" s="49" t="s">
        <v>17848</v>
      </c>
    </row>
    <row r="17614" spans="1:2" x14ac:dyDescent="0.25">
      <c r="A17614" s="48">
        <v>85131503</v>
      </c>
      <c r="B17614" s="49" t="s">
        <v>17849</v>
      </c>
    </row>
    <row r="17615" spans="1:2" x14ac:dyDescent="0.25">
      <c r="A17615" s="48">
        <v>85131504</v>
      </c>
      <c r="B17615" s="49" t="s">
        <v>17850</v>
      </c>
    </row>
    <row r="17616" spans="1:2" x14ac:dyDescent="0.25">
      <c r="A17616" s="48">
        <v>85131505</v>
      </c>
      <c r="B17616" s="49" t="s">
        <v>17851</v>
      </c>
    </row>
    <row r="17617" spans="1:2" x14ac:dyDescent="0.25">
      <c r="A17617" s="48">
        <v>85131601</v>
      </c>
      <c r="B17617" s="49" t="s">
        <v>17852</v>
      </c>
    </row>
    <row r="17618" spans="1:2" x14ac:dyDescent="0.25">
      <c r="A17618" s="48">
        <v>85131602</v>
      </c>
      <c r="B17618" s="49" t="s">
        <v>17853</v>
      </c>
    </row>
    <row r="17619" spans="1:2" x14ac:dyDescent="0.25">
      <c r="A17619" s="48">
        <v>85131603</v>
      </c>
      <c r="B17619" s="49" t="s">
        <v>17854</v>
      </c>
    </row>
    <row r="17620" spans="1:2" x14ac:dyDescent="0.25">
      <c r="A17620" s="48">
        <v>85131604</v>
      </c>
      <c r="B17620" s="49" t="s">
        <v>17855</v>
      </c>
    </row>
    <row r="17621" spans="1:2" x14ac:dyDescent="0.25">
      <c r="A17621" s="48">
        <v>85131701</v>
      </c>
      <c r="B17621" s="49" t="s">
        <v>17856</v>
      </c>
    </row>
    <row r="17622" spans="1:2" x14ac:dyDescent="0.25">
      <c r="A17622" s="48">
        <v>85131702</v>
      </c>
      <c r="B17622" s="49" t="s">
        <v>17857</v>
      </c>
    </row>
    <row r="17623" spans="1:2" x14ac:dyDescent="0.25">
      <c r="A17623" s="48">
        <v>85131703</v>
      </c>
      <c r="B17623" s="49" t="s">
        <v>17858</v>
      </c>
    </row>
    <row r="17624" spans="1:2" x14ac:dyDescent="0.25">
      <c r="A17624" s="48">
        <v>85131704</v>
      </c>
      <c r="B17624" s="49" t="s">
        <v>17859</v>
      </c>
    </row>
    <row r="17625" spans="1:2" x14ac:dyDescent="0.25">
      <c r="A17625" s="48">
        <v>85131705</v>
      </c>
      <c r="B17625" s="49" t="s">
        <v>17860</v>
      </c>
    </row>
    <row r="17626" spans="1:2" x14ac:dyDescent="0.25">
      <c r="A17626" s="48">
        <v>85131706</v>
      </c>
      <c r="B17626" s="49" t="s">
        <v>17861</v>
      </c>
    </row>
    <row r="17627" spans="1:2" x14ac:dyDescent="0.25">
      <c r="A17627" s="48">
        <v>85131707</v>
      </c>
      <c r="B17627" s="49" t="s">
        <v>17862</v>
      </c>
    </row>
    <row r="17628" spans="1:2" x14ac:dyDescent="0.25">
      <c r="A17628" s="48">
        <v>85131708</v>
      </c>
      <c r="B17628" s="49" t="s">
        <v>17863</v>
      </c>
    </row>
    <row r="17629" spans="1:2" x14ac:dyDescent="0.25">
      <c r="A17629" s="48">
        <v>85131709</v>
      </c>
      <c r="B17629" s="49" t="s">
        <v>17864</v>
      </c>
    </row>
    <row r="17630" spans="1:2" x14ac:dyDescent="0.25">
      <c r="A17630" s="48">
        <v>85131710</v>
      </c>
      <c r="B17630" s="49" t="s">
        <v>17865</v>
      </c>
    </row>
    <row r="17631" spans="1:2" x14ac:dyDescent="0.25">
      <c r="A17631" s="48">
        <v>85131711</v>
      </c>
      <c r="B17631" s="49" t="s">
        <v>17866</v>
      </c>
    </row>
    <row r="17632" spans="1:2" x14ac:dyDescent="0.25">
      <c r="A17632" s="48">
        <v>85131712</v>
      </c>
      <c r="B17632" s="49" t="s">
        <v>17867</v>
      </c>
    </row>
    <row r="17633" spans="1:2" x14ac:dyDescent="0.25">
      <c r="A17633" s="48">
        <v>85131713</v>
      </c>
      <c r="B17633" s="49" t="s">
        <v>17868</v>
      </c>
    </row>
    <row r="17634" spans="1:2" x14ac:dyDescent="0.25">
      <c r="A17634" s="48">
        <v>85141501</v>
      </c>
      <c r="B17634" s="49" t="s">
        <v>17869</v>
      </c>
    </row>
    <row r="17635" spans="1:2" x14ac:dyDescent="0.25">
      <c r="A17635" s="48">
        <v>85141502</v>
      </c>
      <c r="B17635" s="49" t="s">
        <v>17870</v>
      </c>
    </row>
    <row r="17636" spans="1:2" x14ac:dyDescent="0.25">
      <c r="A17636" s="48">
        <v>85141503</v>
      </c>
      <c r="B17636" s="49" t="s">
        <v>17871</v>
      </c>
    </row>
    <row r="17637" spans="1:2" x14ac:dyDescent="0.25">
      <c r="A17637" s="48">
        <v>85141504</v>
      </c>
      <c r="B17637" s="49" t="s">
        <v>17872</v>
      </c>
    </row>
    <row r="17638" spans="1:2" x14ac:dyDescent="0.25">
      <c r="A17638" s="48">
        <v>85141601</v>
      </c>
      <c r="B17638" s="49" t="s">
        <v>17873</v>
      </c>
    </row>
    <row r="17639" spans="1:2" x14ac:dyDescent="0.25">
      <c r="A17639" s="48">
        <v>85141602</v>
      </c>
      <c r="B17639" s="49" t="s">
        <v>17874</v>
      </c>
    </row>
    <row r="17640" spans="1:2" x14ac:dyDescent="0.25">
      <c r="A17640" s="48">
        <v>85141603</v>
      </c>
      <c r="B17640" s="49" t="s">
        <v>17875</v>
      </c>
    </row>
    <row r="17641" spans="1:2" x14ac:dyDescent="0.25">
      <c r="A17641" s="48">
        <v>85141701</v>
      </c>
      <c r="B17641" s="49" t="s">
        <v>17876</v>
      </c>
    </row>
    <row r="17642" spans="1:2" x14ac:dyDescent="0.25">
      <c r="A17642" s="48">
        <v>85141702</v>
      </c>
      <c r="B17642" s="49" t="s">
        <v>17877</v>
      </c>
    </row>
    <row r="17643" spans="1:2" x14ac:dyDescent="0.25">
      <c r="A17643" s="48">
        <v>85151501</v>
      </c>
      <c r="B17643" s="49" t="s">
        <v>17878</v>
      </c>
    </row>
    <row r="17644" spans="1:2" x14ac:dyDescent="0.25">
      <c r="A17644" s="48">
        <v>85151502</v>
      </c>
      <c r="B17644" s="49" t="s">
        <v>17879</v>
      </c>
    </row>
    <row r="17645" spans="1:2" x14ac:dyDescent="0.25">
      <c r="A17645" s="48">
        <v>85151503</v>
      </c>
      <c r="B17645" s="49" t="s">
        <v>17880</v>
      </c>
    </row>
    <row r="17646" spans="1:2" x14ac:dyDescent="0.25">
      <c r="A17646" s="48">
        <v>85151504</v>
      </c>
      <c r="B17646" s="49" t="s">
        <v>17881</v>
      </c>
    </row>
    <row r="17647" spans="1:2" x14ac:dyDescent="0.25">
      <c r="A17647" s="48">
        <v>85151505</v>
      </c>
      <c r="B17647" s="49" t="s">
        <v>17882</v>
      </c>
    </row>
    <row r="17648" spans="1:2" x14ac:dyDescent="0.25">
      <c r="A17648" s="48">
        <v>85151506</v>
      </c>
      <c r="B17648" s="49" t="s">
        <v>17883</v>
      </c>
    </row>
    <row r="17649" spans="1:2" x14ac:dyDescent="0.25">
      <c r="A17649" s="48">
        <v>85151507</v>
      </c>
      <c r="B17649" s="49" t="s">
        <v>17884</v>
      </c>
    </row>
    <row r="17650" spans="1:2" x14ac:dyDescent="0.25">
      <c r="A17650" s="48">
        <v>85151508</v>
      </c>
      <c r="B17650" s="49" t="s">
        <v>17885</v>
      </c>
    </row>
    <row r="17651" spans="1:2" x14ac:dyDescent="0.25">
      <c r="A17651" s="48">
        <v>85151509</v>
      </c>
      <c r="B17651" s="49" t="s">
        <v>17886</v>
      </c>
    </row>
    <row r="17652" spans="1:2" x14ac:dyDescent="0.25">
      <c r="A17652" s="48">
        <v>85151601</v>
      </c>
      <c r="B17652" s="49" t="s">
        <v>17887</v>
      </c>
    </row>
    <row r="17653" spans="1:2" x14ac:dyDescent="0.25">
      <c r="A17653" s="48">
        <v>85151602</v>
      </c>
      <c r="B17653" s="49" t="s">
        <v>17888</v>
      </c>
    </row>
    <row r="17654" spans="1:2" x14ac:dyDescent="0.25">
      <c r="A17654" s="48">
        <v>85151603</v>
      </c>
      <c r="B17654" s="49" t="s">
        <v>17889</v>
      </c>
    </row>
    <row r="17655" spans="1:2" x14ac:dyDescent="0.25">
      <c r="A17655" s="48">
        <v>85151604</v>
      </c>
      <c r="B17655" s="49" t="s">
        <v>17890</v>
      </c>
    </row>
    <row r="17656" spans="1:2" x14ac:dyDescent="0.25">
      <c r="A17656" s="48">
        <v>85151605</v>
      </c>
      <c r="B17656" s="49" t="s">
        <v>17891</v>
      </c>
    </row>
    <row r="17657" spans="1:2" x14ac:dyDescent="0.25">
      <c r="A17657" s="48">
        <v>85151606</v>
      </c>
      <c r="B17657" s="49" t="s">
        <v>17892</v>
      </c>
    </row>
    <row r="17658" spans="1:2" x14ac:dyDescent="0.25">
      <c r="A17658" s="48">
        <v>85151607</v>
      </c>
      <c r="B17658" s="49" t="s">
        <v>17893</v>
      </c>
    </row>
    <row r="17659" spans="1:2" x14ac:dyDescent="0.25">
      <c r="A17659" s="48">
        <v>85151701</v>
      </c>
      <c r="B17659" s="49" t="s">
        <v>17894</v>
      </c>
    </row>
    <row r="17660" spans="1:2" x14ac:dyDescent="0.25">
      <c r="A17660" s="48">
        <v>85151702</v>
      </c>
      <c r="B17660" s="49" t="s">
        <v>17895</v>
      </c>
    </row>
    <row r="17661" spans="1:2" x14ac:dyDescent="0.25">
      <c r="A17661" s="48">
        <v>85151703</v>
      </c>
      <c r="B17661" s="49" t="s">
        <v>17896</v>
      </c>
    </row>
    <row r="17662" spans="1:2" x14ac:dyDescent="0.25">
      <c r="A17662" s="48">
        <v>85151704</v>
      </c>
      <c r="B17662" s="49" t="s">
        <v>17897</v>
      </c>
    </row>
    <row r="17663" spans="1:2" x14ac:dyDescent="0.25">
      <c r="A17663" s="48">
        <v>85151705</v>
      </c>
      <c r="B17663" s="49" t="s">
        <v>17898</v>
      </c>
    </row>
    <row r="17664" spans="1:2" x14ac:dyDescent="0.25">
      <c r="A17664" s="48">
        <v>86101501</v>
      </c>
      <c r="B17664" s="49" t="s">
        <v>17899</v>
      </c>
    </row>
    <row r="17665" spans="1:2" x14ac:dyDescent="0.25">
      <c r="A17665" s="48">
        <v>86101502</v>
      </c>
      <c r="B17665" s="49" t="s">
        <v>17900</v>
      </c>
    </row>
    <row r="17666" spans="1:2" x14ac:dyDescent="0.25">
      <c r="A17666" s="48">
        <v>86101503</v>
      </c>
      <c r="B17666" s="49" t="s">
        <v>17901</v>
      </c>
    </row>
    <row r="17667" spans="1:2" x14ac:dyDescent="0.25">
      <c r="A17667" s="48">
        <v>86101504</v>
      </c>
      <c r="B17667" s="49" t="s">
        <v>17902</v>
      </c>
    </row>
    <row r="17668" spans="1:2" x14ac:dyDescent="0.25">
      <c r="A17668" s="48">
        <v>86101505</v>
      </c>
      <c r="B17668" s="49" t="s">
        <v>17903</v>
      </c>
    </row>
    <row r="17669" spans="1:2" x14ac:dyDescent="0.25">
      <c r="A17669" s="48">
        <v>86101506</v>
      </c>
      <c r="B17669" s="49" t="s">
        <v>17904</v>
      </c>
    </row>
    <row r="17670" spans="1:2" x14ac:dyDescent="0.25">
      <c r="A17670" s="48">
        <v>86101507</v>
      </c>
      <c r="B17670" s="49" t="s">
        <v>17905</v>
      </c>
    </row>
    <row r="17671" spans="1:2" x14ac:dyDescent="0.25">
      <c r="A17671" s="48">
        <v>86101508</v>
      </c>
      <c r="B17671" s="49" t="s">
        <v>17906</v>
      </c>
    </row>
    <row r="17672" spans="1:2" x14ac:dyDescent="0.25">
      <c r="A17672" s="48">
        <v>86101509</v>
      </c>
      <c r="B17672" s="49" t="s">
        <v>17907</v>
      </c>
    </row>
    <row r="17673" spans="1:2" x14ac:dyDescent="0.25">
      <c r="A17673" s="48">
        <v>86101601</v>
      </c>
      <c r="B17673" s="49" t="s">
        <v>17908</v>
      </c>
    </row>
    <row r="17674" spans="1:2" x14ac:dyDescent="0.25">
      <c r="A17674" s="48">
        <v>86101602</v>
      </c>
      <c r="B17674" s="49" t="s">
        <v>17909</v>
      </c>
    </row>
    <row r="17675" spans="1:2" x14ac:dyDescent="0.25">
      <c r="A17675" s="48">
        <v>86101603</v>
      </c>
      <c r="B17675" s="49" t="s">
        <v>17910</v>
      </c>
    </row>
    <row r="17676" spans="1:2" x14ac:dyDescent="0.25">
      <c r="A17676" s="48">
        <v>86101604</v>
      </c>
      <c r="B17676" s="49" t="s">
        <v>17911</v>
      </c>
    </row>
    <row r="17677" spans="1:2" x14ac:dyDescent="0.25">
      <c r="A17677" s="48">
        <v>86101605</v>
      </c>
      <c r="B17677" s="49" t="s">
        <v>17912</v>
      </c>
    </row>
    <row r="17678" spans="1:2" x14ac:dyDescent="0.25">
      <c r="A17678" s="48">
        <v>86101606</v>
      </c>
      <c r="B17678" s="49" t="s">
        <v>17913</v>
      </c>
    </row>
    <row r="17679" spans="1:2" x14ac:dyDescent="0.25">
      <c r="A17679" s="48">
        <v>86101607</v>
      </c>
      <c r="B17679" s="49" t="s">
        <v>17914</v>
      </c>
    </row>
    <row r="17680" spans="1:2" x14ac:dyDescent="0.25">
      <c r="A17680" s="48">
        <v>86101608</v>
      </c>
      <c r="B17680" s="49" t="s">
        <v>17915</v>
      </c>
    </row>
    <row r="17681" spans="1:2" x14ac:dyDescent="0.25">
      <c r="A17681" s="48">
        <v>86101609</v>
      </c>
      <c r="B17681" s="49" t="s">
        <v>17916</v>
      </c>
    </row>
    <row r="17682" spans="1:2" x14ac:dyDescent="0.25">
      <c r="A17682" s="48">
        <v>86101610</v>
      </c>
      <c r="B17682" s="49" t="s">
        <v>17917</v>
      </c>
    </row>
    <row r="17683" spans="1:2" x14ac:dyDescent="0.25">
      <c r="A17683" s="48">
        <v>86101701</v>
      </c>
      <c r="B17683" s="49" t="s">
        <v>17918</v>
      </c>
    </row>
    <row r="17684" spans="1:2" x14ac:dyDescent="0.25">
      <c r="A17684" s="48">
        <v>86101702</v>
      </c>
      <c r="B17684" s="49" t="s">
        <v>17919</v>
      </c>
    </row>
    <row r="17685" spans="1:2" x14ac:dyDescent="0.25">
      <c r="A17685" s="48">
        <v>86101703</v>
      </c>
      <c r="B17685" s="49" t="s">
        <v>17920</v>
      </c>
    </row>
    <row r="17686" spans="1:2" x14ac:dyDescent="0.25">
      <c r="A17686" s="48">
        <v>86101704</v>
      </c>
      <c r="B17686" s="49" t="s">
        <v>17921</v>
      </c>
    </row>
    <row r="17687" spans="1:2" x14ac:dyDescent="0.25">
      <c r="A17687" s="48">
        <v>86101705</v>
      </c>
      <c r="B17687" s="49" t="s">
        <v>17922</v>
      </c>
    </row>
    <row r="17688" spans="1:2" x14ac:dyDescent="0.25">
      <c r="A17688" s="48">
        <v>86101706</v>
      </c>
      <c r="B17688" s="49" t="s">
        <v>17923</v>
      </c>
    </row>
    <row r="17689" spans="1:2" x14ac:dyDescent="0.25">
      <c r="A17689" s="48">
        <v>86101707</v>
      </c>
      <c r="B17689" s="49" t="s">
        <v>17924</v>
      </c>
    </row>
    <row r="17690" spans="1:2" x14ac:dyDescent="0.25">
      <c r="A17690" s="48">
        <v>86101708</v>
      </c>
      <c r="B17690" s="49" t="s">
        <v>17925</v>
      </c>
    </row>
    <row r="17691" spans="1:2" x14ac:dyDescent="0.25">
      <c r="A17691" s="48">
        <v>86101709</v>
      </c>
      <c r="B17691" s="49" t="s">
        <v>17926</v>
      </c>
    </row>
    <row r="17692" spans="1:2" x14ac:dyDescent="0.25">
      <c r="A17692" s="48">
        <v>86101710</v>
      </c>
      <c r="B17692" s="49" t="s">
        <v>17927</v>
      </c>
    </row>
    <row r="17693" spans="1:2" x14ac:dyDescent="0.25">
      <c r="A17693" s="48">
        <v>86101711</v>
      </c>
      <c r="B17693" s="49" t="s">
        <v>17928</v>
      </c>
    </row>
    <row r="17694" spans="1:2" x14ac:dyDescent="0.25">
      <c r="A17694" s="48">
        <v>86101712</v>
      </c>
      <c r="B17694" s="49" t="s">
        <v>17929</v>
      </c>
    </row>
    <row r="17695" spans="1:2" x14ac:dyDescent="0.25">
      <c r="A17695" s="48">
        <v>86101713</v>
      </c>
      <c r="B17695" s="49" t="s">
        <v>17930</v>
      </c>
    </row>
    <row r="17696" spans="1:2" x14ac:dyDescent="0.25">
      <c r="A17696" s="48">
        <v>86101714</v>
      </c>
      <c r="B17696" s="49" t="s">
        <v>17931</v>
      </c>
    </row>
    <row r="17697" spans="1:2" x14ac:dyDescent="0.25">
      <c r="A17697" s="48">
        <v>86101715</v>
      </c>
      <c r="B17697" s="49" t="s">
        <v>17932</v>
      </c>
    </row>
    <row r="17698" spans="1:2" x14ac:dyDescent="0.25">
      <c r="A17698" s="48">
        <v>86101716</v>
      </c>
      <c r="B17698" s="49" t="s">
        <v>17933</v>
      </c>
    </row>
    <row r="17699" spans="1:2" x14ac:dyDescent="0.25">
      <c r="A17699" s="48">
        <v>86101801</v>
      </c>
      <c r="B17699" s="49" t="s">
        <v>17934</v>
      </c>
    </row>
    <row r="17700" spans="1:2" x14ac:dyDescent="0.25">
      <c r="A17700" s="48">
        <v>86101802</v>
      </c>
      <c r="B17700" s="49" t="s">
        <v>17935</v>
      </c>
    </row>
    <row r="17701" spans="1:2" x14ac:dyDescent="0.25">
      <c r="A17701" s="48">
        <v>86101803</v>
      </c>
      <c r="B17701" s="49" t="s">
        <v>17936</v>
      </c>
    </row>
    <row r="17702" spans="1:2" x14ac:dyDescent="0.25">
      <c r="A17702" s="48">
        <v>86101804</v>
      </c>
      <c r="B17702" s="49" t="s">
        <v>17937</v>
      </c>
    </row>
    <row r="17703" spans="1:2" x14ac:dyDescent="0.25">
      <c r="A17703" s="48">
        <v>86101805</v>
      </c>
      <c r="B17703" s="49" t="s">
        <v>17938</v>
      </c>
    </row>
    <row r="17704" spans="1:2" x14ac:dyDescent="0.25">
      <c r="A17704" s="48">
        <v>86101806</v>
      </c>
      <c r="B17704" s="49" t="s">
        <v>17939</v>
      </c>
    </row>
    <row r="17705" spans="1:2" x14ac:dyDescent="0.25">
      <c r="A17705" s="48">
        <v>86101807</v>
      </c>
      <c r="B17705" s="49" t="s">
        <v>17940</v>
      </c>
    </row>
    <row r="17706" spans="1:2" x14ac:dyDescent="0.25">
      <c r="A17706" s="48">
        <v>86101808</v>
      </c>
      <c r="B17706" s="49" t="s">
        <v>17941</v>
      </c>
    </row>
    <row r="17707" spans="1:2" x14ac:dyDescent="0.25">
      <c r="A17707" s="48">
        <v>86101809</v>
      </c>
      <c r="B17707" s="49" t="s">
        <v>17942</v>
      </c>
    </row>
    <row r="17708" spans="1:2" x14ac:dyDescent="0.25">
      <c r="A17708" s="48">
        <v>86111501</v>
      </c>
      <c r="B17708" s="49" t="s">
        <v>17943</v>
      </c>
    </row>
    <row r="17709" spans="1:2" x14ac:dyDescent="0.25">
      <c r="A17709" s="48">
        <v>86111502</v>
      </c>
      <c r="B17709" s="49" t="s">
        <v>17944</v>
      </c>
    </row>
    <row r="17710" spans="1:2" x14ac:dyDescent="0.25">
      <c r="A17710" s="48">
        <v>86111503</v>
      </c>
      <c r="B17710" s="49" t="s">
        <v>17945</v>
      </c>
    </row>
    <row r="17711" spans="1:2" x14ac:dyDescent="0.25">
      <c r="A17711" s="48">
        <v>86111504</v>
      </c>
      <c r="B17711" s="49" t="s">
        <v>17946</v>
      </c>
    </row>
    <row r="17712" spans="1:2" x14ac:dyDescent="0.25">
      <c r="A17712" s="48">
        <v>86111505</v>
      </c>
      <c r="B17712" s="49" t="s">
        <v>17947</v>
      </c>
    </row>
    <row r="17713" spans="1:2" x14ac:dyDescent="0.25">
      <c r="A17713" s="48">
        <v>86111601</v>
      </c>
      <c r="B17713" s="49" t="s">
        <v>17948</v>
      </c>
    </row>
    <row r="17714" spans="1:2" x14ac:dyDescent="0.25">
      <c r="A17714" s="48">
        <v>86111602</v>
      </c>
      <c r="B17714" s="49" t="s">
        <v>17949</v>
      </c>
    </row>
    <row r="17715" spans="1:2" x14ac:dyDescent="0.25">
      <c r="A17715" s="48">
        <v>86111603</v>
      </c>
      <c r="B17715" s="49" t="s">
        <v>17950</v>
      </c>
    </row>
    <row r="17716" spans="1:2" x14ac:dyDescent="0.25">
      <c r="A17716" s="48">
        <v>86111604</v>
      </c>
      <c r="B17716" s="49" t="s">
        <v>17951</v>
      </c>
    </row>
    <row r="17717" spans="1:2" x14ac:dyDescent="0.25">
      <c r="A17717" s="48">
        <v>86111701</v>
      </c>
      <c r="B17717" s="49" t="s">
        <v>17952</v>
      </c>
    </row>
    <row r="17718" spans="1:2" x14ac:dyDescent="0.25">
      <c r="A17718" s="48">
        <v>86111702</v>
      </c>
      <c r="B17718" s="49" t="s">
        <v>17953</v>
      </c>
    </row>
    <row r="17719" spans="1:2" x14ac:dyDescent="0.25">
      <c r="A17719" s="48">
        <v>86111801</v>
      </c>
      <c r="B17719" s="49" t="s">
        <v>17954</v>
      </c>
    </row>
    <row r="17720" spans="1:2" x14ac:dyDescent="0.25">
      <c r="A17720" s="48">
        <v>86111802</v>
      </c>
      <c r="B17720" s="49" t="s">
        <v>17955</v>
      </c>
    </row>
    <row r="17721" spans="1:2" x14ac:dyDescent="0.25">
      <c r="A17721" s="48">
        <v>86121501</v>
      </c>
      <c r="B17721" s="49" t="s">
        <v>17956</v>
      </c>
    </row>
    <row r="17722" spans="1:2" x14ac:dyDescent="0.25">
      <c r="A17722" s="48">
        <v>86121502</v>
      </c>
      <c r="B17722" s="49" t="s">
        <v>17957</v>
      </c>
    </row>
    <row r="17723" spans="1:2" x14ac:dyDescent="0.25">
      <c r="A17723" s="48">
        <v>86121503</v>
      </c>
      <c r="B17723" s="49" t="s">
        <v>17958</v>
      </c>
    </row>
    <row r="17724" spans="1:2" x14ac:dyDescent="0.25">
      <c r="A17724" s="48">
        <v>86121504</v>
      </c>
      <c r="B17724" s="49" t="s">
        <v>17959</v>
      </c>
    </row>
    <row r="17725" spans="1:2" x14ac:dyDescent="0.25">
      <c r="A17725" s="48">
        <v>86121601</v>
      </c>
      <c r="B17725" s="49" t="s">
        <v>17960</v>
      </c>
    </row>
    <row r="17726" spans="1:2" x14ac:dyDescent="0.25">
      <c r="A17726" s="48">
        <v>86121602</v>
      </c>
      <c r="B17726" s="49" t="s">
        <v>17961</v>
      </c>
    </row>
    <row r="17727" spans="1:2" x14ac:dyDescent="0.25">
      <c r="A17727" s="48">
        <v>86121701</v>
      </c>
      <c r="B17727" s="49" t="s">
        <v>17962</v>
      </c>
    </row>
    <row r="17728" spans="1:2" x14ac:dyDescent="0.25">
      <c r="A17728" s="48">
        <v>86121702</v>
      </c>
      <c r="B17728" s="49" t="s">
        <v>17963</v>
      </c>
    </row>
    <row r="17729" spans="1:2" x14ac:dyDescent="0.25">
      <c r="A17729" s="48">
        <v>86121802</v>
      </c>
      <c r="B17729" s="49" t="s">
        <v>17964</v>
      </c>
    </row>
    <row r="17730" spans="1:2" x14ac:dyDescent="0.25">
      <c r="A17730" s="48">
        <v>86121803</v>
      </c>
      <c r="B17730" s="49" t="s">
        <v>17965</v>
      </c>
    </row>
    <row r="17731" spans="1:2" x14ac:dyDescent="0.25">
      <c r="A17731" s="48">
        <v>86121804</v>
      </c>
      <c r="B17731" s="49" t="s">
        <v>17966</v>
      </c>
    </row>
    <row r="17732" spans="1:2" x14ac:dyDescent="0.25">
      <c r="A17732" s="48">
        <v>86131501</v>
      </c>
      <c r="B17732" s="49" t="s">
        <v>17967</v>
      </c>
    </row>
    <row r="17733" spans="1:2" x14ac:dyDescent="0.25">
      <c r="A17733" s="48">
        <v>86131502</v>
      </c>
      <c r="B17733" s="49" t="s">
        <v>17968</v>
      </c>
    </row>
    <row r="17734" spans="1:2" x14ac:dyDescent="0.25">
      <c r="A17734" s="48">
        <v>86131503</v>
      </c>
      <c r="B17734" s="49" t="s">
        <v>15485</v>
      </c>
    </row>
    <row r="17735" spans="1:2" x14ac:dyDescent="0.25">
      <c r="A17735" s="48">
        <v>86131504</v>
      </c>
      <c r="B17735" s="49" t="s">
        <v>17969</v>
      </c>
    </row>
    <row r="17736" spans="1:2" x14ac:dyDescent="0.25">
      <c r="A17736" s="48">
        <v>86131601</v>
      </c>
      <c r="B17736" s="49" t="s">
        <v>17970</v>
      </c>
    </row>
    <row r="17737" spans="1:2" x14ac:dyDescent="0.25">
      <c r="A17737" s="48">
        <v>86131602</v>
      </c>
      <c r="B17737" s="49" t="s">
        <v>17971</v>
      </c>
    </row>
    <row r="17738" spans="1:2" x14ac:dyDescent="0.25">
      <c r="A17738" s="48">
        <v>86131603</v>
      </c>
      <c r="B17738" s="49" t="s">
        <v>17972</v>
      </c>
    </row>
    <row r="17739" spans="1:2" x14ac:dyDescent="0.25">
      <c r="A17739" s="48">
        <v>86131701</v>
      </c>
      <c r="B17739" s="49" t="s">
        <v>17973</v>
      </c>
    </row>
    <row r="17740" spans="1:2" x14ac:dyDescent="0.25">
      <c r="A17740" s="48">
        <v>86131702</v>
      </c>
      <c r="B17740" s="49" t="s">
        <v>17974</v>
      </c>
    </row>
    <row r="17741" spans="1:2" x14ac:dyDescent="0.25">
      <c r="A17741" s="48">
        <v>86131703</v>
      </c>
      <c r="B17741" s="49" t="s">
        <v>17975</v>
      </c>
    </row>
    <row r="17742" spans="1:2" x14ac:dyDescent="0.25">
      <c r="A17742" s="48">
        <v>86131801</v>
      </c>
      <c r="B17742" s="49" t="s">
        <v>17976</v>
      </c>
    </row>
    <row r="17743" spans="1:2" x14ac:dyDescent="0.25">
      <c r="A17743" s="48">
        <v>86131802</v>
      </c>
      <c r="B17743" s="49" t="s">
        <v>17977</v>
      </c>
    </row>
    <row r="17744" spans="1:2" x14ac:dyDescent="0.25">
      <c r="A17744" s="48">
        <v>86131803</v>
      </c>
      <c r="B17744" s="49" t="s">
        <v>17978</v>
      </c>
    </row>
    <row r="17745" spans="1:2" x14ac:dyDescent="0.25">
      <c r="A17745" s="48">
        <v>86131804</v>
      </c>
      <c r="B17745" s="49" t="s">
        <v>17979</v>
      </c>
    </row>
    <row r="17746" spans="1:2" x14ac:dyDescent="0.25">
      <c r="A17746" s="48">
        <v>86131901</v>
      </c>
      <c r="B17746" s="49" t="s">
        <v>17980</v>
      </c>
    </row>
    <row r="17747" spans="1:2" x14ac:dyDescent="0.25">
      <c r="A17747" s="48">
        <v>86131902</v>
      </c>
      <c r="B17747" s="49" t="s">
        <v>17981</v>
      </c>
    </row>
    <row r="17748" spans="1:2" x14ac:dyDescent="0.25">
      <c r="A17748" s="48">
        <v>86131903</v>
      </c>
      <c r="B17748" s="49" t="s">
        <v>17982</v>
      </c>
    </row>
    <row r="17749" spans="1:2" x14ac:dyDescent="0.25">
      <c r="A17749" s="48">
        <v>86131904</v>
      </c>
      <c r="B17749" s="49" t="s">
        <v>17983</v>
      </c>
    </row>
    <row r="17750" spans="1:2" x14ac:dyDescent="0.25">
      <c r="A17750" s="48">
        <v>86141501</v>
      </c>
      <c r="B17750" s="49" t="s">
        <v>17984</v>
      </c>
    </row>
    <row r="17751" spans="1:2" x14ac:dyDescent="0.25">
      <c r="A17751" s="48">
        <v>86141502</v>
      </c>
      <c r="B17751" s="49" t="s">
        <v>17985</v>
      </c>
    </row>
    <row r="17752" spans="1:2" x14ac:dyDescent="0.25">
      <c r="A17752" s="48">
        <v>86141503</v>
      </c>
      <c r="B17752" s="49" t="s">
        <v>17986</v>
      </c>
    </row>
    <row r="17753" spans="1:2" x14ac:dyDescent="0.25">
      <c r="A17753" s="48">
        <v>86141504</v>
      </c>
      <c r="B17753" s="49" t="s">
        <v>17987</v>
      </c>
    </row>
    <row r="17754" spans="1:2" x14ac:dyDescent="0.25">
      <c r="A17754" s="48">
        <v>86141601</v>
      </c>
      <c r="B17754" s="49" t="s">
        <v>17988</v>
      </c>
    </row>
    <row r="17755" spans="1:2" x14ac:dyDescent="0.25">
      <c r="A17755" s="48">
        <v>86141602</v>
      </c>
      <c r="B17755" s="49" t="s">
        <v>17989</v>
      </c>
    </row>
    <row r="17756" spans="1:2" x14ac:dyDescent="0.25">
      <c r="A17756" s="48">
        <v>86141603</v>
      </c>
      <c r="B17756" s="49" t="s">
        <v>17990</v>
      </c>
    </row>
    <row r="17757" spans="1:2" x14ac:dyDescent="0.25">
      <c r="A17757" s="48">
        <v>86141701</v>
      </c>
      <c r="B17757" s="49" t="s">
        <v>17991</v>
      </c>
    </row>
    <row r="17758" spans="1:2" x14ac:dyDescent="0.25">
      <c r="A17758" s="48">
        <v>86141702</v>
      </c>
      <c r="B17758" s="49" t="s">
        <v>17992</v>
      </c>
    </row>
    <row r="17759" spans="1:2" x14ac:dyDescent="0.25">
      <c r="A17759" s="48">
        <v>86141703</v>
      </c>
      <c r="B17759" s="49" t="s">
        <v>17993</v>
      </c>
    </row>
    <row r="17760" spans="1:2" x14ac:dyDescent="0.25">
      <c r="A17760" s="48">
        <v>86141704</v>
      </c>
      <c r="B17760" s="49" t="s">
        <v>17994</v>
      </c>
    </row>
    <row r="17761" spans="1:2" x14ac:dyDescent="0.25">
      <c r="A17761" s="48">
        <v>90101501</v>
      </c>
      <c r="B17761" s="49" t="s">
        <v>17995</v>
      </c>
    </row>
    <row r="17762" spans="1:2" x14ac:dyDescent="0.25">
      <c r="A17762" s="48">
        <v>90101502</v>
      </c>
      <c r="B17762" s="49" t="s">
        <v>17996</v>
      </c>
    </row>
    <row r="17763" spans="1:2" x14ac:dyDescent="0.25">
      <c r="A17763" s="48">
        <v>90101503</v>
      </c>
      <c r="B17763" s="49" t="s">
        <v>17997</v>
      </c>
    </row>
    <row r="17764" spans="1:2" x14ac:dyDescent="0.25">
      <c r="A17764" s="48">
        <v>90101504</v>
      </c>
      <c r="B17764" s="49" t="s">
        <v>17998</v>
      </c>
    </row>
    <row r="17765" spans="1:2" x14ac:dyDescent="0.25">
      <c r="A17765" s="48">
        <v>90101601</v>
      </c>
      <c r="B17765" s="49" t="s">
        <v>17999</v>
      </c>
    </row>
    <row r="17766" spans="1:2" x14ac:dyDescent="0.25">
      <c r="A17766" s="48">
        <v>90101602</v>
      </c>
      <c r="B17766" s="49" t="s">
        <v>18000</v>
      </c>
    </row>
    <row r="17767" spans="1:2" x14ac:dyDescent="0.25">
      <c r="A17767" s="48">
        <v>90101603</v>
      </c>
      <c r="B17767" s="49" t="s">
        <v>18001</v>
      </c>
    </row>
    <row r="17768" spans="1:2" x14ac:dyDescent="0.25">
      <c r="A17768" s="48">
        <v>90101604</v>
      </c>
      <c r="B17768" s="49" t="s">
        <v>18002</v>
      </c>
    </row>
    <row r="17769" spans="1:2" x14ac:dyDescent="0.25">
      <c r="A17769" s="48">
        <v>90101701</v>
      </c>
      <c r="B17769" s="49" t="s">
        <v>18003</v>
      </c>
    </row>
    <row r="17770" spans="1:2" x14ac:dyDescent="0.25">
      <c r="A17770" s="48">
        <v>90101801</v>
      </c>
      <c r="B17770" s="49" t="s">
        <v>18004</v>
      </c>
    </row>
    <row r="17771" spans="1:2" x14ac:dyDescent="0.25">
      <c r="A17771" s="48">
        <v>90101802</v>
      </c>
      <c r="B17771" s="49" t="s">
        <v>18005</v>
      </c>
    </row>
    <row r="17772" spans="1:2" x14ac:dyDescent="0.25">
      <c r="A17772" s="48">
        <v>90111501</v>
      </c>
      <c r="B17772" s="49" t="s">
        <v>18006</v>
      </c>
    </row>
    <row r="17773" spans="1:2" x14ac:dyDescent="0.25">
      <c r="A17773" s="48">
        <v>90111502</v>
      </c>
      <c r="B17773" s="49" t="s">
        <v>18007</v>
      </c>
    </row>
    <row r="17774" spans="1:2" x14ac:dyDescent="0.25">
      <c r="A17774" s="48">
        <v>90111503</v>
      </c>
      <c r="B17774" s="49" t="s">
        <v>18008</v>
      </c>
    </row>
    <row r="17775" spans="1:2" x14ac:dyDescent="0.25">
      <c r="A17775" s="48">
        <v>90111504</v>
      </c>
      <c r="B17775" s="49" t="s">
        <v>18009</v>
      </c>
    </row>
    <row r="17776" spans="1:2" x14ac:dyDescent="0.25">
      <c r="A17776" s="48">
        <v>90111601</v>
      </c>
      <c r="B17776" s="49" t="s">
        <v>18010</v>
      </c>
    </row>
    <row r="17777" spans="1:2" x14ac:dyDescent="0.25">
      <c r="A17777" s="48">
        <v>90111602</v>
      </c>
      <c r="B17777" s="49" t="s">
        <v>18011</v>
      </c>
    </row>
    <row r="17778" spans="1:2" x14ac:dyDescent="0.25">
      <c r="A17778" s="48">
        <v>90111603</v>
      </c>
      <c r="B17778" s="49" t="s">
        <v>18012</v>
      </c>
    </row>
    <row r="17779" spans="1:2" x14ac:dyDescent="0.25">
      <c r="A17779" s="48">
        <v>90111604</v>
      </c>
      <c r="B17779" s="49" t="s">
        <v>4224</v>
      </c>
    </row>
    <row r="17780" spans="1:2" x14ac:dyDescent="0.25">
      <c r="A17780" s="48">
        <v>90111701</v>
      </c>
      <c r="B17780" s="49" t="s">
        <v>18013</v>
      </c>
    </row>
    <row r="17781" spans="1:2" x14ac:dyDescent="0.25">
      <c r="A17781" s="48">
        <v>90111702</v>
      </c>
      <c r="B17781" s="49" t="s">
        <v>18014</v>
      </c>
    </row>
    <row r="17782" spans="1:2" x14ac:dyDescent="0.25">
      <c r="A17782" s="48">
        <v>90111703</v>
      </c>
      <c r="B17782" s="49" t="s">
        <v>18015</v>
      </c>
    </row>
    <row r="17783" spans="1:2" x14ac:dyDescent="0.25">
      <c r="A17783" s="48">
        <v>90111801</v>
      </c>
      <c r="B17783" s="49" t="s">
        <v>18016</v>
      </c>
    </row>
    <row r="17784" spans="1:2" x14ac:dyDescent="0.25">
      <c r="A17784" s="48">
        <v>90111802</v>
      </c>
      <c r="B17784" s="49" t="s">
        <v>18017</v>
      </c>
    </row>
    <row r="17785" spans="1:2" x14ac:dyDescent="0.25">
      <c r="A17785" s="48">
        <v>90111803</v>
      </c>
      <c r="B17785" s="49" t="s">
        <v>18018</v>
      </c>
    </row>
    <row r="17786" spans="1:2" x14ac:dyDescent="0.25">
      <c r="A17786" s="48">
        <v>90121501</v>
      </c>
      <c r="B17786" s="49" t="s">
        <v>18019</v>
      </c>
    </row>
    <row r="17787" spans="1:2" x14ac:dyDescent="0.25">
      <c r="A17787" s="48">
        <v>90121502</v>
      </c>
      <c r="B17787" s="49" t="s">
        <v>18020</v>
      </c>
    </row>
    <row r="17788" spans="1:2" x14ac:dyDescent="0.25">
      <c r="A17788" s="48">
        <v>90121503</v>
      </c>
      <c r="B17788" s="49" t="s">
        <v>18021</v>
      </c>
    </row>
    <row r="17789" spans="1:2" x14ac:dyDescent="0.25">
      <c r="A17789" s="48">
        <v>90121601</v>
      </c>
      <c r="B17789" s="49" t="s">
        <v>18022</v>
      </c>
    </row>
    <row r="17790" spans="1:2" x14ac:dyDescent="0.25">
      <c r="A17790" s="48">
        <v>90121602</v>
      </c>
      <c r="B17790" s="49" t="s">
        <v>18023</v>
      </c>
    </row>
    <row r="17791" spans="1:2" x14ac:dyDescent="0.25">
      <c r="A17791" s="48">
        <v>90121701</v>
      </c>
      <c r="B17791" s="49" t="s">
        <v>18024</v>
      </c>
    </row>
    <row r="17792" spans="1:2" x14ac:dyDescent="0.25">
      <c r="A17792" s="48">
        <v>90121702</v>
      </c>
      <c r="B17792" s="49" t="s">
        <v>18025</v>
      </c>
    </row>
    <row r="17793" spans="1:2" x14ac:dyDescent="0.25">
      <c r="A17793" s="48">
        <v>90131501</v>
      </c>
      <c r="B17793" s="49" t="s">
        <v>18026</v>
      </c>
    </row>
    <row r="17794" spans="1:2" x14ac:dyDescent="0.25">
      <c r="A17794" s="48">
        <v>90131502</v>
      </c>
      <c r="B17794" s="49" t="s">
        <v>18027</v>
      </c>
    </row>
    <row r="17795" spans="1:2" x14ac:dyDescent="0.25">
      <c r="A17795" s="48">
        <v>90131503</v>
      </c>
      <c r="B17795" s="49" t="s">
        <v>18028</v>
      </c>
    </row>
    <row r="17796" spans="1:2" x14ac:dyDescent="0.25">
      <c r="A17796" s="48">
        <v>90131504</v>
      </c>
      <c r="B17796" s="49" t="s">
        <v>18029</v>
      </c>
    </row>
    <row r="17797" spans="1:2" x14ac:dyDescent="0.25">
      <c r="A17797" s="48">
        <v>90131601</v>
      </c>
      <c r="B17797" s="49" t="s">
        <v>18030</v>
      </c>
    </row>
    <row r="17798" spans="1:2" x14ac:dyDescent="0.25">
      <c r="A17798" s="48">
        <v>90131602</v>
      </c>
      <c r="B17798" s="49" t="s">
        <v>18031</v>
      </c>
    </row>
    <row r="17799" spans="1:2" x14ac:dyDescent="0.25">
      <c r="A17799" s="48">
        <v>90141501</v>
      </c>
      <c r="B17799" s="49" t="s">
        <v>18032</v>
      </c>
    </row>
    <row r="17800" spans="1:2" x14ac:dyDescent="0.25">
      <c r="A17800" s="48">
        <v>90141502</v>
      </c>
      <c r="B17800" s="49" t="s">
        <v>18033</v>
      </c>
    </row>
    <row r="17801" spans="1:2" x14ac:dyDescent="0.25">
      <c r="A17801" s="48">
        <v>90141503</v>
      </c>
      <c r="B17801" s="49" t="s">
        <v>18034</v>
      </c>
    </row>
    <row r="17802" spans="1:2" x14ac:dyDescent="0.25">
      <c r="A17802" s="48">
        <v>90141601</v>
      </c>
      <c r="B17802" s="49" t="s">
        <v>18035</v>
      </c>
    </row>
    <row r="17803" spans="1:2" x14ac:dyDescent="0.25">
      <c r="A17803" s="48">
        <v>90141602</v>
      </c>
      <c r="B17803" s="49" t="s">
        <v>18036</v>
      </c>
    </row>
    <row r="17804" spans="1:2" x14ac:dyDescent="0.25">
      <c r="A17804" s="48">
        <v>90141603</v>
      </c>
      <c r="B17804" s="49" t="s">
        <v>18037</v>
      </c>
    </row>
    <row r="17805" spans="1:2" x14ac:dyDescent="0.25">
      <c r="A17805" s="48">
        <v>90141701</v>
      </c>
      <c r="B17805" s="49" t="s">
        <v>18038</v>
      </c>
    </row>
    <row r="17806" spans="1:2" x14ac:dyDescent="0.25">
      <c r="A17806" s="48">
        <v>90141702</v>
      </c>
      <c r="B17806" s="49" t="s">
        <v>18039</v>
      </c>
    </row>
    <row r="17807" spans="1:2" x14ac:dyDescent="0.25">
      <c r="A17807" s="48">
        <v>90141703</v>
      </c>
      <c r="B17807" s="49" t="s">
        <v>18040</v>
      </c>
    </row>
    <row r="17808" spans="1:2" x14ac:dyDescent="0.25">
      <c r="A17808" s="48">
        <v>90151501</v>
      </c>
      <c r="B17808" s="49" t="s">
        <v>18041</v>
      </c>
    </row>
    <row r="17809" spans="1:2" x14ac:dyDescent="0.25">
      <c r="A17809" s="48">
        <v>90151502</v>
      </c>
      <c r="B17809" s="49" t="s">
        <v>18042</v>
      </c>
    </row>
    <row r="17810" spans="1:2" x14ac:dyDescent="0.25">
      <c r="A17810" s="48">
        <v>90151503</v>
      </c>
      <c r="B17810" s="49" t="s">
        <v>18043</v>
      </c>
    </row>
    <row r="17811" spans="1:2" x14ac:dyDescent="0.25">
      <c r="A17811" s="48">
        <v>90151601</v>
      </c>
      <c r="B17811" s="49" t="s">
        <v>18044</v>
      </c>
    </row>
    <row r="17812" spans="1:2" x14ac:dyDescent="0.25">
      <c r="A17812" s="48">
        <v>90151602</v>
      </c>
      <c r="B17812" s="49" t="s">
        <v>18045</v>
      </c>
    </row>
    <row r="17813" spans="1:2" x14ac:dyDescent="0.25">
      <c r="A17813" s="48">
        <v>90151603</v>
      </c>
      <c r="B17813" s="49" t="s">
        <v>18046</v>
      </c>
    </row>
    <row r="17814" spans="1:2" x14ac:dyDescent="0.25">
      <c r="A17814" s="48">
        <v>90151701</v>
      </c>
      <c r="B17814" s="49" t="s">
        <v>18047</v>
      </c>
    </row>
    <row r="17815" spans="1:2" x14ac:dyDescent="0.25">
      <c r="A17815" s="48">
        <v>90151702</v>
      </c>
      <c r="B17815" s="49" t="s">
        <v>18048</v>
      </c>
    </row>
    <row r="17816" spans="1:2" x14ac:dyDescent="0.25">
      <c r="A17816" s="48">
        <v>90151703</v>
      </c>
      <c r="B17816" s="49" t="s">
        <v>18049</v>
      </c>
    </row>
    <row r="17817" spans="1:2" x14ac:dyDescent="0.25">
      <c r="A17817" s="48">
        <v>90151801</v>
      </c>
      <c r="B17817" s="49" t="s">
        <v>18050</v>
      </c>
    </row>
    <row r="17818" spans="1:2" x14ac:dyDescent="0.25">
      <c r="A17818" s="48">
        <v>90151802</v>
      </c>
      <c r="B17818" s="49" t="s">
        <v>18051</v>
      </c>
    </row>
    <row r="17819" spans="1:2" x14ac:dyDescent="0.25">
      <c r="A17819" s="48">
        <v>90151803</v>
      </c>
      <c r="B17819" s="49" t="s">
        <v>18052</v>
      </c>
    </row>
    <row r="17820" spans="1:2" x14ac:dyDescent="0.25">
      <c r="A17820" s="48">
        <v>90151901</v>
      </c>
      <c r="B17820" s="49" t="s">
        <v>18053</v>
      </c>
    </row>
    <row r="17821" spans="1:2" x14ac:dyDescent="0.25">
      <c r="A17821" s="48">
        <v>90151902</v>
      </c>
      <c r="B17821" s="49" t="s">
        <v>18054</v>
      </c>
    </row>
    <row r="17822" spans="1:2" x14ac:dyDescent="0.25">
      <c r="A17822" s="48">
        <v>90151903</v>
      </c>
      <c r="B17822" s="49" t="s">
        <v>18055</v>
      </c>
    </row>
    <row r="17823" spans="1:2" x14ac:dyDescent="0.25">
      <c r="A17823" s="48">
        <v>90152001</v>
      </c>
      <c r="B17823" s="49" t="s">
        <v>18056</v>
      </c>
    </row>
    <row r="17824" spans="1:2" x14ac:dyDescent="0.25">
      <c r="A17824" s="48">
        <v>90152002</v>
      </c>
      <c r="B17824" s="49" t="s">
        <v>18057</v>
      </c>
    </row>
    <row r="17825" spans="1:2" x14ac:dyDescent="0.25">
      <c r="A17825" s="48">
        <v>90152101</v>
      </c>
      <c r="B17825" s="49" t="s">
        <v>18058</v>
      </c>
    </row>
    <row r="17826" spans="1:2" x14ac:dyDescent="0.25">
      <c r="A17826" s="48">
        <v>91101501</v>
      </c>
      <c r="B17826" s="49" t="s">
        <v>18059</v>
      </c>
    </row>
    <row r="17827" spans="1:2" x14ac:dyDescent="0.25">
      <c r="A17827" s="48">
        <v>91101502</v>
      </c>
      <c r="B17827" s="49" t="s">
        <v>18060</v>
      </c>
    </row>
    <row r="17828" spans="1:2" x14ac:dyDescent="0.25">
      <c r="A17828" s="48">
        <v>91101503</v>
      </c>
      <c r="B17828" s="49" t="s">
        <v>18061</v>
      </c>
    </row>
    <row r="17829" spans="1:2" x14ac:dyDescent="0.25">
      <c r="A17829" s="48">
        <v>91101504</v>
      </c>
      <c r="B17829" s="49" t="s">
        <v>18062</v>
      </c>
    </row>
    <row r="17830" spans="1:2" x14ac:dyDescent="0.25">
      <c r="A17830" s="48">
        <v>91101505</v>
      </c>
      <c r="B17830" s="49" t="s">
        <v>18063</v>
      </c>
    </row>
    <row r="17831" spans="1:2" x14ac:dyDescent="0.25">
      <c r="A17831" s="48">
        <v>91101601</v>
      </c>
      <c r="B17831" s="49" t="s">
        <v>18064</v>
      </c>
    </row>
    <row r="17832" spans="1:2" x14ac:dyDescent="0.25">
      <c r="A17832" s="48">
        <v>91101602</v>
      </c>
      <c r="B17832" s="49" t="s">
        <v>18065</v>
      </c>
    </row>
    <row r="17833" spans="1:2" x14ac:dyDescent="0.25">
      <c r="A17833" s="48">
        <v>91101603</v>
      </c>
      <c r="B17833" s="49" t="s">
        <v>18066</v>
      </c>
    </row>
    <row r="17834" spans="1:2" x14ac:dyDescent="0.25">
      <c r="A17834" s="48">
        <v>91101604</v>
      </c>
      <c r="B17834" s="49" t="s">
        <v>18067</v>
      </c>
    </row>
    <row r="17835" spans="1:2" x14ac:dyDescent="0.25">
      <c r="A17835" s="48">
        <v>91101605</v>
      </c>
      <c r="B17835" s="49" t="s">
        <v>18068</v>
      </c>
    </row>
    <row r="17836" spans="1:2" x14ac:dyDescent="0.25">
      <c r="A17836" s="48">
        <v>91101701</v>
      </c>
      <c r="B17836" s="49" t="s">
        <v>18069</v>
      </c>
    </row>
    <row r="17837" spans="1:2" x14ac:dyDescent="0.25">
      <c r="A17837" s="48">
        <v>91101702</v>
      </c>
      <c r="B17837" s="49" t="s">
        <v>18070</v>
      </c>
    </row>
    <row r="17838" spans="1:2" x14ac:dyDescent="0.25">
      <c r="A17838" s="48">
        <v>91101801</v>
      </c>
      <c r="B17838" s="49" t="s">
        <v>18071</v>
      </c>
    </row>
    <row r="17839" spans="1:2" x14ac:dyDescent="0.25">
      <c r="A17839" s="48">
        <v>91101802</v>
      </c>
      <c r="B17839" s="49" t="s">
        <v>18072</v>
      </c>
    </row>
    <row r="17840" spans="1:2" x14ac:dyDescent="0.25">
      <c r="A17840" s="48">
        <v>91101803</v>
      </c>
      <c r="B17840" s="49" t="s">
        <v>18073</v>
      </c>
    </row>
    <row r="17841" spans="1:2" x14ac:dyDescent="0.25">
      <c r="A17841" s="48">
        <v>91101901</v>
      </c>
      <c r="B17841" s="49" t="s">
        <v>18074</v>
      </c>
    </row>
    <row r="17842" spans="1:2" x14ac:dyDescent="0.25">
      <c r="A17842" s="48">
        <v>91101902</v>
      </c>
      <c r="B17842" s="49" t="s">
        <v>18075</v>
      </c>
    </row>
    <row r="17843" spans="1:2" x14ac:dyDescent="0.25">
      <c r="A17843" s="48">
        <v>91101903</v>
      </c>
      <c r="B17843" s="49" t="s">
        <v>18076</v>
      </c>
    </row>
    <row r="17844" spans="1:2" x14ac:dyDescent="0.25">
      <c r="A17844" s="48">
        <v>91111501</v>
      </c>
      <c r="B17844" s="49" t="s">
        <v>18077</v>
      </c>
    </row>
    <row r="17845" spans="1:2" x14ac:dyDescent="0.25">
      <c r="A17845" s="48">
        <v>91111502</v>
      </c>
      <c r="B17845" s="49" t="s">
        <v>18078</v>
      </c>
    </row>
    <row r="17846" spans="1:2" x14ac:dyDescent="0.25">
      <c r="A17846" s="48">
        <v>91111503</v>
      </c>
      <c r="B17846" s="49" t="s">
        <v>18079</v>
      </c>
    </row>
    <row r="17847" spans="1:2" x14ac:dyDescent="0.25">
      <c r="A17847" s="48">
        <v>91111504</v>
      </c>
      <c r="B17847" s="49" t="s">
        <v>18080</v>
      </c>
    </row>
    <row r="17848" spans="1:2" x14ac:dyDescent="0.25">
      <c r="A17848" s="48">
        <v>91111601</v>
      </c>
      <c r="B17848" s="49" t="s">
        <v>18081</v>
      </c>
    </row>
    <row r="17849" spans="1:2" x14ac:dyDescent="0.25">
      <c r="A17849" s="48">
        <v>91111602</v>
      </c>
      <c r="B17849" s="49" t="s">
        <v>18082</v>
      </c>
    </row>
    <row r="17850" spans="1:2" x14ac:dyDescent="0.25">
      <c r="A17850" s="48">
        <v>91111603</v>
      </c>
      <c r="B17850" s="49" t="s">
        <v>18083</v>
      </c>
    </row>
    <row r="17851" spans="1:2" x14ac:dyDescent="0.25">
      <c r="A17851" s="48">
        <v>91111701</v>
      </c>
      <c r="B17851" s="49" t="s">
        <v>18084</v>
      </c>
    </row>
    <row r="17852" spans="1:2" x14ac:dyDescent="0.25">
      <c r="A17852" s="48">
        <v>91111702</v>
      </c>
      <c r="B17852" s="49" t="s">
        <v>18085</v>
      </c>
    </row>
    <row r="17853" spans="1:2" x14ac:dyDescent="0.25">
      <c r="A17853" s="48">
        <v>91111703</v>
      </c>
      <c r="B17853" s="49" t="s">
        <v>18086</v>
      </c>
    </row>
    <row r="17854" spans="1:2" x14ac:dyDescent="0.25">
      <c r="A17854" s="48">
        <v>91111801</v>
      </c>
      <c r="B17854" s="49" t="s">
        <v>18087</v>
      </c>
    </row>
    <row r="17855" spans="1:2" x14ac:dyDescent="0.25">
      <c r="A17855" s="48">
        <v>91111802</v>
      </c>
      <c r="B17855" s="49" t="s">
        <v>18088</v>
      </c>
    </row>
    <row r="17856" spans="1:2" x14ac:dyDescent="0.25">
      <c r="A17856" s="48">
        <v>91111803</v>
      </c>
      <c r="B17856" s="49" t="s">
        <v>18089</v>
      </c>
    </row>
    <row r="17857" spans="1:2" x14ac:dyDescent="0.25">
      <c r="A17857" s="48">
        <v>91111804</v>
      </c>
      <c r="B17857" s="49" t="s">
        <v>18090</v>
      </c>
    </row>
    <row r="17858" spans="1:2" x14ac:dyDescent="0.25">
      <c r="A17858" s="48">
        <v>91111901</v>
      </c>
      <c r="B17858" s="49" t="s">
        <v>18091</v>
      </c>
    </row>
    <row r="17859" spans="1:2" x14ac:dyDescent="0.25">
      <c r="A17859" s="48">
        <v>91111902</v>
      </c>
      <c r="B17859" s="49" t="s">
        <v>18092</v>
      </c>
    </row>
    <row r="17860" spans="1:2" x14ac:dyDescent="0.25">
      <c r="A17860" s="48">
        <v>91111903</v>
      </c>
      <c r="B17860" s="49" t="s">
        <v>18093</v>
      </c>
    </row>
    <row r="17861" spans="1:2" x14ac:dyDescent="0.25">
      <c r="A17861" s="48">
        <v>91111904</v>
      </c>
      <c r="B17861" s="49" t="s">
        <v>18094</v>
      </c>
    </row>
    <row r="17862" spans="1:2" x14ac:dyDescent="0.25">
      <c r="A17862" s="48">
        <v>92101501</v>
      </c>
      <c r="B17862" s="49" t="s">
        <v>18095</v>
      </c>
    </row>
    <row r="17863" spans="1:2" x14ac:dyDescent="0.25">
      <c r="A17863" s="48">
        <v>92101502</v>
      </c>
      <c r="B17863" s="49" t="s">
        <v>18096</v>
      </c>
    </row>
    <row r="17864" spans="1:2" x14ac:dyDescent="0.25">
      <c r="A17864" s="48">
        <v>92101503</v>
      </c>
      <c r="B17864" s="49" t="s">
        <v>18097</v>
      </c>
    </row>
    <row r="17865" spans="1:2" x14ac:dyDescent="0.25">
      <c r="A17865" s="48">
        <v>92101504</v>
      </c>
      <c r="B17865" s="49" t="s">
        <v>18098</v>
      </c>
    </row>
    <row r="17866" spans="1:2" x14ac:dyDescent="0.25">
      <c r="A17866" s="48">
        <v>92101601</v>
      </c>
      <c r="B17866" s="49" t="s">
        <v>18099</v>
      </c>
    </row>
    <row r="17867" spans="1:2" x14ac:dyDescent="0.25">
      <c r="A17867" s="48">
        <v>92101602</v>
      </c>
      <c r="B17867" s="49" t="s">
        <v>18100</v>
      </c>
    </row>
    <row r="17868" spans="1:2" x14ac:dyDescent="0.25">
      <c r="A17868" s="48">
        <v>92101603</v>
      </c>
      <c r="B17868" s="49" t="s">
        <v>18101</v>
      </c>
    </row>
    <row r="17869" spans="1:2" x14ac:dyDescent="0.25">
      <c r="A17869" s="48">
        <v>92101604</v>
      </c>
      <c r="B17869" s="49" t="s">
        <v>18102</v>
      </c>
    </row>
    <row r="17870" spans="1:2" x14ac:dyDescent="0.25">
      <c r="A17870" s="48">
        <v>92101701</v>
      </c>
      <c r="B17870" s="49" t="s">
        <v>18103</v>
      </c>
    </row>
    <row r="17871" spans="1:2" x14ac:dyDescent="0.25">
      <c r="A17871" s="48">
        <v>92101702</v>
      </c>
      <c r="B17871" s="49" t="s">
        <v>18104</v>
      </c>
    </row>
    <row r="17872" spans="1:2" x14ac:dyDescent="0.25">
      <c r="A17872" s="48">
        <v>92101703</v>
      </c>
      <c r="B17872" s="49" t="s">
        <v>18105</v>
      </c>
    </row>
    <row r="17873" spans="1:2" x14ac:dyDescent="0.25">
      <c r="A17873" s="48">
        <v>92101704</v>
      </c>
      <c r="B17873" s="49" t="s">
        <v>18106</v>
      </c>
    </row>
    <row r="17874" spans="1:2" x14ac:dyDescent="0.25">
      <c r="A17874" s="48">
        <v>92101801</v>
      </c>
      <c r="B17874" s="49" t="s">
        <v>18107</v>
      </c>
    </row>
    <row r="17875" spans="1:2" x14ac:dyDescent="0.25">
      <c r="A17875" s="48">
        <v>92101802</v>
      </c>
      <c r="B17875" s="49" t="s">
        <v>18108</v>
      </c>
    </row>
    <row r="17876" spans="1:2" x14ac:dyDescent="0.25">
      <c r="A17876" s="48">
        <v>92101803</v>
      </c>
      <c r="B17876" s="49" t="s">
        <v>18109</v>
      </c>
    </row>
    <row r="17877" spans="1:2" x14ac:dyDescent="0.25">
      <c r="A17877" s="48">
        <v>92101804</v>
      </c>
      <c r="B17877" s="49" t="s">
        <v>18110</v>
      </c>
    </row>
    <row r="17878" spans="1:2" x14ac:dyDescent="0.25">
      <c r="A17878" s="48">
        <v>92101805</v>
      </c>
      <c r="B17878" s="49" t="s">
        <v>18111</v>
      </c>
    </row>
    <row r="17879" spans="1:2" x14ac:dyDescent="0.25">
      <c r="A17879" s="48">
        <v>92101901</v>
      </c>
      <c r="B17879" s="49" t="s">
        <v>18112</v>
      </c>
    </row>
    <row r="17880" spans="1:2" x14ac:dyDescent="0.25">
      <c r="A17880" s="48">
        <v>92101902</v>
      </c>
      <c r="B17880" s="49" t="s">
        <v>18113</v>
      </c>
    </row>
    <row r="17881" spans="1:2" x14ac:dyDescent="0.25">
      <c r="A17881" s="48">
        <v>92101903</v>
      </c>
      <c r="B17881" s="49" t="s">
        <v>18114</v>
      </c>
    </row>
    <row r="17882" spans="1:2" x14ac:dyDescent="0.25">
      <c r="A17882" s="48">
        <v>92101904</v>
      </c>
      <c r="B17882" s="49" t="s">
        <v>18115</v>
      </c>
    </row>
    <row r="17883" spans="1:2" x14ac:dyDescent="0.25">
      <c r="A17883" s="48">
        <v>92111501</v>
      </c>
      <c r="B17883" s="49" t="s">
        <v>18116</v>
      </c>
    </row>
    <row r="17884" spans="1:2" x14ac:dyDescent="0.25">
      <c r="A17884" s="48">
        <v>92111502</v>
      </c>
      <c r="B17884" s="49" t="s">
        <v>18117</v>
      </c>
    </row>
    <row r="17885" spans="1:2" x14ac:dyDescent="0.25">
      <c r="A17885" s="48">
        <v>92111503</v>
      </c>
      <c r="B17885" s="49" t="s">
        <v>18118</v>
      </c>
    </row>
    <row r="17886" spans="1:2" x14ac:dyDescent="0.25">
      <c r="A17886" s="48">
        <v>92111504</v>
      </c>
      <c r="B17886" s="49" t="s">
        <v>18119</v>
      </c>
    </row>
    <row r="17887" spans="1:2" x14ac:dyDescent="0.25">
      <c r="A17887" s="48">
        <v>92111505</v>
      </c>
      <c r="B17887" s="49" t="s">
        <v>18120</v>
      </c>
    </row>
    <row r="17888" spans="1:2" x14ac:dyDescent="0.25">
      <c r="A17888" s="48">
        <v>92111506</v>
      </c>
      <c r="B17888" s="49" t="s">
        <v>18121</v>
      </c>
    </row>
    <row r="17889" spans="1:2" x14ac:dyDescent="0.25">
      <c r="A17889" s="48">
        <v>92111507</v>
      </c>
      <c r="B17889" s="49" t="s">
        <v>18122</v>
      </c>
    </row>
    <row r="17890" spans="1:2" x14ac:dyDescent="0.25">
      <c r="A17890" s="48">
        <v>92111601</v>
      </c>
      <c r="B17890" s="49" t="s">
        <v>18123</v>
      </c>
    </row>
    <row r="17891" spans="1:2" x14ac:dyDescent="0.25">
      <c r="A17891" s="48">
        <v>92111602</v>
      </c>
      <c r="B17891" s="49" t="s">
        <v>18124</v>
      </c>
    </row>
    <row r="17892" spans="1:2" x14ac:dyDescent="0.25">
      <c r="A17892" s="48">
        <v>92111603</v>
      </c>
      <c r="B17892" s="49" t="s">
        <v>18125</v>
      </c>
    </row>
    <row r="17893" spans="1:2" x14ac:dyDescent="0.25">
      <c r="A17893" s="48">
        <v>92111604</v>
      </c>
      <c r="B17893" s="49" t="s">
        <v>18126</v>
      </c>
    </row>
    <row r="17894" spans="1:2" x14ac:dyDescent="0.25">
      <c r="A17894" s="48">
        <v>92111605</v>
      </c>
      <c r="B17894" s="49" t="s">
        <v>18127</v>
      </c>
    </row>
    <row r="17895" spans="1:2" x14ac:dyDescent="0.25">
      <c r="A17895" s="48">
        <v>92111606</v>
      </c>
      <c r="B17895" s="49" t="s">
        <v>18128</v>
      </c>
    </row>
    <row r="17896" spans="1:2" x14ac:dyDescent="0.25">
      <c r="A17896" s="48">
        <v>92111701</v>
      </c>
      <c r="B17896" s="49" t="s">
        <v>18129</v>
      </c>
    </row>
    <row r="17897" spans="1:2" x14ac:dyDescent="0.25">
      <c r="A17897" s="48">
        <v>92111702</v>
      </c>
      <c r="B17897" s="49" t="s">
        <v>18130</v>
      </c>
    </row>
    <row r="17898" spans="1:2" x14ac:dyDescent="0.25">
      <c r="A17898" s="48">
        <v>92111703</v>
      </c>
      <c r="B17898" s="49" t="s">
        <v>18131</v>
      </c>
    </row>
    <row r="17899" spans="1:2" x14ac:dyDescent="0.25">
      <c r="A17899" s="48">
        <v>92111704</v>
      </c>
      <c r="B17899" s="49" t="s">
        <v>18132</v>
      </c>
    </row>
    <row r="17900" spans="1:2" x14ac:dyDescent="0.25">
      <c r="A17900" s="48">
        <v>92111705</v>
      </c>
      <c r="B17900" s="49" t="s">
        <v>18133</v>
      </c>
    </row>
    <row r="17901" spans="1:2" x14ac:dyDescent="0.25">
      <c r="A17901" s="48">
        <v>92111706</v>
      </c>
      <c r="B17901" s="49" t="s">
        <v>18134</v>
      </c>
    </row>
    <row r="17902" spans="1:2" x14ac:dyDescent="0.25">
      <c r="A17902" s="48">
        <v>92111707</v>
      </c>
      <c r="B17902" s="49" t="s">
        <v>18135</v>
      </c>
    </row>
    <row r="17903" spans="1:2" x14ac:dyDescent="0.25">
      <c r="A17903" s="48">
        <v>92111708</v>
      </c>
      <c r="B17903" s="49" t="s">
        <v>18136</v>
      </c>
    </row>
    <row r="17904" spans="1:2" x14ac:dyDescent="0.25">
      <c r="A17904" s="48">
        <v>92111801</v>
      </c>
      <c r="B17904" s="49" t="s">
        <v>18137</v>
      </c>
    </row>
    <row r="17905" spans="1:2" x14ac:dyDescent="0.25">
      <c r="A17905" s="48">
        <v>92111802</v>
      </c>
      <c r="B17905" s="49" t="s">
        <v>18138</v>
      </c>
    </row>
    <row r="17906" spans="1:2" x14ac:dyDescent="0.25">
      <c r="A17906" s="48">
        <v>92111803</v>
      </c>
      <c r="B17906" s="49" t="s">
        <v>18139</v>
      </c>
    </row>
    <row r="17907" spans="1:2" x14ac:dyDescent="0.25">
      <c r="A17907" s="48">
        <v>92111804</v>
      </c>
      <c r="B17907" s="49" t="s">
        <v>18140</v>
      </c>
    </row>
    <row r="17908" spans="1:2" x14ac:dyDescent="0.25">
      <c r="A17908" s="48">
        <v>92111805</v>
      </c>
      <c r="B17908" s="49" t="s">
        <v>18141</v>
      </c>
    </row>
    <row r="17909" spans="1:2" x14ac:dyDescent="0.25">
      <c r="A17909" s="48">
        <v>92111806</v>
      </c>
      <c r="B17909" s="49" t="s">
        <v>18142</v>
      </c>
    </row>
    <row r="17910" spans="1:2" x14ac:dyDescent="0.25">
      <c r="A17910" s="48">
        <v>92111807</v>
      </c>
      <c r="B17910" s="49" t="s">
        <v>18143</v>
      </c>
    </row>
    <row r="17911" spans="1:2" x14ac:dyDescent="0.25">
      <c r="A17911" s="48">
        <v>92111808</v>
      </c>
      <c r="B17911" s="49" t="s">
        <v>18144</v>
      </c>
    </row>
    <row r="17912" spans="1:2" x14ac:dyDescent="0.25">
      <c r="A17912" s="48">
        <v>92111809</v>
      </c>
      <c r="B17912" s="49" t="s">
        <v>18145</v>
      </c>
    </row>
    <row r="17913" spans="1:2" x14ac:dyDescent="0.25">
      <c r="A17913" s="48">
        <v>92111810</v>
      </c>
      <c r="B17913" s="49" t="s">
        <v>18146</v>
      </c>
    </row>
    <row r="17914" spans="1:2" x14ac:dyDescent="0.25">
      <c r="A17914" s="48">
        <v>92111901</v>
      </c>
      <c r="B17914" s="49" t="s">
        <v>18147</v>
      </c>
    </row>
    <row r="17915" spans="1:2" x14ac:dyDescent="0.25">
      <c r="A17915" s="48">
        <v>92111902</v>
      </c>
      <c r="B17915" s="49" t="s">
        <v>18148</v>
      </c>
    </row>
    <row r="17916" spans="1:2" x14ac:dyDescent="0.25">
      <c r="A17916" s="48">
        <v>92111903</v>
      </c>
      <c r="B17916" s="49" t="s">
        <v>18149</v>
      </c>
    </row>
    <row r="17917" spans="1:2" x14ac:dyDescent="0.25">
      <c r="A17917" s="48">
        <v>92111904</v>
      </c>
      <c r="B17917" s="49" t="s">
        <v>18150</v>
      </c>
    </row>
    <row r="17918" spans="1:2" x14ac:dyDescent="0.25">
      <c r="A17918" s="48">
        <v>92111905</v>
      </c>
      <c r="B17918" s="49" t="s">
        <v>18151</v>
      </c>
    </row>
    <row r="17919" spans="1:2" x14ac:dyDescent="0.25">
      <c r="A17919" s="48">
        <v>92112001</v>
      </c>
      <c r="B17919" s="49" t="s">
        <v>18152</v>
      </c>
    </row>
    <row r="17920" spans="1:2" x14ac:dyDescent="0.25">
      <c r="A17920" s="48">
        <v>92112002</v>
      </c>
      <c r="B17920" s="49" t="s">
        <v>18153</v>
      </c>
    </row>
    <row r="17921" spans="1:2" x14ac:dyDescent="0.25">
      <c r="A17921" s="48">
        <v>92112003</v>
      </c>
      <c r="B17921" s="49" t="s">
        <v>18154</v>
      </c>
    </row>
    <row r="17922" spans="1:2" x14ac:dyDescent="0.25">
      <c r="A17922" s="48">
        <v>92112004</v>
      </c>
      <c r="B17922" s="49" t="s">
        <v>18155</v>
      </c>
    </row>
    <row r="17923" spans="1:2" x14ac:dyDescent="0.25">
      <c r="A17923" s="48">
        <v>92112101</v>
      </c>
      <c r="B17923" s="49" t="s">
        <v>18156</v>
      </c>
    </row>
    <row r="17924" spans="1:2" x14ac:dyDescent="0.25">
      <c r="A17924" s="48">
        <v>92112102</v>
      </c>
      <c r="B17924" s="49" t="s">
        <v>18157</v>
      </c>
    </row>
    <row r="17925" spans="1:2" x14ac:dyDescent="0.25">
      <c r="A17925" s="48">
        <v>92112103</v>
      </c>
      <c r="B17925" s="49" t="s">
        <v>18158</v>
      </c>
    </row>
    <row r="17926" spans="1:2" x14ac:dyDescent="0.25">
      <c r="A17926" s="48">
        <v>92112201</v>
      </c>
      <c r="B17926" s="49" t="s">
        <v>18159</v>
      </c>
    </row>
    <row r="17927" spans="1:2" x14ac:dyDescent="0.25">
      <c r="A17927" s="48">
        <v>92112202</v>
      </c>
      <c r="B17927" s="49" t="s">
        <v>18160</v>
      </c>
    </row>
    <row r="17928" spans="1:2" x14ac:dyDescent="0.25">
      <c r="A17928" s="48">
        <v>92112203</v>
      </c>
      <c r="B17928" s="49" t="s">
        <v>18161</v>
      </c>
    </row>
    <row r="17929" spans="1:2" x14ac:dyDescent="0.25">
      <c r="A17929" s="48">
        <v>92112204</v>
      </c>
      <c r="B17929" s="49" t="s">
        <v>18162</v>
      </c>
    </row>
    <row r="17930" spans="1:2" x14ac:dyDescent="0.25">
      <c r="A17930" s="48">
        <v>92112205</v>
      </c>
      <c r="B17930" s="49" t="s">
        <v>18163</v>
      </c>
    </row>
    <row r="17931" spans="1:2" x14ac:dyDescent="0.25">
      <c r="A17931" s="48">
        <v>92112206</v>
      </c>
      <c r="B17931" s="49" t="s">
        <v>18164</v>
      </c>
    </row>
    <row r="17932" spans="1:2" x14ac:dyDescent="0.25">
      <c r="A17932" s="48">
        <v>92112207</v>
      </c>
      <c r="B17932" s="49" t="s">
        <v>18165</v>
      </c>
    </row>
    <row r="17933" spans="1:2" x14ac:dyDescent="0.25">
      <c r="A17933" s="48">
        <v>92112301</v>
      </c>
      <c r="B17933" s="49" t="s">
        <v>18166</v>
      </c>
    </row>
    <row r="17934" spans="1:2" x14ac:dyDescent="0.25">
      <c r="A17934" s="48">
        <v>92112302</v>
      </c>
      <c r="B17934" s="49" t="s">
        <v>18167</v>
      </c>
    </row>
    <row r="17935" spans="1:2" x14ac:dyDescent="0.25">
      <c r="A17935" s="48">
        <v>92112303</v>
      </c>
      <c r="B17935" s="49" t="s">
        <v>18168</v>
      </c>
    </row>
    <row r="17936" spans="1:2" x14ac:dyDescent="0.25">
      <c r="A17936" s="48">
        <v>92112401</v>
      </c>
      <c r="B17936" s="49" t="s">
        <v>18169</v>
      </c>
    </row>
    <row r="17937" spans="1:2" x14ac:dyDescent="0.25">
      <c r="A17937" s="48">
        <v>92112402</v>
      </c>
      <c r="B17937" s="49" t="s">
        <v>18170</v>
      </c>
    </row>
    <row r="17938" spans="1:2" x14ac:dyDescent="0.25">
      <c r="A17938" s="48">
        <v>92112403</v>
      </c>
      <c r="B17938" s="49" t="s">
        <v>18171</v>
      </c>
    </row>
    <row r="17939" spans="1:2" x14ac:dyDescent="0.25">
      <c r="A17939" s="48">
        <v>92112404</v>
      </c>
      <c r="B17939" s="49" t="s">
        <v>18172</v>
      </c>
    </row>
    <row r="17940" spans="1:2" x14ac:dyDescent="0.25">
      <c r="A17940" s="48">
        <v>92112405</v>
      </c>
      <c r="B17940" s="49" t="s">
        <v>18173</v>
      </c>
    </row>
    <row r="17941" spans="1:2" x14ac:dyDescent="0.25">
      <c r="A17941" s="48">
        <v>92121501</v>
      </c>
      <c r="B17941" s="49" t="s">
        <v>18174</v>
      </c>
    </row>
    <row r="17942" spans="1:2" x14ac:dyDescent="0.25">
      <c r="A17942" s="48">
        <v>92121502</v>
      </c>
      <c r="B17942" s="49" t="s">
        <v>18175</v>
      </c>
    </row>
    <row r="17943" spans="1:2" x14ac:dyDescent="0.25">
      <c r="A17943" s="48">
        <v>92121503</v>
      </c>
      <c r="B17943" s="49" t="s">
        <v>18176</v>
      </c>
    </row>
    <row r="17944" spans="1:2" x14ac:dyDescent="0.25">
      <c r="A17944" s="48">
        <v>92121504</v>
      </c>
      <c r="B17944" s="49" t="s">
        <v>18177</v>
      </c>
    </row>
    <row r="17945" spans="1:2" x14ac:dyDescent="0.25">
      <c r="A17945" s="48">
        <v>92121601</v>
      </c>
      <c r="B17945" s="49" t="s">
        <v>18178</v>
      </c>
    </row>
    <row r="17946" spans="1:2" x14ac:dyDescent="0.25">
      <c r="A17946" s="48">
        <v>92121602</v>
      </c>
      <c r="B17946" s="49" t="s">
        <v>18179</v>
      </c>
    </row>
    <row r="17947" spans="1:2" x14ac:dyDescent="0.25">
      <c r="A17947" s="48">
        <v>92121603</v>
      </c>
      <c r="B17947" s="49" t="s">
        <v>18180</v>
      </c>
    </row>
    <row r="17948" spans="1:2" x14ac:dyDescent="0.25">
      <c r="A17948" s="48">
        <v>92121604</v>
      </c>
      <c r="B17948" s="49" t="s">
        <v>18181</v>
      </c>
    </row>
    <row r="17949" spans="1:2" x14ac:dyDescent="0.25">
      <c r="A17949" s="48">
        <v>92121701</v>
      </c>
      <c r="B17949" s="49" t="s">
        <v>18182</v>
      </c>
    </row>
    <row r="17950" spans="1:2" x14ac:dyDescent="0.25">
      <c r="A17950" s="48">
        <v>92121702</v>
      </c>
      <c r="B17950" s="49" t="s">
        <v>18183</v>
      </c>
    </row>
    <row r="17951" spans="1:2" x14ac:dyDescent="0.25">
      <c r="A17951" s="48">
        <v>92121703</v>
      </c>
      <c r="B17951" s="49" t="s">
        <v>18184</v>
      </c>
    </row>
    <row r="17952" spans="1:2" x14ac:dyDescent="0.25">
      <c r="A17952" s="48">
        <v>92121704</v>
      </c>
      <c r="B17952" s="49" t="s">
        <v>18185</v>
      </c>
    </row>
    <row r="17953" spans="1:2" x14ac:dyDescent="0.25">
      <c r="A17953" s="48">
        <v>93101501</v>
      </c>
      <c r="B17953" s="49" t="s">
        <v>18186</v>
      </c>
    </row>
    <row r="17954" spans="1:2" x14ac:dyDescent="0.25">
      <c r="A17954" s="48">
        <v>93101502</v>
      </c>
      <c r="B17954" s="49" t="s">
        <v>18187</v>
      </c>
    </row>
    <row r="17955" spans="1:2" x14ac:dyDescent="0.25">
      <c r="A17955" s="48">
        <v>93101503</v>
      </c>
      <c r="B17955" s="49" t="s">
        <v>18188</v>
      </c>
    </row>
    <row r="17956" spans="1:2" x14ac:dyDescent="0.25">
      <c r="A17956" s="48">
        <v>93101504</v>
      </c>
      <c r="B17956" s="49" t="s">
        <v>18189</v>
      </c>
    </row>
    <row r="17957" spans="1:2" x14ac:dyDescent="0.25">
      <c r="A17957" s="48">
        <v>93101505</v>
      </c>
      <c r="B17957" s="49" t="s">
        <v>18190</v>
      </c>
    </row>
    <row r="17958" spans="1:2" x14ac:dyDescent="0.25">
      <c r="A17958" s="48">
        <v>93101506</v>
      </c>
      <c r="B17958" s="49" t="s">
        <v>18191</v>
      </c>
    </row>
    <row r="17959" spans="1:2" x14ac:dyDescent="0.25">
      <c r="A17959" s="48">
        <v>93101601</v>
      </c>
      <c r="B17959" s="49" t="s">
        <v>18192</v>
      </c>
    </row>
    <row r="17960" spans="1:2" x14ac:dyDescent="0.25">
      <c r="A17960" s="48">
        <v>93101602</v>
      </c>
      <c r="B17960" s="49" t="s">
        <v>18193</v>
      </c>
    </row>
    <row r="17961" spans="1:2" x14ac:dyDescent="0.25">
      <c r="A17961" s="48">
        <v>93101603</v>
      </c>
      <c r="B17961" s="49" t="s">
        <v>18194</v>
      </c>
    </row>
    <row r="17962" spans="1:2" x14ac:dyDescent="0.25">
      <c r="A17962" s="48">
        <v>93101604</v>
      </c>
      <c r="B17962" s="49" t="s">
        <v>18195</v>
      </c>
    </row>
    <row r="17963" spans="1:2" x14ac:dyDescent="0.25">
      <c r="A17963" s="48">
        <v>93101605</v>
      </c>
      <c r="B17963" s="49" t="s">
        <v>18196</v>
      </c>
    </row>
    <row r="17964" spans="1:2" x14ac:dyDescent="0.25">
      <c r="A17964" s="48">
        <v>93101606</v>
      </c>
      <c r="B17964" s="49" t="s">
        <v>18197</v>
      </c>
    </row>
    <row r="17965" spans="1:2" x14ac:dyDescent="0.25">
      <c r="A17965" s="48">
        <v>93101607</v>
      </c>
      <c r="B17965" s="49" t="s">
        <v>18198</v>
      </c>
    </row>
    <row r="17966" spans="1:2" x14ac:dyDescent="0.25">
      <c r="A17966" s="48">
        <v>93101608</v>
      </c>
      <c r="B17966" s="49" t="s">
        <v>18199</v>
      </c>
    </row>
    <row r="17967" spans="1:2" x14ac:dyDescent="0.25">
      <c r="A17967" s="48">
        <v>93101701</v>
      </c>
      <c r="B17967" s="49" t="s">
        <v>18200</v>
      </c>
    </row>
    <row r="17968" spans="1:2" x14ac:dyDescent="0.25">
      <c r="A17968" s="48">
        <v>93101702</v>
      </c>
      <c r="B17968" s="49" t="s">
        <v>18201</v>
      </c>
    </row>
    <row r="17969" spans="1:2" x14ac:dyDescent="0.25">
      <c r="A17969" s="48">
        <v>93101703</v>
      </c>
      <c r="B17969" s="49" t="s">
        <v>18202</v>
      </c>
    </row>
    <row r="17970" spans="1:2" x14ac:dyDescent="0.25">
      <c r="A17970" s="48">
        <v>93101704</v>
      </c>
      <c r="B17970" s="49" t="s">
        <v>18203</v>
      </c>
    </row>
    <row r="17971" spans="1:2" x14ac:dyDescent="0.25">
      <c r="A17971" s="48">
        <v>93101705</v>
      </c>
      <c r="B17971" s="49" t="s">
        <v>18204</v>
      </c>
    </row>
    <row r="17972" spans="1:2" x14ac:dyDescent="0.25">
      <c r="A17972" s="48">
        <v>93101706</v>
      </c>
      <c r="B17972" s="49" t="s">
        <v>18205</v>
      </c>
    </row>
    <row r="17973" spans="1:2" x14ac:dyDescent="0.25">
      <c r="A17973" s="48">
        <v>93101707</v>
      </c>
      <c r="B17973" s="49" t="s">
        <v>18206</v>
      </c>
    </row>
    <row r="17974" spans="1:2" x14ac:dyDescent="0.25">
      <c r="A17974" s="48">
        <v>93111501</v>
      </c>
      <c r="B17974" s="49" t="s">
        <v>18207</v>
      </c>
    </row>
    <row r="17975" spans="1:2" x14ac:dyDescent="0.25">
      <c r="A17975" s="48">
        <v>93111502</v>
      </c>
      <c r="B17975" s="49" t="s">
        <v>18208</v>
      </c>
    </row>
    <row r="17976" spans="1:2" x14ac:dyDescent="0.25">
      <c r="A17976" s="48">
        <v>93111503</v>
      </c>
      <c r="B17976" s="49" t="s">
        <v>18209</v>
      </c>
    </row>
    <row r="17977" spans="1:2" x14ac:dyDescent="0.25">
      <c r="A17977" s="48">
        <v>93111504</v>
      </c>
      <c r="B17977" s="49" t="s">
        <v>18210</v>
      </c>
    </row>
    <row r="17978" spans="1:2" x14ac:dyDescent="0.25">
      <c r="A17978" s="48">
        <v>93111505</v>
      </c>
      <c r="B17978" s="49" t="s">
        <v>18211</v>
      </c>
    </row>
    <row r="17979" spans="1:2" x14ac:dyDescent="0.25">
      <c r="A17979" s="48">
        <v>93111506</v>
      </c>
      <c r="B17979" s="49" t="s">
        <v>18212</v>
      </c>
    </row>
    <row r="17980" spans="1:2" x14ac:dyDescent="0.25">
      <c r="A17980" s="48">
        <v>93111507</v>
      </c>
      <c r="B17980" s="49" t="s">
        <v>18213</v>
      </c>
    </row>
    <row r="17981" spans="1:2" x14ac:dyDescent="0.25">
      <c r="A17981" s="48">
        <v>93111601</v>
      </c>
      <c r="B17981" s="49" t="s">
        <v>18214</v>
      </c>
    </row>
    <row r="17982" spans="1:2" x14ac:dyDescent="0.25">
      <c r="A17982" s="48">
        <v>93111602</v>
      </c>
      <c r="B17982" s="49" t="s">
        <v>18215</v>
      </c>
    </row>
    <row r="17983" spans="1:2" x14ac:dyDescent="0.25">
      <c r="A17983" s="48">
        <v>93111603</v>
      </c>
      <c r="B17983" s="49" t="s">
        <v>18216</v>
      </c>
    </row>
    <row r="17984" spans="1:2" x14ac:dyDescent="0.25">
      <c r="A17984" s="48">
        <v>93111604</v>
      </c>
      <c r="B17984" s="49" t="s">
        <v>18217</v>
      </c>
    </row>
    <row r="17985" spans="1:2" x14ac:dyDescent="0.25">
      <c r="A17985" s="48">
        <v>93111605</v>
      </c>
      <c r="B17985" s="49" t="s">
        <v>18218</v>
      </c>
    </row>
    <row r="17986" spans="1:2" x14ac:dyDescent="0.25">
      <c r="A17986" s="48">
        <v>93111606</v>
      </c>
      <c r="B17986" s="49" t="s">
        <v>18219</v>
      </c>
    </row>
    <row r="17987" spans="1:2" x14ac:dyDescent="0.25">
      <c r="A17987" s="48">
        <v>93111607</v>
      </c>
      <c r="B17987" s="49" t="s">
        <v>18220</v>
      </c>
    </row>
    <row r="17988" spans="1:2" x14ac:dyDescent="0.25">
      <c r="A17988" s="48">
        <v>93111608</v>
      </c>
      <c r="B17988" s="49" t="s">
        <v>18221</v>
      </c>
    </row>
    <row r="17989" spans="1:2" x14ac:dyDescent="0.25">
      <c r="A17989" s="48">
        <v>93121501</v>
      </c>
      <c r="B17989" s="49" t="s">
        <v>18222</v>
      </c>
    </row>
    <row r="17990" spans="1:2" x14ac:dyDescent="0.25">
      <c r="A17990" s="48">
        <v>93121502</v>
      </c>
      <c r="B17990" s="49" t="s">
        <v>18223</v>
      </c>
    </row>
    <row r="17991" spans="1:2" x14ac:dyDescent="0.25">
      <c r="A17991" s="48">
        <v>93121503</v>
      </c>
      <c r="B17991" s="49" t="s">
        <v>18224</v>
      </c>
    </row>
    <row r="17992" spans="1:2" x14ac:dyDescent="0.25">
      <c r="A17992" s="48">
        <v>93121504</v>
      </c>
      <c r="B17992" s="49" t="s">
        <v>18225</v>
      </c>
    </row>
    <row r="17993" spans="1:2" x14ac:dyDescent="0.25">
      <c r="A17993" s="48">
        <v>93121505</v>
      </c>
      <c r="B17993" s="49" t="s">
        <v>18226</v>
      </c>
    </row>
    <row r="17994" spans="1:2" x14ac:dyDescent="0.25">
      <c r="A17994" s="48">
        <v>93121506</v>
      </c>
      <c r="B17994" s="49" t="s">
        <v>18227</v>
      </c>
    </row>
    <row r="17995" spans="1:2" x14ac:dyDescent="0.25">
      <c r="A17995" s="48">
        <v>93121507</v>
      </c>
      <c r="B17995" s="49" t="s">
        <v>18228</v>
      </c>
    </row>
    <row r="17996" spans="1:2" x14ac:dyDescent="0.25">
      <c r="A17996" s="48">
        <v>93121508</v>
      </c>
      <c r="B17996" s="49" t="s">
        <v>18229</v>
      </c>
    </row>
    <row r="17997" spans="1:2" x14ac:dyDescent="0.25">
      <c r="A17997" s="48">
        <v>93121509</v>
      </c>
      <c r="B17997" s="49" t="s">
        <v>18230</v>
      </c>
    </row>
    <row r="17998" spans="1:2" x14ac:dyDescent="0.25">
      <c r="A17998" s="48">
        <v>93121601</v>
      </c>
      <c r="B17998" s="49" t="s">
        <v>18231</v>
      </c>
    </row>
    <row r="17999" spans="1:2" x14ac:dyDescent="0.25">
      <c r="A17999" s="48">
        <v>93121602</v>
      </c>
      <c r="B17999" s="49" t="s">
        <v>18232</v>
      </c>
    </row>
    <row r="18000" spans="1:2" x14ac:dyDescent="0.25">
      <c r="A18000" s="48">
        <v>93121603</v>
      </c>
      <c r="B18000" s="49" t="s">
        <v>18233</v>
      </c>
    </row>
    <row r="18001" spans="1:2" x14ac:dyDescent="0.25">
      <c r="A18001" s="48">
        <v>93121604</v>
      </c>
      <c r="B18001" s="49" t="s">
        <v>18234</v>
      </c>
    </row>
    <row r="18002" spans="1:2" x14ac:dyDescent="0.25">
      <c r="A18002" s="48">
        <v>93121605</v>
      </c>
      <c r="B18002" s="49" t="s">
        <v>18235</v>
      </c>
    </row>
    <row r="18003" spans="1:2" x14ac:dyDescent="0.25">
      <c r="A18003" s="48">
        <v>93121606</v>
      </c>
      <c r="B18003" s="49" t="s">
        <v>18236</v>
      </c>
    </row>
    <row r="18004" spans="1:2" x14ac:dyDescent="0.25">
      <c r="A18004" s="48">
        <v>93121607</v>
      </c>
      <c r="B18004" s="49" t="s">
        <v>18237</v>
      </c>
    </row>
    <row r="18005" spans="1:2" x14ac:dyDescent="0.25">
      <c r="A18005" s="48">
        <v>93121608</v>
      </c>
      <c r="B18005" s="49" t="s">
        <v>18238</v>
      </c>
    </row>
    <row r="18006" spans="1:2" x14ac:dyDescent="0.25">
      <c r="A18006" s="48">
        <v>93121609</v>
      </c>
      <c r="B18006" s="49" t="s">
        <v>18239</v>
      </c>
    </row>
    <row r="18007" spans="1:2" x14ac:dyDescent="0.25">
      <c r="A18007" s="48">
        <v>93121610</v>
      </c>
      <c r="B18007" s="49" t="s">
        <v>18240</v>
      </c>
    </row>
    <row r="18008" spans="1:2" x14ac:dyDescent="0.25">
      <c r="A18008" s="48">
        <v>93121611</v>
      </c>
      <c r="B18008" s="49" t="s">
        <v>18241</v>
      </c>
    </row>
    <row r="18009" spans="1:2" x14ac:dyDescent="0.25">
      <c r="A18009" s="48">
        <v>93121612</v>
      </c>
      <c r="B18009" s="49" t="s">
        <v>18242</v>
      </c>
    </row>
    <row r="18010" spans="1:2" x14ac:dyDescent="0.25">
      <c r="A18010" s="48">
        <v>93121613</v>
      </c>
      <c r="B18010" s="49" t="s">
        <v>18243</v>
      </c>
    </row>
    <row r="18011" spans="1:2" x14ac:dyDescent="0.25">
      <c r="A18011" s="48">
        <v>93121614</v>
      </c>
      <c r="B18011" s="49" t="s">
        <v>18244</v>
      </c>
    </row>
    <row r="18012" spans="1:2" x14ac:dyDescent="0.25">
      <c r="A18012" s="48">
        <v>93121615</v>
      </c>
      <c r="B18012" s="49" t="s">
        <v>18245</v>
      </c>
    </row>
    <row r="18013" spans="1:2" x14ac:dyDescent="0.25">
      <c r="A18013" s="48">
        <v>93121701</v>
      </c>
      <c r="B18013" s="49" t="s">
        <v>18246</v>
      </c>
    </row>
    <row r="18014" spans="1:2" x14ac:dyDescent="0.25">
      <c r="A18014" s="48">
        <v>93121702</v>
      </c>
      <c r="B18014" s="49" t="s">
        <v>18247</v>
      </c>
    </row>
    <row r="18015" spans="1:2" x14ac:dyDescent="0.25">
      <c r="A18015" s="48">
        <v>93121703</v>
      </c>
      <c r="B18015" s="49" t="s">
        <v>18248</v>
      </c>
    </row>
    <row r="18016" spans="1:2" x14ac:dyDescent="0.25">
      <c r="A18016" s="48">
        <v>93121704</v>
      </c>
      <c r="B18016" s="49" t="s">
        <v>18249</v>
      </c>
    </row>
    <row r="18017" spans="1:2" x14ac:dyDescent="0.25">
      <c r="A18017" s="48">
        <v>93121705</v>
      </c>
      <c r="B18017" s="49" t="s">
        <v>18250</v>
      </c>
    </row>
    <row r="18018" spans="1:2" x14ac:dyDescent="0.25">
      <c r="A18018" s="48">
        <v>93121706</v>
      </c>
      <c r="B18018" s="49" t="s">
        <v>18251</v>
      </c>
    </row>
    <row r="18019" spans="1:2" x14ac:dyDescent="0.25">
      <c r="A18019" s="48">
        <v>93121707</v>
      </c>
      <c r="B18019" s="49" t="s">
        <v>18252</v>
      </c>
    </row>
    <row r="18020" spans="1:2" x14ac:dyDescent="0.25">
      <c r="A18020" s="48">
        <v>93121708</v>
      </c>
      <c r="B18020" s="49" t="s">
        <v>18253</v>
      </c>
    </row>
    <row r="18021" spans="1:2" x14ac:dyDescent="0.25">
      <c r="A18021" s="48">
        <v>93121709</v>
      </c>
      <c r="B18021" s="49" t="s">
        <v>18254</v>
      </c>
    </row>
    <row r="18022" spans="1:2" x14ac:dyDescent="0.25">
      <c r="A18022" s="48">
        <v>93121710</v>
      </c>
      <c r="B18022" s="49" t="s">
        <v>18255</v>
      </c>
    </row>
    <row r="18023" spans="1:2" x14ac:dyDescent="0.25">
      <c r="A18023" s="48">
        <v>93121711</v>
      </c>
      <c r="B18023" s="49" t="s">
        <v>18256</v>
      </c>
    </row>
    <row r="18024" spans="1:2" x14ac:dyDescent="0.25">
      <c r="A18024" s="48">
        <v>93131501</v>
      </c>
      <c r="B18024" s="49" t="s">
        <v>18257</v>
      </c>
    </row>
    <row r="18025" spans="1:2" x14ac:dyDescent="0.25">
      <c r="A18025" s="48">
        <v>93131502</v>
      </c>
      <c r="B18025" s="49" t="s">
        <v>18258</v>
      </c>
    </row>
    <row r="18026" spans="1:2" x14ac:dyDescent="0.25">
      <c r="A18026" s="48">
        <v>93131503</v>
      </c>
      <c r="B18026" s="49" t="s">
        <v>18259</v>
      </c>
    </row>
    <row r="18027" spans="1:2" x14ac:dyDescent="0.25">
      <c r="A18027" s="48">
        <v>93131504</v>
      </c>
      <c r="B18027" s="49" t="s">
        <v>18260</v>
      </c>
    </row>
    <row r="18028" spans="1:2" x14ac:dyDescent="0.25">
      <c r="A18028" s="48">
        <v>93131505</v>
      </c>
      <c r="B18028" s="49" t="s">
        <v>18261</v>
      </c>
    </row>
    <row r="18029" spans="1:2" x14ac:dyDescent="0.25">
      <c r="A18029" s="48">
        <v>93131506</v>
      </c>
      <c r="B18029" s="49" t="s">
        <v>18262</v>
      </c>
    </row>
    <row r="18030" spans="1:2" x14ac:dyDescent="0.25">
      <c r="A18030" s="48">
        <v>93131507</v>
      </c>
      <c r="B18030" s="49" t="s">
        <v>18263</v>
      </c>
    </row>
    <row r="18031" spans="1:2" x14ac:dyDescent="0.25">
      <c r="A18031" s="48">
        <v>93131601</v>
      </c>
      <c r="B18031" s="49" t="s">
        <v>18264</v>
      </c>
    </row>
    <row r="18032" spans="1:2" x14ac:dyDescent="0.25">
      <c r="A18032" s="48">
        <v>93131602</v>
      </c>
      <c r="B18032" s="49" t="s">
        <v>18265</v>
      </c>
    </row>
    <row r="18033" spans="1:2" x14ac:dyDescent="0.25">
      <c r="A18033" s="48">
        <v>93131603</v>
      </c>
      <c r="B18033" s="49" t="s">
        <v>18266</v>
      </c>
    </row>
    <row r="18034" spans="1:2" x14ac:dyDescent="0.25">
      <c r="A18034" s="48">
        <v>93131604</v>
      </c>
      <c r="B18034" s="49" t="s">
        <v>18267</v>
      </c>
    </row>
    <row r="18035" spans="1:2" x14ac:dyDescent="0.25">
      <c r="A18035" s="48">
        <v>93131605</v>
      </c>
      <c r="B18035" s="49" t="s">
        <v>18268</v>
      </c>
    </row>
    <row r="18036" spans="1:2" x14ac:dyDescent="0.25">
      <c r="A18036" s="48">
        <v>93131606</v>
      </c>
      <c r="B18036" s="49" t="s">
        <v>18269</v>
      </c>
    </row>
    <row r="18037" spans="1:2" x14ac:dyDescent="0.25">
      <c r="A18037" s="48">
        <v>93131607</v>
      </c>
      <c r="B18037" s="49" t="s">
        <v>18270</v>
      </c>
    </row>
    <row r="18038" spans="1:2" x14ac:dyDescent="0.25">
      <c r="A18038" s="48">
        <v>93131608</v>
      </c>
      <c r="B18038" s="49" t="s">
        <v>18271</v>
      </c>
    </row>
    <row r="18039" spans="1:2" x14ac:dyDescent="0.25">
      <c r="A18039" s="48">
        <v>93131609</v>
      </c>
      <c r="B18039" s="49" t="s">
        <v>18272</v>
      </c>
    </row>
    <row r="18040" spans="1:2" x14ac:dyDescent="0.25">
      <c r="A18040" s="48">
        <v>93131610</v>
      </c>
      <c r="B18040" s="49" t="s">
        <v>18273</v>
      </c>
    </row>
    <row r="18041" spans="1:2" x14ac:dyDescent="0.25">
      <c r="A18041" s="48">
        <v>93131611</v>
      </c>
      <c r="B18041" s="49" t="s">
        <v>18274</v>
      </c>
    </row>
    <row r="18042" spans="1:2" x14ac:dyDescent="0.25">
      <c r="A18042" s="48">
        <v>93131612</v>
      </c>
      <c r="B18042" s="49" t="s">
        <v>18275</v>
      </c>
    </row>
    <row r="18043" spans="1:2" x14ac:dyDescent="0.25">
      <c r="A18043" s="48">
        <v>93131613</v>
      </c>
      <c r="B18043" s="49" t="s">
        <v>18276</v>
      </c>
    </row>
    <row r="18044" spans="1:2" x14ac:dyDescent="0.25">
      <c r="A18044" s="48">
        <v>93131701</v>
      </c>
      <c r="B18044" s="49" t="s">
        <v>18277</v>
      </c>
    </row>
    <row r="18045" spans="1:2" x14ac:dyDescent="0.25">
      <c r="A18045" s="48">
        <v>93131702</v>
      </c>
      <c r="B18045" s="49" t="s">
        <v>18278</v>
      </c>
    </row>
    <row r="18046" spans="1:2" x14ac:dyDescent="0.25">
      <c r="A18046" s="48">
        <v>93131703</v>
      </c>
      <c r="B18046" s="49" t="s">
        <v>18279</v>
      </c>
    </row>
    <row r="18047" spans="1:2" x14ac:dyDescent="0.25">
      <c r="A18047" s="48">
        <v>93131704</v>
      </c>
      <c r="B18047" s="49" t="s">
        <v>18280</v>
      </c>
    </row>
    <row r="18048" spans="1:2" x14ac:dyDescent="0.25">
      <c r="A18048" s="48">
        <v>93131705</v>
      </c>
      <c r="B18048" s="49" t="s">
        <v>18281</v>
      </c>
    </row>
    <row r="18049" spans="1:2" x14ac:dyDescent="0.25">
      <c r="A18049" s="48">
        <v>93131801</v>
      </c>
      <c r="B18049" s="49" t="s">
        <v>18282</v>
      </c>
    </row>
    <row r="18050" spans="1:2" x14ac:dyDescent="0.25">
      <c r="A18050" s="48">
        <v>93131802</v>
      </c>
      <c r="B18050" s="49" t="s">
        <v>18283</v>
      </c>
    </row>
    <row r="18051" spans="1:2" x14ac:dyDescent="0.25">
      <c r="A18051" s="48">
        <v>93131803</v>
      </c>
      <c r="B18051" s="49" t="s">
        <v>18284</v>
      </c>
    </row>
    <row r="18052" spans="1:2" x14ac:dyDescent="0.25">
      <c r="A18052" s="48">
        <v>93141501</v>
      </c>
      <c r="B18052" s="49" t="s">
        <v>18285</v>
      </c>
    </row>
    <row r="18053" spans="1:2" x14ac:dyDescent="0.25">
      <c r="A18053" s="48">
        <v>93141502</v>
      </c>
      <c r="B18053" s="49" t="s">
        <v>18286</v>
      </c>
    </row>
    <row r="18054" spans="1:2" x14ac:dyDescent="0.25">
      <c r="A18054" s="48">
        <v>93141503</v>
      </c>
      <c r="B18054" s="49" t="s">
        <v>18287</v>
      </c>
    </row>
    <row r="18055" spans="1:2" x14ac:dyDescent="0.25">
      <c r="A18055" s="48">
        <v>93141504</v>
      </c>
      <c r="B18055" s="49" t="s">
        <v>18288</v>
      </c>
    </row>
    <row r="18056" spans="1:2" x14ac:dyDescent="0.25">
      <c r="A18056" s="48">
        <v>93141505</v>
      </c>
      <c r="B18056" s="49" t="s">
        <v>18289</v>
      </c>
    </row>
    <row r="18057" spans="1:2" x14ac:dyDescent="0.25">
      <c r="A18057" s="48">
        <v>93141506</v>
      </c>
      <c r="B18057" s="49" t="s">
        <v>18290</v>
      </c>
    </row>
    <row r="18058" spans="1:2" x14ac:dyDescent="0.25">
      <c r="A18058" s="48">
        <v>93141507</v>
      </c>
      <c r="B18058" s="49" t="s">
        <v>18291</v>
      </c>
    </row>
    <row r="18059" spans="1:2" x14ac:dyDescent="0.25">
      <c r="A18059" s="48">
        <v>93141508</v>
      </c>
      <c r="B18059" s="49" t="s">
        <v>18292</v>
      </c>
    </row>
    <row r="18060" spans="1:2" x14ac:dyDescent="0.25">
      <c r="A18060" s="48">
        <v>93141509</v>
      </c>
      <c r="B18060" s="49" t="s">
        <v>18293</v>
      </c>
    </row>
    <row r="18061" spans="1:2" x14ac:dyDescent="0.25">
      <c r="A18061" s="48">
        <v>93141510</v>
      </c>
      <c r="B18061" s="49" t="s">
        <v>18294</v>
      </c>
    </row>
    <row r="18062" spans="1:2" x14ac:dyDescent="0.25">
      <c r="A18062" s="48">
        <v>93141511</v>
      </c>
      <c r="B18062" s="49" t="s">
        <v>18295</v>
      </c>
    </row>
    <row r="18063" spans="1:2" x14ac:dyDescent="0.25">
      <c r="A18063" s="48">
        <v>93141512</v>
      </c>
      <c r="B18063" s="49" t="s">
        <v>18296</v>
      </c>
    </row>
    <row r="18064" spans="1:2" x14ac:dyDescent="0.25">
      <c r="A18064" s="48">
        <v>93141513</v>
      </c>
      <c r="B18064" s="49" t="s">
        <v>18297</v>
      </c>
    </row>
    <row r="18065" spans="1:2" x14ac:dyDescent="0.25">
      <c r="A18065" s="48">
        <v>93141514</v>
      </c>
      <c r="B18065" s="49" t="s">
        <v>18298</v>
      </c>
    </row>
    <row r="18066" spans="1:2" x14ac:dyDescent="0.25">
      <c r="A18066" s="48">
        <v>93141601</v>
      </c>
      <c r="B18066" s="49" t="s">
        <v>18299</v>
      </c>
    </row>
    <row r="18067" spans="1:2" x14ac:dyDescent="0.25">
      <c r="A18067" s="48">
        <v>93141602</v>
      </c>
      <c r="B18067" s="49" t="s">
        <v>18300</v>
      </c>
    </row>
    <row r="18068" spans="1:2" x14ac:dyDescent="0.25">
      <c r="A18068" s="48">
        <v>93141603</v>
      </c>
      <c r="B18068" s="49" t="s">
        <v>18301</v>
      </c>
    </row>
    <row r="18069" spans="1:2" x14ac:dyDescent="0.25">
      <c r="A18069" s="48">
        <v>93141604</v>
      </c>
      <c r="B18069" s="49" t="s">
        <v>18302</v>
      </c>
    </row>
    <row r="18070" spans="1:2" x14ac:dyDescent="0.25">
      <c r="A18070" s="48">
        <v>93141605</v>
      </c>
      <c r="B18070" s="49" t="s">
        <v>18303</v>
      </c>
    </row>
    <row r="18071" spans="1:2" x14ac:dyDescent="0.25">
      <c r="A18071" s="48">
        <v>93141606</v>
      </c>
      <c r="B18071" s="49" t="s">
        <v>18304</v>
      </c>
    </row>
    <row r="18072" spans="1:2" x14ac:dyDescent="0.25">
      <c r="A18072" s="48">
        <v>93141607</v>
      </c>
      <c r="B18072" s="49" t="s">
        <v>18305</v>
      </c>
    </row>
    <row r="18073" spans="1:2" x14ac:dyDescent="0.25">
      <c r="A18073" s="48">
        <v>93141608</v>
      </c>
      <c r="B18073" s="49" t="s">
        <v>18306</v>
      </c>
    </row>
    <row r="18074" spans="1:2" x14ac:dyDescent="0.25">
      <c r="A18074" s="48">
        <v>93141609</v>
      </c>
      <c r="B18074" s="49" t="s">
        <v>18307</v>
      </c>
    </row>
    <row r="18075" spans="1:2" x14ac:dyDescent="0.25">
      <c r="A18075" s="48">
        <v>93141610</v>
      </c>
      <c r="B18075" s="49" t="s">
        <v>18308</v>
      </c>
    </row>
    <row r="18076" spans="1:2" x14ac:dyDescent="0.25">
      <c r="A18076" s="48">
        <v>93141611</v>
      </c>
      <c r="B18076" s="49" t="s">
        <v>18309</v>
      </c>
    </row>
    <row r="18077" spans="1:2" x14ac:dyDescent="0.25">
      <c r="A18077" s="48">
        <v>93141612</v>
      </c>
      <c r="B18077" s="49" t="s">
        <v>18310</v>
      </c>
    </row>
    <row r="18078" spans="1:2" x14ac:dyDescent="0.25">
      <c r="A18078" s="48">
        <v>93141613</v>
      </c>
      <c r="B18078" s="49" t="s">
        <v>18311</v>
      </c>
    </row>
    <row r="18079" spans="1:2" x14ac:dyDescent="0.25">
      <c r="A18079" s="48">
        <v>93141701</v>
      </c>
      <c r="B18079" s="49" t="s">
        <v>18312</v>
      </c>
    </row>
    <row r="18080" spans="1:2" x14ac:dyDescent="0.25">
      <c r="A18080" s="48">
        <v>93141702</v>
      </c>
      <c r="B18080" s="49" t="s">
        <v>18313</v>
      </c>
    </row>
    <row r="18081" spans="1:2" x14ac:dyDescent="0.25">
      <c r="A18081" s="48">
        <v>93141703</v>
      </c>
      <c r="B18081" s="49" t="s">
        <v>18314</v>
      </c>
    </row>
    <row r="18082" spans="1:2" x14ac:dyDescent="0.25">
      <c r="A18082" s="48">
        <v>93141704</v>
      </c>
      <c r="B18082" s="49" t="s">
        <v>18315</v>
      </c>
    </row>
    <row r="18083" spans="1:2" x14ac:dyDescent="0.25">
      <c r="A18083" s="48">
        <v>93141705</v>
      </c>
      <c r="B18083" s="49" t="s">
        <v>18316</v>
      </c>
    </row>
    <row r="18084" spans="1:2" x14ac:dyDescent="0.25">
      <c r="A18084" s="48">
        <v>93141706</v>
      </c>
      <c r="B18084" s="49" t="s">
        <v>18317</v>
      </c>
    </row>
    <row r="18085" spans="1:2" x14ac:dyDescent="0.25">
      <c r="A18085" s="48">
        <v>93141707</v>
      </c>
      <c r="B18085" s="49" t="s">
        <v>18318</v>
      </c>
    </row>
    <row r="18086" spans="1:2" x14ac:dyDescent="0.25">
      <c r="A18086" s="48">
        <v>93141708</v>
      </c>
      <c r="B18086" s="49" t="s">
        <v>18319</v>
      </c>
    </row>
    <row r="18087" spans="1:2" x14ac:dyDescent="0.25">
      <c r="A18087" s="48">
        <v>93141709</v>
      </c>
      <c r="B18087" s="49" t="s">
        <v>18320</v>
      </c>
    </row>
    <row r="18088" spans="1:2" x14ac:dyDescent="0.25">
      <c r="A18088" s="48">
        <v>93141710</v>
      </c>
      <c r="B18088" s="49" t="s">
        <v>18321</v>
      </c>
    </row>
    <row r="18089" spans="1:2" x14ac:dyDescent="0.25">
      <c r="A18089" s="48">
        <v>93141711</v>
      </c>
      <c r="B18089" s="49" t="s">
        <v>18322</v>
      </c>
    </row>
    <row r="18090" spans="1:2" x14ac:dyDescent="0.25">
      <c r="A18090" s="48">
        <v>93141712</v>
      </c>
      <c r="B18090" s="49" t="s">
        <v>18323</v>
      </c>
    </row>
    <row r="18091" spans="1:2" x14ac:dyDescent="0.25">
      <c r="A18091" s="48">
        <v>93141713</v>
      </c>
      <c r="B18091" s="49" t="s">
        <v>18324</v>
      </c>
    </row>
    <row r="18092" spans="1:2" x14ac:dyDescent="0.25">
      <c r="A18092" s="48">
        <v>93141714</v>
      </c>
      <c r="B18092" s="49" t="s">
        <v>18325</v>
      </c>
    </row>
    <row r="18093" spans="1:2" x14ac:dyDescent="0.25">
      <c r="A18093" s="48">
        <v>93141801</v>
      </c>
      <c r="B18093" s="49" t="s">
        <v>18326</v>
      </c>
    </row>
    <row r="18094" spans="1:2" x14ac:dyDescent="0.25">
      <c r="A18094" s="48">
        <v>93141802</v>
      </c>
      <c r="B18094" s="49" t="s">
        <v>18327</v>
      </c>
    </row>
    <row r="18095" spans="1:2" x14ac:dyDescent="0.25">
      <c r="A18095" s="48">
        <v>93141803</v>
      </c>
      <c r="B18095" s="49" t="s">
        <v>18328</v>
      </c>
    </row>
    <row r="18096" spans="1:2" x14ac:dyDescent="0.25">
      <c r="A18096" s="48">
        <v>93141804</v>
      </c>
      <c r="B18096" s="49" t="s">
        <v>18329</v>
      </c>
    </row>
    <row r="18097" spans="1:2" x14ac:dyDescent="0.25">
      <c r="A18097" s="48">
        <v>93141805</v>
      </c>
      <c r="B18097" s="49" t="s">
        <v>18330</v>
      </c>
    </row>
    <row r="18098" spans="1:2" x14ac:dyDescent="0.25">
      <c r="A18098" s="48">
        <v>93141806</v>
      </c>
      <c r="B18098" s="49" t="s">
        <v>18331</v>
      </c>
    </row>
    <row r="18099" spans="1:2" x14ac:dyDescent="0.25">
      <c r="A18099" s="48">
        <v>93141807</v>
      </c>
      <c r="B18099" s="49" t="s">
        <v>18332</v>
      </c>
    </row>
    <row r="18100" spans="1:2" x14ac:dyDescent="0.25">
      <c r="A18100" s="48">
        <v>93141808</v>
      </c>
      <c r="B18100" s="49" t="s">
        <v>18333</v>
      </c>
    </row>
    <row r="18101" spans="1:2" x14ac:dyDescent="0.25">
      <c r="A18101" s="48">
        <v>93141810</v>
      </c>
      <c r="B18101" s="49" t="s">
        <v>18334</v>
      </c>
    </row>
    <row r="18102" spans="1:2" x14ac:dyDescent="0.25">
      <c r="A18102" s="48">
        <v>93141811</v>
      </c>
      <c r="B18102" s="49" t="s">
        <v>18335</v>
      </c>
    </row>
    <row r="18103" spans="1:2" x14ac:dyDescent="0.25">
      <c r="A18103" s="48">
        <v>93141812</v>
      </c>
      <c r="B18103" s="49" t="s">
        <v>18336</v>
      </c>
    </row>
    <row r="18104" spans="1:2" x14ac:dyDescent="0.25">
      <c r="A18104" s="48">
        <v>93141813</v>
      </c>
      <c r="B18104" s="49" t="s">
        <v>18337</v>
      </c>
    </row>
    <row r="18105" spans="1:2" x14ac:dyDescent="0.25">
      <c r="A18105" s="48">
        <v>93141814</v>
      </c>
      <c r="B18105" s="49" t="s">
        <v>18338</v>
      </c>
    </row>
    <row r="18106" spans="1:2" x14ac:dyDescent="0.25">
      <c r="A18106" s="48">
        <v>93141901</v>
      </c>
      <c r="B18106" s="49" t="s">
        <v>18339</v>
      </c>
    </row>
    <row r="18107" spans="1:2" x14ac:dyDescent="0.25">
      <c r="A18107" s="48">
        <v>93141902</v>
      </c>
      <c r="B18107" s="49" t="s">
        <v>18340</v>
      </c>
    </row>
    <row r="18108" spans="1:2" x14ac:dyDescent="0.25">
      <c r="A18108" s="48">
        <v>93141903</v>
      </c>
      <c r="B18108" s="49" t="s">
        <v>18341</v>
      </c>
    </row>
    <row r="18109" spans="1:2" x14ac:dyDescent="0.25">
      <c r="A18109" s="48">
        <v>93141904</v>
      </c>
      <c r="B18109" s="49" t="s">
        <v>18342</v>
      </c>
    </row>
    <row r="18110" spans="1:2" x14ac:dyDescent="0.25">
      <c r="A18110" s="48">
        <v>93141905</v>
      </c>
      <c r="B18110" s="49" t="s">
        <v>18343</v>
      </c>
    </row>
    <row r="18111" spans="1:2" x14ac:dyDescent="0.25">
      <c r="A18111" s="48">
        <v>93141906</v>
      </c>
      <c r="B18111" s="49" t="s">
        <v>18344</v>
      </c>
    </row>
    <row r="18112" spans="1:2" x14ac:dyDescent="0.25">
      <c r="A18112" s="48">
        <v>93141907</v>
      </c>
      <c r="B18112" s="49" t="s">
        <v>18345</v>
      </c>
    </row>
    <row r="18113" spans="1:2" x14ac:dyDescent="0.25">
      <c r="A18113" s="48">
        <v>93141908</v>
      </c>
      <c r="B18113" s="49" t="s">
        <v>18346</v>
      </c>
    </row>
    <row r="18114" spans="1:2" x14ac:dyDescent="0.25">
      <c r="A18114" s="48">
        <v>93141909</v>
      </c>
      <c r="B18114" s="49" t="s">
        <v>18347</v>
      </c>
    </row>
    <row r="18115" spans="1:2" x14ac:dyDescent="0.25">
      <c r="A18115" s="48">
        <v>93141910</v>
      </c>
      <c r="B18115" s="49" t="s">
        <v>18348</v>
      </c>
    </row>
    <row r="18116" spans="1:2" x14ac:dyDescent="0.25">
      <c r="A18116" s="48">
        <v>93142001</v>
      </c>
      <c r="B18116" s="49" t="s">
        <v>18349</v>
      </c>
    </row>
    <row r="18117" spans="1:2" x14ac:dyDescent="0.25">
      <c r="A18117" s="48">
        <v>93142002</v>
      </c>
      <c r="B18117" s="49" t="s">
        <v>18350</v>
      </c>
    </row>
    <row r="18118" spans="1:2" x14ac:dyDescent="0.25">
      <c r="A18118" s="48">
        <v>93142003</v>
      </c>
      <c r="B18118" s="49" t="s">
        <v>18351</v>
      </c>
    </row>
    <row r="18119" spans="1:2" x14ac:dyDescent="0.25">
      <c r="A18119" s="48">
        <v>93142004</v>
      </c>
      <c r="B18119" s="49" t="s">
        <v>18352</v>
      </c>
    </row>
    <row r="18120" spans="1:2" x14ac:dyDescent="0.25">
      <c r="A18120" s="48">
        <v>93142005</v>
      </c>
      <c r="B18120" s="49" t="s">
        <v>18353</v>
      </c>
    </row>
    <row r="18121" spans="1:2" x14ac:dyDescent="0.25">
      <c r="A18121" s="48">
        <v>93142006</v>
      </c>
      <c r="B18121" s="49" t="s">
        <v>18354</v>
      </c>
    </row>
    <row r="18122" spans="1:2" x14ac:dyDescent="0.25">
      <c r="A18122" s="48">
        <v>93142007</v>
      </c>
      <c r="B18122" s="49" t="s">
        <v>18355</v>
      </c>
    </row>
    <row r="18123" spans="1:2" x14ac:dyDescent="0.25">
      <c r="A18123" s="48">
        <v>93142008</v>
      </c>
      <c r="B18123" s="49" t="s">
        <v>18356</v>
      </c>
    </row>
    <row r="18124" spans="1:2" x14ac:dyDescent="0.25">
      <c r="A18124" s="48">
        <v>93142009</v>
      </c>
      <c r="B18124" s="49" t="s">
        <v>18357</v>
      </c>
    </row>
    <row r="18125" spans="1:2" x14ac:dyDescent="0.25">
      <c r="A18125" s="48">
        <v>93142101</v>
      </c>
      <c r="B18125" s="49" t="s">
        <v>18358</v>
      </c>
    </row>
    <row r="18126" spans="1:2" x14ac:dyDescent="0.25">
      <c r="A18126" s="48">
        <v>93142102</v>
      </c>
      <c r="B18126" s="49" t="s">
        <v>18359</v>
      </c>
    </row>
    <row r="18127" spans="1:2" x14ac:dyDescent="0.25">
      <c r="A18127" s="48">
        <v>93142103</v>
      </c>
      <c r="B18127" s="49" t="s">
        <v>18360</v>
      </c>
    </row>
    <row r="18128" spans="1:2" x14ac:dyDescent="0.25">
      <c r="A18128" s="48">
        <v>93142104</v>
      </c>
      <c r="B18128" s="49" t="s">
        <v>18361</v>
      </c>
    </row>
    <row r="18129" spans="1:2" x14ac:dyDescent="0.25">
      <c r="A18129" s="48">
        <v>93151501</v>
      </c>
      <c r="B18129" s="49" t="s">
        <v>18362</v>
      </c>
    </row>
    <row r="18130" spans="1:2" x14ac:dyDescent="0.25">
      <c r="A18130" s="48">
        <v>93151502</v>
      </c>
      <c r="B18130" s="49" t="s">
        <v>18363</v>
      </c>
    </row>
    <row r="18131" spans="1:2" x14ac:dyDescent="0.25">
      <c r="A18131" s="48">
        <v>93151503</v>
      </c>
      <c r="B18131" s="49" t="s">
        <v>18364</v>
      </c>
    </row>
    <row r="18132" spans="1:2" x14ac:dyDescent="0.25">
      <c r="A18132" s="48">
        <v>93151504</v>
      </c>
      <c r="B18132" s="49" t="s">
        <v>18365</v>
      </c>
    </row>
    <row r="18133" spans="1:2" x14ac:dyDescent="0.25">
      <c r="A18133" s="48">
        <v>93151505</v>
      </c>
      <c r="B18133" s="49" t="s">
        <v>18366</v>
      </c>
    </row>
    <row r="18134" spans="1:2" x14ac:dyDescent="0.25">
      <c r="A18134" s="48">
        <v>93151506</v>
      </c>
      <c r="B18134" s="49" t="s">
        <v>18367</v>
      </c>
    </row>
    <row r="18135" spans="1:2" x14ac:dyDescent="0.25">
      <c r="A18135" s="48">
        <v>93151507</v>
      </c>
      <c r="B18135" s="49" t="s">
        <v>18368</v>
      </c>
    </row>
    <row r="18136" spans="1:2" x14ac:dyDescent="0.25">
      <c r="A18136" s="48">
        <v>93151508</v>
      </c>
      <c r="B18136" s="49" t="s">
        <v>18369</v>
      </c>
    </row>
    <row r="18137" spans="1:2" x14ac:dyDescent="0.25">
      <c r="A18137" s="48">
        <v>93151509</v>
      </c>
      <c r="B18137" s="49" t="s">
        <v>18370</v>
      </c>
    </row>
    <row r="18138" spans="1:2" x14ac:dyDescent="0.25">
      <c r="A18138" s="48">
        <v>93151510</v>
      </c>
      <c r="B18138" s="49" t="s">
        <v>18371</v>
      </c>
    </row>
    <row r="18139" spans="1:2" x14ac:dyDescent="0.25">
      <c r="A18139" s="48">
        <v>93151511</v>
      </c>
      <c r="B18139" s="49" t="s">
        <v>18372</v>
      </c>
    </row>
    <row r="18140" spans="1:2" x14ac:dyDescent="0.25">
      <c r="A18140" s="48">
        <v>93151512</v>
      </c>
      <c r="B18140" s="49" t="s">
        <v>18373</v>
      </c>
    </row>
    <row r="18141" spans="1:2" x14ac:dyDescent="0.25">
      <c r="A18141" s="48">
        <v>93151513</v>
      </c>
      <c r="B18141" s="49" t="s">
        <v>18374</v>
      </c>
    </row>
    <row r="18142" spans="1:2" x14ac:dyDescent="0.25">
      <c r="A18142" s="48">
        <v>93151514</v>
      </c>
      <c r="B18142" s="49" t="s">
        <v>18375</v>
      </c>
    </row>
    <row r="18143" spans="1:2" x14ac:dyDescent="0.25">
      <c r="A18143" s="48">
        <v>93151515</v>
      </c>
      <c r="B18143" s="49" t="s">
        <v>18376</v>
      </c>
    </row>
    <row r="18144" spans="1:2" x14ac:dyDescent="0.25">
      <c r="A18144" s="48">
        <v>93151601</v>
      </c>
      <c r="B18144" s="49" t="s">
        <v>18377</v>
      </c>
    </row>
    <row r="18145" spans="1:2" x14ac:dyDescent="0.25">
      <c r="A18145" s="48">
        <v>93151602</v>
      </c>
      <c r="B18145" s="49" t="s">
        <v>18378</v>
      </c>
    </row>
    <row r="18146" spans="1:2" x14ac:dyDescent="0.25">
      <c r="A18146" s="48">
        <v>93151603</v>
      </c>
      <c r="B18146" s="49" t="s">
        <v>18379</v>
      </c>
    </row>
    <row r="18147" spans="1:2" x14ac:dyDescent="0.25">
      <c r="A18147" s="48">
        <v>93151604</v>
      </c>
      <c r="B18147" s="49" t="s">
        <v>18380</v>
      </c>
    </row>
    <row r="18148" spans="1:2" x14ac:dyDescent="0.25">
      <c r="A18148" s="48">
        <v>93151605</v>
      </c>
      <c r="B18148" s="49" t="s">
        <v>18381</v>
      </c>
    </row>
    <row r="18149" spans="1:2" x14ac:dyDescent="0.25">
      <c r="A18149" s="48">
        <v>93151606</v>
      </c>
      <c r="B18149" s="49" t="s">
        <v>18382</v>
      </c>
    </row>
    <row r="18150" spans="1:2" x14ac:dyDescent="0.25">
      <c r="A18150" s="48">
        <v>93151607</v>
      </c>
      <c r="B18150" s="49" t="s">
        <v>18383</v>
      </c>
    </row>
    <row r="18151" spans="1:2" x14ac:dyDescent="0.25">
      <c r="A18151" s="48">
        <v>93151608</v>
      </c>
      <c r="B18151" s="49" t="s">
        <v>18384</v>
      </c>
    </row>
    <row r="18152" spans="1:2" x14ac:dyDescent="0.25">
      <c r="A18152" s="48">
        <v>93151609</v>
      </c>
      <c r="B18152" s="49" t="s">
        <v>18385</v>
      </c>
    </row>
    <row r="18153" spans="1:2" x14ac:dyDescent="0.25">
      <c r="A18153" s="48">
        <v>93151610</v>
      </c>
      <c r="B18153" s="49" t="s">
        <v>18386</v>
      </c>
    </row>
    <row r="18154" spans="1:2" x14ac:dyDescent="0.25">
      <c r="A18154" s="48">
        <v>93151611</v>
      </c>
      <c r="B18154" s="49" t="s">
        <v>18387</v>
      </c>
    </row>
    <row r="18155" spans="1:2" x14ac:dyDescent="0.25">
      <c r="A18155" s="48">
        <v>93151701</v>
      </c>
      <c r="B18155" s="49" t="s">
        <v>18388</v>
      </c>
    </row>
    <row r="18156" spans="1:2" x14ac:dyDescent="0.25">
      <c r="A18156" s="48">
        <v>93151702</v>
      </c>
      <c r="B18156" s="49" t="s">
        <v>18389</v>
      </c>
    </row>
    <row r="18157" spans="1:2" x14ac:dyDescent="0.25">
      <c r="A18157" s="48">
        <v>93161501</v>
      </c>
      <c r="B18157" s="49" t="s">
        <v>18390</v>
      </c>
    </row>
    <row r="18158" spans="1:2" x14ac:dyDescent="0.25">
      <c r="A18158" s="48">
        <v>93161502</v>
      </c>
      <c r="B18158" s="49" t="s">
        <v>18391</v>
      </c>
    </row>
    <row r="18159" spans="1:2" x14ac:dyDescent="0.25">
      <c r="A18159" s="48">
        <v>93161503</v>
      </c>
      <c r="B18159" s="49" t="s">
        <v>18392</v>
      </c>
    </row>
    <row r="18160" spans="1:2" x14ac:dyDescent="0.25">
      <c r="A18160" s="48">
        <v>93161504</v>
      </c>
      <c r="B18160" s="49" t="s">
        <v>18393</v>
      </c>
    </row>
    <row r="18161" spans="1:2" x14ac:dyDescent="0.25">
      <c r="A18161" s="48">
        <v>93161601</v>
      </c>
      <c r="B18161" s="49" t="s">
        <v>18394</v>
      </c>
    </row>
    <row r="18162" spans="1:2" x14ac:dyDescent="0.25">
      <c r="A18162" s="48">
        <v>93161602</v>
      </c>
      <c r="B18162" s="49" t="s">
        <v>18395</v>
      </c>
    </row>
    <row r="18163" spans="1:2" x14ac:dyDescent="0.25">
      <c r="A18163" s="48">
        <v>93161603</v>
      </c>
      <c r="B18163" s="49" t="s">
        <v>18396</v>
      </c>
    </row>
    <row r="18164" spans="1:2" x14ac:dyDescent="0.25">
      <c r="A18164" s="48">
        <v>93161604</v>
      </c>
      <c r="B18164" s="49" t="s">
        <v>18397</v>
      </c>
    </row>
    <row r="18165" spans="1:2" x14ac:dyDescent="0.25">
      <c r="A18165" s="48">
        <v>93161605</v>
      </c>
      <c r="B18165" s="49" t="s">
        <v>18398</v>
      </c>
    </row>
    <row r="18166" spans="1:2" x14ac:dyDescent="0.25">
      <c r="A18166" s="48">
        <v>93161606</v>
      </c>
      <c r="B18166" s="49" t="s">
        <v>18399</v>
      </c>
    </row>
    <row r="18167" spans="1:2" x14ac:dyDescent="0.25">
      <c r="A18167" s="48">
        <v>93161607</v>
      </c>
      <c r="B18167" s="49" t="s">
        <v>18400</v>
      </c>
    </row>
    <row r="18168" spans="1:2" x14ac:dyDescent="0.25">
      <c r="A18168" s="48">
        <v>93161701</v>
      </c>
      <c r="B18168" s="49" t="s">
        <v>18401</v>
      </c>
    </row>
    <row r="18169" spans="1:2" x14ac:dyDescent="0.25">
      <c r="A18169" s="48">
        <v>93161702</v>
      </c>
      <c r="B18169" s="49" t="s">
        <v>18402</v>
      </c>
    </row>
    <row r="18170" spans="1:2" x14ac:dyDescent="0.25">
      <c r="A18170" s="48">
        <v>93161703</v>
      </c>
      <c r="B18170" s="49" t="s">
        <v>18403</v>
      </c>
    </row>
    <row r="18171" spans="1:2" x14ac:dyDescent="0.25">
      <c r="A18171" s="48">
        <v>93161704</v>
      </c>
      <c r="B18171" s="49" t="s">
        <v>18404</v>
      </c>
    </row>
    <row r="18172" spans="1:2" x14ac:dyDescent="0.25">
      <c r="A18172" s="48">
        <v>93161801</v>
      </c>
      <c r="B18172" s="49" t="s">
        <v>18405</v>
      </c>
    </row>
    <row r="18173" spans="1:2" x14ac:dyDescent="0.25">
      <c r="A18173" s="48">
        <v>93161802</v>
      </c>
      <c r="B18173" s="49" t="s">
        <v>18406</v>
      </c>
    </row>
    <row r="18174" spans="1:2" x14ac:dyDescent="0.25">
      <c r="A18174" s="48">
        <v>93161803</v>
      </c>
      <c r="B18174" s="49" t="s">
        <v>18407</v>
      </c>
    </row>
    <row r="18175" spans="1:2" x14ac:dyDescent="0.25">
      <c r="A18175" s="48">
        <v>93161804</v>
      </c>
      <c r="B18175" s="49" t="s">
        <v>18408</v>
      </c>
    </row>
    <row r="18176" spans="1:2" x14ac:dyDescent="0.25">
      <c r="A18176" s="48">
        <v>93161805</v>
      </c>
      <c r="B18176" s="49" t="s">
        <v>18409</v>
      </c>
    </row>
    <row r="18177" spans="1:2" x14ac:dyDescent="0.25">
      <c r="A18177" s="48">
        <v>93161806</v>
      </c>
      <c r="B18177" s="49" t="s">
        <v>18410</v>
      </c>
    </row>
    <row r="18178" spans="1:2" x14ac:dyDescent="0.25">
      <c r="A18178" s="48">
        <v>93161807</v>
      </c>
      <c r="B18178" s="49" t="s">
        <v>18411</v>
      </c>
    </row>
    <row r="18179" spans="1:2" x14ac:dyDescent="0.25">
      <c r="A18179" s="48">
        <v>93161808</v>
      </c>
      <c r="B18179" s="49" t="s">
        <v>18412</v>
      </c>
    </row>
    <row r="18180" spans="1:2" x14ac:dyDescent="0.25">
      <c r="A18180" s="48">
        <v>93171501</v>
      </c>
      <c r="B18180" s="49" t="s">
        <v>18413</v>
      </c>
    </row>
    <row r="18181" spans="1:2" x14ac:dyDescent="0.25">
      <c r="A18181" s="48">
        <v>93171502</v>
      </c>
      <c r="B18181" s="49" t="s">
        <v>18414</v>
      </c>
    </row>
    <row r="18182" spans="1:2" x14ac:dyDescent="0.25">
      <c r="A18182" s="48">
        <v>93171503</v>
      </c>
      <c r="B18182" s="49" t="s">
        <v>18415</v>
      </c>
    </row>
    <row r="18183" spans="1:2" x14ac:dyDescent="0.25">
      <c r="A18183" s="48">
        <v>93171504</v>
      </c>
      <c r="B18183" s="49" t="s">
        <v>18416</v>
      </c>
    </row>
    <row r="18184" spans="1:2" x14ac:dyDescent="0.25">
      <c r="A18184" s="48">
        <v>93171601</v>
      </c>
      <c r="B18184" s="49" t="s">
        <v>18417</v>
      </c>
    </row>
    <row r="18185" spans="1:2" x14ac:dyDescent="0.25">
      <c r="A18185" s="48">
        <v>93171602</v>
      </c>
      <c r="B18185" s="49" t="s">
        <v>18418</v>
      </c>
    </row>
    <row r="18186" spans="1:2" x14ac:dyDescent="0.25">
      <c r="A18186" s="48">
        <v>93171603</v>
      </c>
      <c r="B18186" s="49" t="s">
        <v>18419</v>
      </c>
    </row>
    <row r="18187" spans="1:2" x14ac:dyDescent="0.25">
      <c r="A18187" s="48">
        <v>93171604</v>
      </c>
      <c r="B18187" s="49" t="s">
        <v>18420</v>
      </c>
    </row>
    <row r="18188" spans="1:2" x14ac:dyDescent="0.25">
      <c r="A18188" s="48">
        <v>93171701</v>
      </c>
      <c r="B18188" s="49" t="s">
        <v>18421</v>
      </c>
    </row>
    <row r="18189" spans="1:2" x14ac:dyDescent="0.25">
      <c r="A18189" s="48">
        <v>93171702</v>
      </c>
      <c r="B18189" s="49" t="s">
        <v>18422</v>
      </c>
    </row>
    <row r="18190" spans="1:2" x14ac:dyDescent="0.25">
      <c r="A18190" s="48">
        <v>93171703</v>
      </c>
      <c r="B18190" s="49" t="s">
        <v>18423</v>
      </c>
    </row>
    <row r="18191" spans="1:2" x14ac:dyDescent="0.25">
      <c r="A18191" s="48">
        <v>93171801</v>
      </c>
      <c r="B18191" s="49" t="s">
        <v>18424</v>
      </c>
    </row>
    <row r="18192" spans="1:2" x14ac:dyDescent="0.25">
      <c r="A18192" s="48">
        <v>93171802</v>
      </c>
      <c r="B18192" s="49" t="s">
        <v>18425</v>
      </c>
    </row>
    <row r="18193" spans="1:2" x14ac:dyDescent="0.25">
      <c r="A18193" s="48">
        <v>93171803</v>
      </c>
      <c r="B18193" s="49" t="s">
        <v>18426</v>
      </c>
    </row>
    <row r="18194" spans="1:2" x14ac:dyDescent="0.25">
      <c r="A18194" s="48">
        <v>94101501</v>
      </c>
      <c r="B18194" s="49" t="s">
        <v>18427</v>
      </c>
    </row>
    <row r="18195" spans="1:2" x14ac:dyDescent="0.25">
      <c r="A18195" s="48">
        <v>94101502</v>
      </c>
      <c r="B18195" s="49" t="s">
        <v>18428</v>
      </c>
    </row>
    <row r="18196" spans="1:2" x14ac:dyDescent="0.25">
      <c r="A18196" s="48">
        <v>94101503</v>
      </c>
      <c r="B18196" s="49" t="s">
        <v>18429</v>
      </c>
    </row>
    <row r="18197" spans="1:2" x14ac:dyDescent="0.25">
      <c r="A18197" s="48">
        <v>94101504</v>
      </c>
      <c r="B18197" s="49" t="s">
        <v>18430</v>
      </c>
    </row>
    <row r="18198" spans="1:2" x14ac:dyDescent="0.25">
      <c r="A18198" s="48">
        <v>94101505</v>
      </c>
      <c r="B18198" s="49" t="s">
        <v>18431</v>
      </c>
    </row>
    <row r="18199" spans="1:2" x14ac:dyDescent="0.25">
      <c r="A18199" s="48">
        <v>94101601</v>
      </c>
      <c r="B18199" s="49" t="s">
        <v>18432</v>
      </c>
    </row>
    <row r="18200" spans="1:2" x14ac:dyDescent="0.25">
      <c r="A18200" s="48">
        <v>94101602</v>
      </c>
      <c r="B18200" s="49" t="s">
        <v>18433</v>
      </c>
    </row>
    <row r="18201" spans="1:2" x14ac:dyDescent="0.25">
      <c r="A18201" s="48">
        <v>94101603</v>
      </c>
      <c r="B18201" s="49" t="s">
        <v>18434</v>
      </c>
    </row>
    <row r="18202" spans="1:2" x14ac:dyDescent="0.25">
      <c r="A18202" s="48">
        <v>94101604</v>
      </c>
      <c r="B18202" s="49" t="s">
        <v>18435</v>
      </c>
    </row>
    <row r="18203" spans="1:2" x14ac:dyDescent="0.25">
      <c r="A18203" s="48">
        <v>94101605</v>
      </c>
      <c r="B18203" s="49" t="s">
        <v>18436</v>
      </c>
    </row>
    <row r="18204" spans="1:2" x14ac:dyDescent="0.25">
      <c r="A18204" s="48">
        <v>94101606</v>
      </c>
      <c r="B18204" s="49" t="s">
        <v>18437</v>
      </c>
    </row>
    <row r="18205" spans="1:2" x14ac:dyDescent="0.25">
      <c r="A18205" s="48">
        <v>94101607</v>
      </c>
      <c r="B18205" s="49" t="s">
        <v>18438</v>
      </c>
    </row>
    <row r="18206" spans="1:2" x14ac:dyDescent="0.25">
      <c r="A18206" s="48">
        <v>94101608</v>
      </c>
      <c r="B18206" s="49" t="s">
        <v>18439</v>
      </c>
    </row>
    <row r="18207" spans="1:2" x14ac:dyDescent="0.25">
      <c r="A18207" s="48">
        <v>94101609</v>
      </c>
      <c r="B18207" s="49" t="s">
        <v>18440</v>
      </c>
    </row>
    <row r="18208" spans="1:2" x14ac:dyDescent="0.25">
      <c r="A18208" s="48">
        <v>94101610</v>
      </c>
      <c r="B18208" s="49" t="s">
        <v>18441</v>
      </c>
    </row>
    <row r="18209" spans="1:2" x14ac:dyDescent="0.25">
      <c r="A18209" s="48">
        <v>94101701</v>
      </c>
      <c r="B18209" s="49" t="s">
        <v>18442</v>
      </c>
    </row>
    <row r="18210" spans="1:2" x14ac:dyDescent="0.25">
      <c r="A18210" s="48">
        <v>94101702</v>
      </c>
      <c r="B18210" s="49" t="s">
        <v>18443</v>
      </c>
    </row>
    <row r="18211" spans="1:2" x14ac:dyDescent="0.25">
      <c r="A18211" s="48">
        <v>94101703</v>
      </c>
      <c r="B18211" s="49" t="s">
        <v>18444</v>
      </c>
    </row>
    <row r="18212" spans="1:2" x14ac:dyDescent="0.25">
      <c r="A18212" s="48">
        <v>94101704</v>
      </c>
      <c r="B18212" s="49" t="s">
        <v>18445</v>
      </c>
    </row>
    <row r="18213" spans="1:2" x14ac:dyDescent="0.25">
      <c r="A18213" s="48">
        <v>94101705</v>
      </c>
      <c r="B18213" s="49" t="s">
        <v>18446</v>
      </c>
    </row>
    <row r="18214" spans="1:2" x14ac:dyDescent="0.25">
      <c r="A18214" s="48">
        <v>94101801</v>
      </c>
      <c r="B18214" s="49" t="s">
        <v>18447</v>
      </c>
    </row>
    <row r="18215" spans="1:2" x14ac:dyDescent="0.25">
      <c r="A18215" s="48">
        <v>94101802</v>
      </c>
      <c r="B18215" s="49" t="s">
        <v>18448</v>
      </c>
    </row>
    <row r="18216" spans="1:2" x14ac:dyDescent="0.25">
      <c r="A18216" s="48">
        <v>94101803</v>
      </c>
      <c r="B18216" s="49" t="s">
        <v>18449</v>
      </c>
    </row>
    <row r="18217" spans="1:2" x14ac:dyDescent="0.25">
      <c r="A18217" s="48">
        <v>94101804</v>
      </c>
      <c r="B18217" s="49" t="s">
        <v>18450</v>
      </c>
    </row>
    <row r="18218" spans="1:2" x14ac:dyDescent="0.25">
      <c r="A18218" s="48">
        <v>94101805</v>
      </c>
      <c r="B18218" s="49" t="s">
        <v>18451</v>
      </c>
    </row>
    <row r="18219" spans="1:2" x14ac:dyDescent="0.25">
      <c r="A18219" s="48">
        <v>94101806</v>
      </c>
      <c r="B18219" s="49" t="s">
        <v>18452</v>
      </c>
    </row>
    <row r="18220" spans="1:2" x14ac:dyDescent="0.25">
      <c r="A18220" s="48">
        <v>94101807</v>
      </c>
      <c r="B18220" s="49" t="s">
        <v>18453</v>
      </c>
    </row>
    <row r="18221" spans="1:2" x14ac:dyDescent="0.25">
      <c r="A18221" s="48">
        <v>94101808</v>
      </c>
      <c r="B18221" s="49" t="s">
        <v>18454</v>
      </c>
    </row>
    <row r="18222" spans="1:2" x14ac:dyDescent="0.25">
      <c r="A18222" s="48">
        <v>94101809</v>
      </c>
      <c r="B18222" s="49" t="s">
        <v>18455</v>
      </c>
    </row>
    <row r="18223" spans="1:2" x14ac:dyDescent="0.25">
      <c r="A18223" s="48">
        <v>94101810</v>
      </c>
      <c r="B18223" s="49" t="s">
        <v>18456</v>
      </c>
    </row>
    <row r="18224" spans="1:2" x14ac:dyDescent="0.25">
      <c r="A18224" s="48">
        <v>94111701</v>
      </c>
      <c r="B18224" s="49" t="s">
        <v>18457</v>
      </c>
    </row>
    <row r="18225" spans="1:2" x14ac:dyDescent="0.25">
      <c r="A18225" s="48">
        <v>94111702</v>
      </c>
      <c r="B18225" s="49" t="s">
        <v>18458</v>
      </c>
    </row>
    <row r="18226" spans="1:2" x14ac:dyDescent="0.25">
      <c r="A18226" s="48">
        <v>94111703</v>
      </c>
      <c r="B18226" s="49" t="s">
        <v>18459</v>
      </c>
    </row>
    <row r="18227" spans="1:2" x14ac:dyDescent="0.25">
      <c r="A18227" s="48">
        <v>94111704</v>
      </c>
      <c r="B18227" s="49" t="s">
        <v>18460</v>
      </c>
    </row>
    <row r="18228" spans="1:2" x14ac:dyDescent="0.25">
      <c r="A18228" s="48">
        <v>94111801</v>
      </c>
      <c r="B18228" s="49" t="s">
        <v>18461</v>
      </c>
    </row>
    <row r="18229" spans="1:2" x14ac:dyDescent="0.25">
      <c r="A18229" s="48">
        <v>94111802</v>
      </c>
      <c r="B18229" s="49" t="s">
        <v>18462</v>
      </c>
    </row>
    <row r="18230" spans="1:2" x14ac:dyDescent="0.25">
      <c r="A18230" s="48">
        <v>94111803</v>
      </c>
      <c r="B18230" s="49" t="s">
        <v>18463</v>
      </c>
    </row>
    <row r="18231" spans="1:2" x14ac:dyDescent="0.25">
      <c r="A18231" s="48">
        <v>94111804</v>
      </c>
      <c r="B18231" s="49" t="s">
        <v>18464</v>
      </c>
    </row>
    <row r="18232" spans="1:2" x14ac:dyDescent="0.25">
      <c r="A18232" s="48">
        <v>94111901</v>
      </c>
      <c r="B18232" s="49" t="s">
        <v>18465</v>
      </c>
    </row>
    <row r="18233" spans="1:2" x14ac:dyDescent="0.25">
      <c r="A18233" s="48">
        <v>94111902</v>
      </c>
      <c r="B18233" s="49" t="s">
        <v>18466</v>
      </c>
    </row>
    <row r="18234" spans="1:2" x14ac:dyDescent="0.25">
      <c r="A18234" s="48">
        <v>94111903</v>
      </c>
      <c r="B18234" s="49" t="s">
        <v>18467</v>
      </c>
    </row>
    <row r="18235" spans="1:2" x14ac:dyDescent="0.25">
      <c r="A18235" s="48">
        <v>94112001</v>
      </c>
      <c r="B18235" s="49" t="s">
        <v>18468</v>
      </c>
    </row>
    <row r="18236" spans="1:2" x14ac:dyDescent="0.25">
      <c r="A18236" s="48">
        <v>94112002</v>
      </c>
      <c r="B18236" s="49" t="s">
        <v>18469</v>
      </c>
    </row>
    <row r="18237" spans="1:2" x14ac:dyDescent="0.25">
      <c r="A18237" s="48">
        <v>94112003</v>
      </c>
      <c r="B18237" s="49" t="s">
        <v>18470</v>
      </c>
    </row>
    <row r="18238" spans="1:2" x14ac:dyDescent="0.25">
      <c r="A18238" s="48">
        <v>94112004</v>
      </c>
      <c r="B18238" s="49" t="s">
        <v>18471</v>
      </c>
    </row>
    <row r="18239" spans="1:2" x14ac:dyDescent="0.25">
      <c r="A18239" s="48">
        <v>94112005</v>
      </c>
      <c r="B18239" s="49" t="s">
        <v>18472</v>
      </c>
    </row>
    <row r="18240" spans="1:2" x14ac:dyDescent="0.25">
      <c r="A18240" s="48">
        <v>94121501</v>
      </c>
      <c r="B18240" s="49" t="s">
        <v>18473</v>
      </c>
    </row>
    <row r="18241" spans="1:2" x14ac:dyDescent="0.25">
      <c r="A18241" s="48">
        <v>94121502</v>
      </c>
      <c r="B18241" s="49" t="s">
        <v>18474</v>
      </c>
    </row>
    <row r="18242" spans="1:2" x14ac:dyDescent="0.25">
      <c r="A18242" s="48">
        <v>94121503</v>
      </c>
      <c r="B18242" s="49" t="s">
        <v>18475</v>
      </c>
    </row>
    <row r="18243" spans="1:2" x14ac:dyDescent="0.25">
      <c r="A18243" s="48">
        <v>94121504</v>
      </c>
      <c r="B18243" s="49" t="s">
        <v>18476</v>
      </c>
    </row>
    <row r="18244" spans="1:2" x14ac:dyDescent="0.25">
      <c r="A18244" s="48">
        <v>94121505</v>
      </c>
      <c r="B18244" s="49" t="s">
        <v>18477</v>
      </c>
    </row>
    <row r="18245" spans="1:2" x14ac:dyDescent="0.25">
      <c r="A18245" s="48">
        <v>94121506</v>
      </c>
      <c r="B18245" s="49" t="s">
        <v>18478</v>
      </c>
    </row>
    <row r="18246" spans="1:2" x14ac:dyDescent="0.25">
      <c r="A18246" s="48">
        <v>94121507</v>
      </c>
      <c r="B18246" s="49" t="s">
        <v>18479</v>
      </c>
    </row>
    <row r="18247" spans="1:2" x14ac:dyDescent="0.25">
      <c r="A18247" s="48">
        <v>94121508</v>
      </c>
      <c r="B18247" s="49" t="s">
        <v>18480</v>
      </c>
    </row>
    <row r="18248" spans="1:2" x14ac:dyDescent="0.25">
      <c r="A18248" s="48">
        <v>94121509</v>
      </c>
      <c r="B18248" s="49" t="s">
        <v>18481</v>
      </c>
    </row>
    <row r="18249" spans="1:2" x14ac:dyDescent="0.25">
      <c r="A18249" s="48">
        <v>94121510</v>
      </c>
      <c r="B18249" s="49" t="s">
        <v>18482</v>
      </c>
    </row>
    <row r="18250" spans="1:2" x14ac:dyDescent="0.25">
      <c r="A18250" s="48">
        <v>94121511</v>
      </c>
      <c r="B18250" s="49" t="s">
        <v>18483</v>
      </c>
    </row>
    <row r="18251" spans="1:2" x14ac:dyDescent="0.25">
      <c r="A18251" s="48">
        <v>94121512</v>
      </c>
      <c r="B18251" s="49" t="s">
        <v>18484</v>
      </c>
    </row>
    <row r="18252" spans="1:2" x14ac:dyDescent="0.25">
      <c r="A18252" s="48">
        <v>94121513</v>
      </c>
      <c r="B18252" s="49" t="s">
        <v>18485</v>
      </c>
    </row>
    <row r="18253" spans="1:2" x14ac:dyDescent="0.25">
      <c r="A18253" s="48">
        <v>94121514</v>
      </c>
      <c r="B18253" s="49" t="s">
        <v>18486</v>
      </c>
    </row>
    <row r="18254" spans="1:2" x14ac:dyDescent="0.25">
      <c r="A18254" s="48">
        <v>94121601</v>
      </c>
      <c r="B18254" s="49" t="s">
        <v>18487</v>
      </c>
    </row>
    <row r="18255" spans="1:2" x14ac:dyDescent="0.25">
      <c r="A18255" s="48">
        <v>94121602</v>
      </c>
      <c r="B18255" s="49" t="s">
        <v>18488</v>
      </c>
    </row>
    <row r="18256" spans="1:2" x14ac:dyDescent="0.25">
      <c r="A18256" s="48">
        <v>94121603</v>
      </c>
      <c r="B18256" s="49" t="s">
        <v>18489</v>
      </c>
    </row>
    <row r="18257" spans="1:2" x14ac:dyDescent="0.25">
      <c r="A18257" s="48">
        <v>94121604</v>
      </c>
      <c r="B18257" s="49" t="s">
        <v>18490</v>
      </c>
    </row>
    <row r="18258" spans="1:2" x14ac:dyDescent="0.25">
      <c r="A18258" s="48">
        <v>94121605</v>
      </c>
      <c r="B18258" s="49" t="s">
        <v>18491</v>
      </c>
    </row>
    <row r="18259" spans="1:2" x14ac:dyDescent="0.25">
      <c r="A18259" s="48">
        <v>94121606</v>
      </c>
      <c r="B18259" s="49" t="s">
        <v>18492</v>
      </c>
    </row>
    <row r="18260" spans="1:2" x14ac:dyDescent="0.25">
      <c r="A18260" s="48">
        <v>94121607</v>
      </c>
      <c r="B18260" s="49" t="s">
        <v>18493</v>
      </c>
    </row>
    <row r="18261" spans="1:2" x14ac:dyDescent="0.25">
      <c r="A18261" s="48">
        <v>94121701</v>
      </c>
      <c r="B18261" s="49" t="s">
        <v>18494</v>
      </c>
    </row>
    <row r="18262" spans="1:2" x14ac:dyDescent="0.25">
      <c r="A18262" s="48">
        <v>94121702</v>
      </c>
      <c r="B18262" s="49" t="s">
        <v>18495</v>
      </c>
    </row>
    <row r="18263" spans="1:2" x14ac:dyDescent="0.25">
      <c r="A18263" s="48">
        <v>94121703</v>
      </c>
      <c r="B18263" s="49" t="s">
        <v>18496</v>
      </c>
    </row>
    <row r="18264" spans="1:2" x14ac:dyDescent="0.25">
      <c r="A18264" s="48">
        <v>94121704</v>
      </c>
      <c r="B18264" s="49" t="s">
        <v>18497</v>
      </c>
    </row>
    <row r="18265" spans="1:2" x14ac:dyDescent="0.25">
      <c r="A18265" s="48">
        <v>94121801</v>
      </c>
      <c r="B18265" s="49" t="s">
        <v>18498</v>
      </c>
    </row>
    <row r="18266" spans="1:2" x14ac:dyDescent="0.25">
      <c r="A18266" s="48">
        <v>94121802</v>
      </c>
      <c r="B18266" s="49" t="s">
        <v>18499</v>
      </c>
    </row>
    <row r="18267" spans="1:2" x14ac:dyDescent="0.25">
      <c r="A18267" s="48">
        <v>94121803</v>
      </c>
      <c r="B18267" s="49" t="s">
        <v>18500</v>
      </c>
    </row>
    <row r="18268" spans="1:2" x14ac:dyDescent="0.25">
      <c r="A18268" s="48">
        <v>94121804</v>
      </c>
      <c r="B18268" s="49" t="s">
        <v>18501</v>
      </c>
    </row>
    <row r="18269" spans="1:2" x14ac:dyDescent="0.25">
      <c r="A18269" s="48">
        <v>94121805</v>
      </c>
      <c r="B18269" s="49" t="s">
        <v>18502</v>
      </c>
    </row>
    <row r="18270" spans="1:2" x14ac:dyDescent="0.25">
      <c r="A18270" s="48">
        <v>94131501</v>
      </c>
      <c r="B18270" s="49" t="s">
        <v>18503</v>
      </c>
    </row>
    <row r="18271" spans="1:2" x14ac:dyDescent="0.25">
      <c r="A18271" s="48">
        <v>94131502</v>
      </c>
      <c r="B18271" s="49" t="s">
        <v>18504</v>
      </c>
    </row>
    <row r="18272" spans="1:2" x14ac:dyDescent="0.25">
      <c r="A18272" s="48">
        <v>94131503</v>
      </c>
      <c r="B18272" s="49" t="s">
        <v>18505</v>
      </c>
    </row>
    <row r="18273" spans="1:2" x14ac:dyDescent="0.25">
      <c r="A18273" s="48">
        <v>94131504</v>
      </c>
      <c r="B18273" s="49" t="s">
        <v>18506</v>
      </c>
    </row>
    <row r="18274" spans="1:2" x14ac:dyDescent="0.25">
      <c r="A18274" s="48">
        <v>94131601</v>
      </c>
      <c r="B18274" s="49" t="s">
        <v>18507</v>
      </c>
    </row>
    <row r="18275" spans="1:2" x14ac:dyDescent="0.25">
      <c r="A18275" s="48">
        <v>94131602</v>
      </c>
      <c r="B18275" s="49" t="s">
        <v>18508</v>
      </c>
    </row>
    <row r="18276" spans="1:2" x14ac:dyDescent="0.25">
      <c r="A18276" s="48">
        <v>94131603</v>
      </c>
      <c r="B18276" s="49" t="s">
        <v>18509</v>
      </c>
    </row>
    <row r="18277" spans="1:2" x14ac:dyDescent="0.25">
      <c r="A18277" s="48">
        <v>94131604</v>
      </c>
      <c r="B18277" s="49" t="s">
        <v>18510</v>
      </c>
    </row>
    <row r="18278" spans="1:2" x14ac:dyDescent="0.25">
      <c r="A18278" s="48">
        <v>94131605</v>
      </c>
      <c r="B18278" s="49" t="s">
        <v>18511</v>
      </c>
    </row>
    <row r="18279" spans="1:2" x14ac:dyDescent="0.25">
      <c r="A18279" s="48">
        <v>94131606</v>
      </c>
      <c r="B18279" s="49" t="s">
        <v>18512</v>
      </c>
    </row>
    <row r="18280" spans="1:2" x14ac:dyDescent="0.25">
      <c r="A18280" s="48">
        <v>94131607</v>
      </c>
      <c r="B18280" s="49" t="s">
        <v>18513</v>
      </c>
    </row>
    <row r="18281" spans="1:2" x14ac:dyDescent="0.25">
      <c r="A18281" s="48">
        <v>94131608</v>
      </c>
      <c r="B18281" s="49" t="s">
        <v>18514</v>
      </c>
    </row>
    <row r="18282" spans="1:2" x14ac:dyDescent="0.25">
      <c r="A18282" s="48">
        <v>94131701</v>
      </c>
      <c r="B18282" s="49" t="s">
        <v>18515</v>
      </c>
    </row>
    <row r="18283" spans="1:2" x14ac:dyDescent="0.25">
      <c r="A18283" s="48">
        <v>94131702</v>
      </c>
      <c r="B18283" s="49" t="s">
        <v>18516</v>
      </c>
    </row>
    <row r="18284" spans="1:2" x14ac:dyDescent="0.25">
      <c r="A18284" s="48">
        <v>94131703</v>
      </c>
      <c r="B18284" s="49" t="s">
        <v>18517</v>
      </c>
    </row>
    <row r="18285" spans="1:2" x14ac:dyDescent="0.25">
      <c r="A18285" s="48">
        <v>94131704</v>
      </c>
      <c r="B18285" s="49" t="s">
        <v>18518</v>
      </c>
    </row>
    <row r="18286" spans="1:2" x14ac:dyDescent="0.25">
      <c r="A18286" s="48">
        <v>94131801</v>
      </c>
      <c r="B18286" s="49" t="s">
        <v>18519</v>
      </c>
    </row>
    <row r="18287" spans="1:2" x14ac:dyDescent="0.25">
      <c r="A18287" s="48">
        <v>94131802</v>
      </c>
      <c r="B18287" s="49" t="s">
        <v>18520</v>
      </c>
    </row>
    <row r="18288" spans="1:2" x14ac:dyDescent="0.25">
      <c r="A18288" s="48">
        <v>94131803</v>
      </c>
      <c r="B18288" s="49" t="s">
        <v>18521</v>
      </c>
    </row>
    <row r="18289" spans="1:2" x14ac:dyDescent="0.25">
      <c r="A18289" s="48">
        <v>94131804</v>
      </c>
      <c r="B18289" s="49" t="s">
        <v>18522</v>
      </c>
    </row>
    <row r="18290" spans="1:2" x14ac:dyDescent="0.25">
      <c r="A18290" s="48">
        <v>94131805</v>
      </c>
      <c r="B18290" s="49" t="s">
        <v>18523</v>
      </c>
    </row>
    <row r="18291" spans="1:2" x14ac:dyDescent="0.25">
      <c r="A18291" s="48">
        <v>94131901</v>
      </c>
      <c r="B18291" s="49" t="s">
        <v>18524</v>
      </c>
    </row>
    <row r="18292" spans="1:2" x14ac:dyDescent="0.25">
      <c r="A18292" s="48">
        <v>94131902</v>
      </c>
      <c r="B18292" s="49" t="s">
        <v>18525</v>
      </c>
    </row>
    <row r="18293" spans="1:2" x14ac:dyDescent="0.25">
      <c r="A18293" s="48">
        <v>94131903</v>
      </c>
      <c r="B18293" s="49" t="s">
        <v>18526</v>
      </c>
    </row>
    <row r="18294" spans="1:2" x14ac:dyDescent="0.25">
      <c r="A18294" s="48">
        <v>94132001</v>
      </c>
      <c r="B18294" s="49" t="s">
        <v>18527</v>
      </c>
    </row>
    <row r="18295" spans="1:2" x14ac:dyDescent="0.25">
      <c r="A18295" s="48">
        <v>94132002</v>
      </c>
      <c r="B18295" s="49" t="s">
        <v>18528</v>
      </c>
    </row>
    <row r="18296" spans="1:2" x14ac:dyDescent="0.25">
      <c r="A18296" s="48">
        <v>94132003</v>
      </c>
      <c r="B18296" s="49" t="s">
        <v>18529</v>
      </c>
    </row>
    <row r="18297" spans="1:2" x14ac:dyDescent="0.25">
      <c r="A18297" s="48">
        <v>94132004</v>
      </c>
      <c r="B18297" s="49" t="s">
        <v>18530</v>
      </c>
    </row>
    <row r="18298" spans="1:2" x14ac:dyDescent="0.25">
      <c r="A18298" s="48">
        <v>94132005</v>
      </c>
      <c r="B18298" s="49" t="s">
        <v>18531</v>
      </c>
    </row>
    <row r="18299" spans="1:2" x14ac:dyDescent="0.25">
      <c r="A18299" s="50"/>
      <c r="B18299"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RESUMEN</vt:lpstr>
      <vt:lpstr>PACC</vt:lpstr>
      <vt:lpstr>UNSPSC</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cp:lastPrinted>2020-03-12T13:23:19Z</cp:lastPrinted>
  <dcterms:created xsi:type="dcterms:W3CDTF">2020-03-10T02:57:42Z</dcterms:created>
  <dcterms:modified xsi:type="dcterms:W3CDTF">2020-03-12T13:23:24Z</dcterms:modified>
</cp:coreProperties>
</file>