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63D5684F-BEE3-4C84-AF9D-4A1C787BAB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ón Gast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6" l="1"/>
  <c r="E88" i="6"/>
  <c r="E87" i="6"/>
  <c r="D87" i="6"/>
  <c r="C87" i="6"/>
  <c r="B87" i="6"/>
  <c r="E86" i="6"/>
  <c r="E85" i="6"/>
  <c r="D84" i="6"/>
  <c r="C84" i="6"/>
  <c r="B84" i="6"/>
  <c r="E83" i="6"/>
  <c r="E82" i="6"/>
  <c r="D81" i="6"/>
  <c r="C81" i="6"/>
  <c r="B81" i="6"/>
  <c r="D80" i="6"/>
  <c r="C80" i="6"/>
  <c r="C89" i="6" s="1"/>
  <c r="E78" i="6"/>
  <c r="E75" i="6" s="1"/>
  <c r="E77" i="6"/>
  <c r="E76" i="6"/>
  <c r="D75" i="6"/>
  <c r="C75" i="6"/>
  <c r="B75" i="6"/>
  <c r="E74" i="6"/>
  <c r="E73" i="6"/>
  <c r="E72" i="6"/>
  <c r="D72" i="6"/>
  <c r="C72" i="6"/>
  <c r="B72" i="6"/>
  <c r="E71" i="6"/>
  <c r="E70" i="6"/>
  <c r="E69" i="6"/>
  <c r="E68" i="6"/>
  <c r="E67" i="6"/>
  <c r="D67" i="6"/>
  <c r="C67" i="6"/>
  <c r="B67" i="6"/>
  <c r="E65" i="6"/>
  <c r="E64" i="6"/>
  <c r="E63" i="6"/>
  <c r="E62" i="6"/>
  <c r="E61" i="6"/>
  <c r="E60" i="6"/>
  <c r="E59" i="6"/>
  <c r="E58" i="6"/>
  <c r="E57" i="6"/>
  <c r="C56" i="6"/>
  <c r="B56" i="6"/>
  <c r="E55" i="6"/>
  <c r="C55" i="6"/>
  <c r="E54" i="6"/>
  <c r="C54" i="6"/>
  <c r="E53" i="6"/>
  <c r="C53" i="6"/>
  <c r="E52" i="6"/>
  <c r="C52" i="6"/>
  <c r="E51" i="6"/>
  <c r="C51" i="6"/>
  <c r="E50" i="6"/>
  <c r="C50" i="6"/>
  <c r="E49" i="6"/>
  <c r="C49" i="6"/>
  <c r="D48" i="6"/>
  <c r="B48" i="6"/>
  <c r="C47" i="6"/>
  <c r="E46" i="6"/>
  <c r="C46" i="6"/>
  <c r="E45" i="6"/>
  <c r="C45" i="6"/>
  <c r="C44" i="6"/>
  <c r="E43" i="6"/>
  <c r="C43" i="6"/>
  <c r="E42" i="6"/>
  <c r="C42" i="6"/>
  <c r="C41" i="6"/>
  <c r="D40" i="6"/>
  <c r="B40" i="6"/>
  <c r="E39" i="6"/>
  <c r="E38" i="6"/>
  <c r="E37" i="6"/>
  <c r="E36" i="6"/>
  <c r="E35" i="6"/>
  <c r="E34" i="6"/>
  <c r="E33" i="6"/>
  <c r="E32" i="6"/>
  <c r="E31" i="6"/>
  <c r="D30" i="6"/>
  <c r="C30" i="6"/>
  <c r="B30" i="6"/>
  <c r="E29" i="6"/>
  <c r="E28" i="6"/>
  <c r="E26" i="6"/>
  <c r="E25" i="6"/>
  <c r="E24" i="6"/>
  <c r="E23" i="6"/>
  <c r="E22" i="6"/>
  <c r="E21" i="6"/>
  <c r="D20" i="6"/>
  <c r="C20" i="6"/>
  <c r="B20" i="6"/>
  <c r="E19" i="6"/>
  <c r="E18" i="6"/>
  <c r="E17" i="6"/>
  <c r="E16" i="6"/>
  <c r="E15" i="6"/>
  <c r="D14" i="6"/>
  <c r="D66" i="6" s="1"/>
  <c r="D90" i="6" s="1"/>
  <c r="C14" i="6"/>
  <c r="B14" i="6"/>
  <c r="E14" i="6" l="1"/>
  <c r="B66" i="6"/>
  <c r="B90" i="6" s="1"/>
  <c r="C40" i="6"/>
  <c r="C48" i="6"/>
  <c r="B13" i="6"/>
  <c r="B80" i="6"/>
  <c r="B89" i="6" s="1"/>
  <c r="E56" i="6"/>
  <c r="E81" i="6"/>
  <c r="E80" i="6" s="1"/>
  <c r="E89" i="6" s="1"/>
  <c r="C66" i="6"/>
  <c r="C90" i="6" s="1"/>
  <c r="E84" i="6"/>
  <c r="E30" i="6"/>
  <c r="E48" i="6"/>
  <c r="E44" i="6"/>
  <c r="D13" i="6"/>
  <c r="E27" i="6"/>
  <c r="E20" i="6" s="1"/>
  <c r="E47" i="6"/>
  <c r="C13" i="6"/>
  <c r="E66" i="6" l="1"/>
  <c r="E90" i="6" s="1"/>
  <c r="E13" i="6"/>
  <c r="E41" i="6"/>
  <c r="E40" i="6" s="1"/>
</calcChain>
</file>

<file path=xl/sharedStrings.xml><?xml version="1.0" encoding="utf-8"?>
<sst xmlns="http://schemas.openxmlformats.org/spreadsheetml/2006/main" count="93" uniqueCount="93">
  <si>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</si>
  <si>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</si>
  <si>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</si>
  <si>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</si>
  <si>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</si>
  <si>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</si>
  <si>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</si>
  <si>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</si>
  <si>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</si>
  <si>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</si>
  <si>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</si>
  <si>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</si>
  <si>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</si>
  <si>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</si>
  <si>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</si>
  <si>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</si>
  <si>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</si>
  <si>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</si>
  <si>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</si>
  <si>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</si>
  <si>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</si>
  <si>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</si>
  <si>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</si>
  <si>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</si>
  <si>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</si>
  <si>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</si>
  <si>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</si>
  <si>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</si>
  <si>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</si>
  <si>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</si>
  <si>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</si>
  <si>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</si>
  <si>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</si>
  <si>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</si>
  <si>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</si>
  <si>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</si>
  <si>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</si>
  <si>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</si>
  <si>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</si>
  <si>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DIRECCIÓN GENERAL DE BELLAS ARTES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</si>
  <si>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</si>
  <si>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</si>
  <si>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</si>
  <si>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</si>
  <si>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</si>
  <si>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</si>
  <si>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</si>
  <si>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</si>
  <si>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</si>
  <si>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</si>
  <si>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</si>
  <si>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</si>
  <si>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</si>
  <si>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</si>
  <si>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</si>
  <si>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</si>
  <si>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</si>
  <si>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</si>
  <si>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</si>
  <si>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</si>
  <si>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</si>
  <si>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</si>
  <si>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</si>
  <si>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</si>
  <si>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</si>
  <si>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</si>
  <si>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</si>
  <si>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</si>
  <si>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</si>
  <si>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</si>
  <si>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</si>
  <si>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</si>
  <si>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</si>
  <si>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</si>
  <si>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</si>
  <si>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</si>
  <si>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</si>
  <si>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</si>
  <si>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</si>
  <si>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</si>
  <si>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</si>
  <si>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</si>
  <si>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</si>
  <si>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</si>
  <si>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</si>
  <si>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</si>
  <si>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</si>
  <si>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</si>
  <si>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</si>
  <si>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</si>
  <si>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>ENERO 2025</t>
  </si>
  <si>
    <t>Fecha de registro: el 4 de febrero de 2025</t>
  </si>
  <si>
    <t>Fecha de imputación: hasta el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</si>
</sst>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4" fontId="0" fillId="0" borderId="0" xfId="0" applyNumberFormat="1"/>
    <xf numFmtId="4" fontId="2" fillId="0" borderId="0" xfId="0" applyNumberFormat="1" applyFont="1"/>
    <xf numFmtId="4" fontId="2" fillId="0" borderId="0" xfId="1" applyNumberFormat="1" applyFont="1"/>
    <xf numFmtId="4" fontId="10" fillId="5" borderId="4" xfId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4" fontId="11" fillId="0" borderId="5" xfId="2" applyNumberFormat="1" applyFont="1" applyBorder="1" applyAlignment="1"/>
    <xf numFmtId="4" fontId="11" fillId="0" borderId="16" xfId="0" applyNumberFormat="1" applyFont="1" applyBorder="1"/>
    <xf numFmtId="4" fontId="11" fillId="0" borderId="16" xfId="2" applyNumberFormat="1" applyFont="1" applyBorder="1"/>
    <xf numFmtId="4" fontId="11" fillId="0" borderId="17" xfId="2" applyNumberFormat="1" applyFont="1" applyBorder="1"/>
    <xf numFmtId="0" fontId="11" fillId="0" borderId="1" xfId="0" applyFont="1" applyBorder="1" applyAlignment="1">
      <alignment horizontal="left" indent="1"/>
    </xf>
    <xf numFmtId="4" fontId="11" fillId="0" borderId="13" xfId="2" applyNumberFormat="1" applyFont="1" applyBorder="1" applyAlignment="1"/>
    <xf numFmtId="4" fontId="11" fillId="0" borderId="18" xfId="0" applyNumberFormat="1" applyFont="1" applyBorder="1"/>
    <xf numFmtId="4" fontId="11" fillId="0" borderId="18" xfId="2" applyNumberFormat="1" applyFont="1" applyBorder="1"/>
    <xf numFmtId="4" fontId="11" fillId="0" borderId="14" xfId="2" applyNumberFormat="1" applyFont="1" applyBorder="1"/>
    <xf numFmtId="0" fontId="2" fillId="0" borderId="3" xfId="0" applyFont="1" applyBorder="1" applyAlignment="1">
      <alignment horizontal="left" indent="2"/>
    </xf>
    <xf numFmtId="4" fontId="2" fillId="0" borderId="6" xfId="2" applyNumberFormat="1" applyFont="1" applyBorder="1"/>
    <xf numFmtId="4" fontId="2" fillId="0" borderId="3" xfId="2" applyNumberFormat="1" applyFont="1" applyBorder="1"/>
    <xf numFmtId="4" fontId="2" fillId="0" borderId="4" xfId="2" applyNumberFormat="1" applyFont="1" applyBorder="1"/>
    <xf numFmtId="0" fontId="2" fillId="3" borderId="3" xfId="0" applyFont="1" applyFill="1" applyBorder="1" applyAlignment="1">
      <alignment horizontal="left" indent="2"/>
    </xf>
    <xf numFmtId="4" fontId="2" fillId="3" borderId="6" xfId="2" applyNumberFormat="1" applyFont="1" applyFill="1" applyBorder="1"/>
    <xf numFmtId="4" fontId="2" fillId="3" borderId="3" xfId="2" applyNumberFormat="1" applyFont="1" applyFill="1" applyBorder="1"/>
    <xf numFmtId="0" fontId="2" fillId="0" borderId="3" xfId="0" applyFont="1" applyBorder="1" applyAlignment="1">
      <alignment horizontal="left" wrapText="1" indent="2"/>
    </xf>
    <xf numFmtId="4" fontId="11" fillId="0" borderId="16" xfId="2" applyNumberFormat="1" applyFont="1" applyBorder="1" applyAlignment="1"/>
    <xf numFmtId="4" fontId="11" fillId="0" borderId="17" xfId="2" applyNumberFormat="1" applyFont="1" applyBorder="1" applyAlignment="1"/>
    <xf numFmtId="0" fontId="11" fillId="0" borderId="7" xfId="0" applyFont="1" applyBorder="1" applyAlignment="1">
      <alignment horizontal="left"/>
    </xf>
    <xf numFmtId="4" fontId="11" fillId="0" borderId="5" xfId="2" applyNumberFormat="1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4" fontId="11" fillId="0" borderId="19" xfId="2" applyNumberFormat="1" applyFont="1" applyBorder="1" applyAlignment="1"/>
    <xf numFmtId="4" fontId="11" fillId="0" borderId="20" xfId="0" applyNumberFormat="1" applyFont="1" applyBorder="1"/>
    <xf numFmtId="4" fontId="11" fillId="0" borderId="20" xfId="2" applyNumberFormat="1" applyFont="1" applyBorder="1"/>
    <xf numFmtId="4" fontId="11" fillId="0" borderId="21" xfId="2" applyNumberFormat="1" applyFont="1" applyBorder="1"/>
    <xf numFmtId="0" fontId="10" fillId="2" borderId="3" xfId="0" applyFont="1" applyFill="1" applyBorder="1" applyAlignment="1">
      <alignment vertical="center"/>
    </xf>
    <xf numFmtId="4" fontId="10" fillId="2" borderId="4" xfId="2" applyNumberFormat="1" applyFont="1" applyFill="1" applyBorder="1"/>
    <xf numFmtId="4" fontId="10" fillId="2" borderId="3" xfId="2" applyNumberFormat="1" applyFont="1" applyFill="1" applyBorder="1"/>
    <xf numFmtId="2" fontId="11" fillId="0" borderId="20" xfId="2" applyNumberFormat="1" applyFont="1" applyBorder="1" applyAlignment="1"/>
    <xf numFmtId="2" fontId="2" fillId="0" borderId="6" xfId="2" applyNumberFormat="1" applyFont="1" applyBorder="1" applyAlignment="1"/>
    <xf numFmtId="2" fontId="2" fillId="0" borderId="3" xfId="2" applyNumberFormat="1" applyFont="1" applyBorder="1" applyAlignment="1"/>
    <xf numFmtId="0" fontId="3" fillId="0" borderId="3" xfId="0" applyFont="1" applyBorder="1" applyAlignment="1">
      <alignment horizontal="left" wrapText="1"/>
    </xf>
    <xf numFmtId="2" fontId="2" fillId="0" borderId="4" xfId="2" applyNumberFormat="1" applyFont="1" applyBorder="1" applyAlignment="1"/>
    <xf numFmtId="0" fontId="6" fillId="2" borderId="0" xfId="0" applyFont="1" applyFill="1" applyAlignment="1">
      <alignment vertical="center"/>
    </xf>
    <xf numFmtId="44" fontId="10" fillId="2" borderId="0" xfId="2" applyFont="1" applyFill="1" applyBorder="1" applyAlignment="1"/>
    <xf numFmtId="2" fontId="10" fillId="2" borderId="0" xfId="2" applyNumberFormat="1" applyFont="1" applyFill="1" applyBorder="1" applyAlignment="1"/>
    <xf numFmtId="2" fontId="11" fillId="4" borderId="8" xfId="2" applyNumberFormat="1" applyFont="1" applyFill="1" applyBorder="1" applyAlignment="1"/>
    <xf numFmtId="2" fontId="11" fillId="4" borderId="9" xfId="2" applyNumberFormat="1" applyFont="1" applyFill="1" applyBorder="1" applyAlignment="1"/>
    <xf numFmtId="2" fontId="2" fillId="4" borderId="10" xfId="2" applyNumberFormat="1" applyFont="1" applyFill="1" applyBorder="1" applyAlignment="1"/>
    <xf numFmtId="2" fontId="2" fillId="4" borderId="11" xfId="2" applyNumberFormat="1" applyFont="1" applyFill="1" applyBorder="1" applyAlignment="1"/>
    <xf numFmtId="2" fontId="2" fillId="4" borderId="22" xfId="2" applyNumberFormat="1" applyFont="1" applyFill="1" applyBorder="1" applyAlignment="1"/>
    <xf numFmtId="2" fontId="11" fillId="4" borderId="12" xfId="2" applyNumberFormat="1" applyFont="1" applyFill="1" applyBorder="1" applyAlignment="1"/>
    <xf numFmtId="2" fontId="4" fillId="4" borderId="5" xfId="2" applyNumberFormat="1" applyFont="1" applyFill="1" applyBorder="1" applyAlignment="1"/>
    <xf numFmtId="2" fontId="11" fillId="4" borderId="5" xfId="2" applyNumberFormat="1" applyFont="1" applyFill="1" applyBorder="1" applyAlignment="1"/>
    <xf numFmtId="0" fontId="2" fillId="3" borderId="0" xfId="0" applyFont="1" applyFill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2" fillId="0" borderId="0" xfId="0" applyFont="1"/>
    <xf numFmtId="0" fontId="4" fillId="0" borderId="6" xfId="0" applyFont="1" applyBorder="1" applyAlignment="1">
      <alignment horizontal="left" vertical="center" wrapText="1"/>
    </xf>
    <xf numFmtId="2" fontId="11" fillId="4" borderId="23" xfId="2" applyNumberFormat="1" applyFont="1" applyFill="1" applyBorder="1" applyAlignment="1"/>
    <xf numFmtId="2" fontId="2" fillId="4" borderId="2" xfId="2" applyNumberFormat="1" applyFont="1" applyFill="1" applyBorder="1" applyAlignment="1"/>
    <xf numFmtId="0" fontId="5" fillId="2" borderId="24" xfId="0" applyFont="1" applyFill="1" applyBorder="1" applyAlignment="1">
      <alignment horizontal="left" vertical="center" wrapText="1"/>
    </xf>
    <xf numFmtId="4" fontId="10" fillId="2" borderId="25" xfId="2" applyNumberFormat="1" applyFont="1" applyFill="1" applyBorder="1"/>
    <xf numFmtId="0" fontId="9" fillId="0" borderId="0" xfId="0" applyFont="1" applyAlignment="1">
      <alignment horizontal="center" wrapText="1" readingOrder="1"/>
    </xf>
    <xf numFmtId="0" fontId="10" fillId="2" borderId="3" xfId="0" applyFont="1" applyFill="1" applyBorder="1" applyAlignment="1">
      <alignment horizontal="left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4" xfId="1" applyNumberFormat="1" applyFont="1" applyFill="1" applyBorder="1" applyAlignment="1">
      <alignment horizontal="center" vertical="center" wrapText="1"/>
    </xf>
    <xf numFmtId="4" fontId="10" fillId="5" borderId="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5" xfId="0" applyFont="1" applyBorder="1" applyAlignment="1">
      <alignment horizontal="center" wrapText="1" readingOrder="1"/>
    </xf>
    <xf numFmtId="0" fontId="8" fillId="0" borderId="0" xfId="0" applyFont="1" applyAlignment="1">
      <alignment horizontal="center" wrapText="1" readingOrder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9" fillId="0" borderId="15" xfId="0" applyNumberFormat="1" applyFont="1" applyBorder="1" applyAlignment="1">
      <alignment horizontal="center" wrapText="1" readingOrder="1"/>
    </xf>
    <xf numFmtId="49" fontId="9" fillId="0" borderId="0" xfId="0" applyNumberFormat="1" applyFont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3514725</xdr:colOff>
      <xdr:row>0</xdr:row>
      <xdr:rowOff>0</xdr:rowOff>
    </xdr:from>
    <xdr:to>
      <xdr:col>1</xdr:col>
      <xdr:colOff>841895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0F341E41-19A8-48E0-9FBF-6D507B4C1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4457700</xdr:colOff>
      <xdr:row>90</xdr:row>
      <xdr:rowOff>15916</xdr:rowOff>
    </xdr:from>
    <xdr:to>
      <xdr:col>1</xdr:col>
      <xdr:colOff>440167</xdr:colOff>
      <xdr:row>94</xdr:row>
      <xdr:rowOff>130688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77D4A510-8B2F-46D3-947F-8A9C0D4ABE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796101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CF2-A2B9-464A-AF61-B0A0FF3BBFA7}">
  <dimension ref="A1:F107"/>
  <sheetViews>
    <sheetView tabSelected="1" topLeftCell="A64" workbookViewId="0">
      <selection activeCell="C101" sqref="C101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.140625" bestFit="1" customWidth="1"/>
    <col min="5" max="5" width="15.28515625" bestFit="1" customWidth="1"/>
    <col min="6" max="6" width="14.42578125" bestFit="1" customWidth="1"/>
  </cols>
  <sheetData>
    <row r="1" spans="1:6" x14ac:dyDescent="0.25">
      <c r="B1" s="6"/>
      <c r="C1" s="6"/>
      <c r="D1" s="72"/>
      <c r="E1" s="6"/>
    </row>
    <row r="2" spans="1:6" x14ac:dyDescent="0.25">
      <c r="B2" s="6"/>
      <c r="C2" s="6"/>
      <c r="D2" s="72"/>
      <c r="E2" s="6"/>
    </row>
    <row r="3" spans="1:6" x14ac:dyDescent="0.25">
      <c r="B3" s="6"/>
      <c r="C3" s="6"/>
      <c r="D3" s="72"/>
      <c r="E3" s="6"/>
    </row>
    <row r="4" spans="1:6" ht="15.75" x14ac:dyDescent="0.25">
      <c r="A4" s="73" t="s">
        <v>80</v>
      </c>
      <c r="B4" s="74"/>
      <c r="C4" s="74"/>
      <c r="D4" s="74"/>
      <c r="E4" s="74"/>
    </row>
    <row r="5" spans="1:6" ht="15.75" x14ac:dyDescent="0.25">
      <c r="A5" s="73" t="s">
        <v>39</v>
      </c>
      <c r="B5" s="74"/>
      <c r="C5" s="74"/>
      <c r="D5" s="74"/>
      <c r="E5" s="74"/>
    </row>
    <row r="6" spans="1:6" ht="15.75" x14ac:dyDescent="0.25">
      <c r="A6" s="75" t="s">
        <v>81</v>
      </c>
      <c r="B6" s="76"/>
      <c r="C6" s="76"/>
      <c r="D6" s="76"/>
      <c r="E6" s="76"/>
    </row>
    <row r="7" spans="1:6" ht="15.75" x14ac:dyDescent="0.25">
      <c r="A7" s="77" t="s">
        <v>90</v>
      </c>
      <c r="B7" s="78"/>
      <c r="C7" s="78"/>
      <c r="D7" s="78"/>
      <c r="E7" s="78"/>
    </row>
    <row r="8" spans="1:6" ht="15.75" x14ac:dyDescent="0.25">
      <c r="A8" s="67" t="s">
        <v>82</v>
      </c>
      <c r="B8" s="67"/>
      <c r="C8" s="67"/>
      <c r="D8" s="67"/>
      <c r="E8" s="67"/>
    </row>
    <row r="9" spans="1:6" ht="15.75" x14ac:dyDescent="0.25">
      <c r="A9" s="67" t="s">
        <v>0</v>
      </c>
      <c r="B9" s="67"/>
      <c r="C9" s="67"/>
      <c r="D9" s="67"/>
      <c r="E9" s="67"/>
    </row>
    <row r="10" spans="1:6" ht="3" customHeight="1" x14ac:dyDescent="0.25">
      <c r="A10" s="1"/>
      <c r="B10" s="7"/>
      <c r="C10" s="7"/>
      <c r="D10" s="8"/>
      <c r="E10" s="8"/>
    </row>
    <row r="11" spans="1:6" ht="15.75" x14ac:dyDescent="0.25">
      <c r="A11" s="68" t="s">
        <v>1</v>
      </c>
      <c r="B11" s="69" t="s">
        <v>2</v>
      </c>
      <c r="C11" s="69" t="s">
        <v>3</v>
      </c>
      <c r="D11" s="71" t="s">
        <v>83</v>
      </c>
      <c r="E11" s="71"/>
    </row>
    <row r="12" spans="1:6" ht="15.75" customHeight="1" thickBot="1" x14ac:dyDescent="0.3">
      <c r="A12" s="68"/>
      <c r="B12" s="70"/>
      <c r="C12" s="70"/>
      <c r="D12" s="9" t="s">
        <v>84</v>
      </c>
      <c r="E12" s="9" t="s">
        <v>85</v>
      </c>
    </row>
    <row r="13" spans="1:6" ht="16.5" thickBot="1" x14ac:dyDescent="0.3">
      <c r="A13" s="10" t="s">
        <v>4</v>
      </c>
      <c r="B13" s="11">
        <f t="shared" ref="B13:D13" si="0">B14+B20+B30+B56</f>
        <v>707103172</v>
      </c>
      <c r="C13" s="12">
        <f t="shared" si="0"/>
        <v>727103172</v>
      </c>
      <c r="D13" s="13">
        <f t="shared" si="0"/>
        <v>47520018.649999999</v>
      </c>
      <c r="E13" s="14">
        <f>E14+E20+E30+E56</f>
        <v>47520018.649999999</v>
      </c>
      <c r="F13" s="6"/>
    </row>
    <row r="14" spans="1:6" ht="16.5" thickBot="1" x14ac:dyDescent="0.3">
      <c r="A14" s="15" t="s">
        <v>5</v>
      </c>
      <c r="B14" s="16">
        <f>B15+B16+B17+B19</f>
        <v>622525502</v>
      </c>
      <c r="C14" s="17">
        <f t="shared" ref="C14" si="1">SUM(C15:C19)</f>
        <v>642525502</v>
      </c>
      <c r="D14" s="18">
        <f t="shared" ref="D14:E14" si="2">SUM(D15:D19)</f>
        <v>44242725.509999998</v>
      </c>
      <c r="E14" s="19">
        <f t="shared" si="2"/>
        <v>44242725.509999998</v>
      </c>
    </row>
    <row r="15" spans="1:6" ht="15.75" x14ac:dyDescent="0.25">
      <c r="A15" s="20" t="s">
        <v>6</v>
      </c>
      <c r="B15" s="21">
        <v>479816671</v>
      </c>
      <c r="C15" s="21">
        <v>509385954</v>
      </c>
      <c r="D15" s="21">
        <v>38049990.75</v>
      </c>
      <c r="E15" s="21">
        <f>SUM(D15:D15)</f>
        <v>38049990.75</v>
      </c>
    </row>
    <row r="16" spans="1:6" ht="15.75" x14ac:dyDescent="0.25">
      <c r="A16" s="20" t="s">
        <v>7</v>
      </c>
      <c r="B16" s="21">
        <v>75046735</v>
      </c>
      <c r="C16" s="22">
        <v>65477452</v>
      </c>
      <c r="D16" s="22">
        <v>394000</v>
      </c>
      <c r="E16" s="21">
        <f>SUM(D16:D16)</f>
        <v>394000</v>
      </c>
    </row>
    <row r="17" spans="1:5" ht="15.75" x14ac:dyDescent="0.25">
      <c r="A17" s="20" t="s">
        <v>8</v>
      </c>
      <c r="B17" s="21">
        <v>300000</v>
      </c>
      <c r="C17" s="22">
        <v>300000</v>
      </c>
      <c r="D17" s="22">
        <v>0</v>
      </c>
      <c r="E17" s="21">
        <f>SUM(D17:D17)</f>
        <v>0</v>
      </c>
    </row>
    <row r="18" spans="1:5" ht="13.5" customHeight="1" x14ac:dyDescent="0.25">
      <c r="A18" s="20" t="s">
        <v>9</v>
      </c>
      <c r="B18" s="21">
        <v>0</v>
      </c>
      <c r="C18" s="22">
        <v>0</v>
      </c>
      <c r="D18" s="22">
        <v>0</v>
      </c>
      <c r="E18" s="21">
        <f>SUM(D18:D18)</f>
        <v>0</v>
      </c>
    </row>
    <row r="19" spans="1:5" ht="14.25" customHeight="1" thickBot="1" x14ac:dyDescent="0.3">
      <c r="A19" s="20" t="s">
        <v>10</v>
      </c>
      <c r="B19" s="21">
        <v>67362096</v>
      </c>
      <c r="C19" s="23">
        <v>67362096</v>
      </c>
      <c r="D19" s="23">
        <v>5798734.7599999998</v>
      </c>
      <c r="E19" s="21">
        <f>SUM(D19:D19)</f>
        <v>5798734.7599999998</v>
      </c>
    </row>
    <row r="20" spans="1:5" ht="14.25" customHeight="1" thickBot="1" x14ac:dyDescent="0.3">
      <c r="A20" s="15" t="s">
        <v>11</v>
      </c>
      <c r="B20" s="11">
        <f>B21+B22+B23+B24+B25+B26+B27+B28+B29</f>
        <v>64486869</v>
      </c>
      <c r="C20" s="12">
        <f>SUM(C21:C29)</f>
        <v>65970869</v>
      </c>
      <c r="D20" s="13">
        <f t="shared" ref="D20:E20" si="3">SUM(D21:D29)</f>
        <v>3277293.14</v>
      </c>
      <c r="E20" s="14">
        <f t="shared" si="3"/>
        <v>3277293.14</v>
      </c>
    </row>
    <row r="21" spans="1:5" ht="13.5" customHeight="1" x14ac:dyDescent="0.25">
      <c r="A21" s="24" t="s">
        <v>12</v>
      </c>
      <c r="B21" s="21">
        <v>32850000</v>
      </c>
      <c r="C21" s="21">
        <v>34229000</v>
      </c>
      <c r="D21" s="25">
        <v>2724079.62</v>
      </c>
      <c r="E21" s="21">
        <f t="shared" ref="E21:E29" si="4">SUM(D21:D21)</f>
        <v>2724079.62</v>
      </c>
    </row>
    <row r="22" spans="1:5" ht="13.5" customHeight="1" x14ac:dyDescent="0.25">
      <c r="A22" s="24" t="s">
        <v>13</v>
      </c>
      <c r="B22" s="21">
        <v>950000</v>
      </c>
      <c r="C22" s="21">
        <v>1356400</v>
      </c>
      <c r="D22" s="26">
        <v>0</v>
      </c>
      <c r="E22" s="21">
        <f t="shared" si="4"/>
        <v>0</v>
      </c>
    </row>
    <row r="23" spans="1:5" ht="13.5" customHeight="1" x14ac:dyDescent="0.25">
      <c r="A23" s="24" t="s">
        <v>14</v>
      </c>
      <c r="B23" s="21">
        <v>3000000</v>
      </c>
      <c r="C23" s="21">
        <v>3000000</v>
      </c>
      <c r="D23" s="26">
        <v>0</v>
      </c>
      <c r="E23" s="21">
        <f t="shared" si="4"/>
        <v>0</v>
      </c>
    </row>
    <row r="24" spans="1:5" ht="14.25" customHeight="1" x14ac:dyDescent="0.25">
      <c r="A24" s="24" t="s">
        <v>15</v>
      </c>
      <c r="B24" s="21">
        <v>1107869</v>
      </c>
      <c r="C24" s="21">
        <v>1093869</v>
      </c>
      <c r="D24" s="26">
        <v>0</v>
      </c>
      <c r="E24" s="21">
        <f t="shared" si="4"/>
        <v>0</v>
      </c>
    </row>
    <row r="25" spans="1:5" ht="13.5" customHeight="1" x14ac:dyDescent="0.25">
      <c r="A25" s="24" t="s">
        <v>16</v>
      </c>
      <c r="B25" s="21">
        <v>2740000</v>
      </c>
      <c r="C25" s="21">
        <v>2843600</v>
      </c>
      <c r="D25" s="26">
        <v>236000</v>
      </c>
      <c r="E25" s="21">
        <f t="shared" si="4"/>
        <v>236000</v>
      </c>
    </row>
    <row r="26" spans="1:5" ht="13.5" customHeight="1" x14ac:dyDescent="0.25">
      <c r="A26" s="20" t="s">
        <v>17</v>
      </c>
      <c r="B26" s="21">
        <v>5450000</v>
      </c>
      <c r="C26" s="21">
        <v>5450000</v>
      </c>
      <c r="D26" s="22">
        <v>317213.52</v>
      </c>
      <c r="E26" s="21">
        <f t="shared" si="4"/>
        <v>317213.52</v>
      </c>
    </row>
    <row r="27" spans="1:5" ht="27.75" customHeight="1" x14ac:dyDescent="0.25">
      <c r="A27" s="27" t="s">
        <v>86</v>
      </c>
      <c r="B27" s="21">
        <v>2600000</v>
      </c>
      <c r="C27" s="21">
        <v>2960000</v>
      </c>
      <c r="D27" s="22">
        <v>0</v>
      </c>
      <c r="E27" s="21">
        <f t="shared" si="4"/>
        <v>0</v>
      </c>
    </row>
    <row r="28" spans="1:5" ht="14.25" customHeight="1" x14ac:dyDescent="0.25">
      <c r="A28" s="20" t="s">
        <v>18</v>
      </c>
      <c r="B28" s="21">
        <v>10980000</v>
      </c>
      <c r="C28" s="21">
        <v>9688000</v>
      </c>
      <c r="D28" s="22">
        <v>0</v>
      </c>
      <c r="E28" s="21">
        <f t="shared" si="4"/>
        <v>0</v>
      </c>
    </row>
    <row r="29" spans="1:5" ht="15" customHeight="1" thickBot="1" x14ac:dyDescent="0.3">
      <c r="A29" s="20" t="s">
        <v>19</v>
      </c>
      <c r="B29" s="21">
        <v>4809000</v>
      </c>
      <c r="C29" s="21">
        <v>5350000</v>
      </c>
      <c r="D29" s="23">
        <v>0</v>
      </c>
      <c r="E29" s="21">
        <f t="shared" si="4"/>
        <v>0</v>
      </c>
    </row>
    <row r="30" spans="1:5" ht="15.75" customHeight="1" thickBot="1" x14ac:dyDescent="0.3">
      <c r="A30" s="15" t="s">
        <v>20</v>
      </c>
      <c r="B30" s="11">
        <f>B31+B32+B33+B34+B35+B36+B37+B39</f>
        <v>18742931</v>
      </c>
      <c r="C30" s="12">
        <f>+C31+C32+C33+C34+C35+C36+C37+C38+C39</f>
        <v>16610931</v>
      </c>
      <c r="D30" s="28">
        <f t="shared" ref="D30" si="5">D31+D32+D33+D34+D35+D36+D37+D39</f>
        <v>0</v>
      </c>
      <c r="E30" s="29">
        <f>E31+E32+E33+E34+E35+E36+E37+E39</f>
        <v>0</v>
      </c>
    </row>
    <row r="31" spans="1:5" ht="15" customHeight="1" x14ac:dyDescent="0.25">
      <c r="A31" s="20" t="s">
        <v>21</v>
      </c>
      <c r="B31" s="21">
        <v>1340000</v>
      </c>
      <c r="C31" s="21">
        <v>1210224</v>
      </c>
      <c r="D31" s="21">
        <v>0</v>
      </c>
      <c r="E31" s="21">
        <f t="shared" ref="E31:E39" si="6">SUM(D31:D31)</f>
        <v>0</v>
      </c>
    </row>
    <row r="32" spans="1:5" ht="13.5" customHeight="1" x14ac:dyDescent="0.25">
      <c r="A32" s="20" t="s">
        <v>22</v>
      </c>
      <c r="B32" s="21">
        <v>240000</v>
      </c>
      <c r="C32" s="21">
        <v>620000</v>
      </c>
      <c r="D32" s="22">
        <v>0</v>
      </c>
      <c r="E32" s="21">
        <f t="shared" si="6"/>
        <v>0</v>
      </c>
    </row>
    <row r="33" spans="1:5" ht="13.5" customHeight="1" x14ac:dyDescent="0.25">
      <c r="A33" s="20" t="s">
        <v>23</v>
      </c>
      <c r="B33" s="21">
        <v>1120000</v>
      </c>
      <c r="C33" s="21">
        <v>920000</v>
      </c>
      <c r="D33" s="22">
        <v>0</v>
      </c>
      <c r="E33" s="21">
        <f t="shared" si="6"/>
        <v>0</v>
      </c>
    </row>
    <row r="34" spans="1:5" ht="15" customHeight="1" x14ac:dyDescent="0.25">
      <c r="A34" s="20" t="s">
        <v>24</v>
      </c>
      <c r="B34" s="21">
        <v>0</v>
      </c>
      <c r="C34" s="21">
        <v>0</v>
      </c>
      <c r="D34" s="22">
        <v>0</v>
      </c>
      <c r="E34" s="21">
        <f t="shared" si="6"/>
        <v>0</v>
      </c>
    </row>
    <row r="35" spans="1:5" ht="15" customHeight="1" x14ac:dyDescent="0.25">
      <c r="A35" s="20" t="s">
        <v>25</v>
      </c>
      <c r="B35" s="21">
        <v>510000</v>
      </c>
      <c r="C35" s="21">
        <v>60000</v>
      </c>
      <c r="D35" s="22">
        <v>0</v>
      </c>
      <c r="E35" s="21">
        <f t="shared" si="6"/>
        <v>0</v>
      </c>
    </row>
    <row r="36" spans="1:5" ht="15" customHeight="1" x14ac:dyDescent="0.25">
      <c r="A36" s="20" t="s">
        <v>26</v>
      </c>
      <c r="B36" s="21">
        <v>590000</v>
      </c>
      <c r="C36" s="21">
        <v>260000</v>
      </c>
      <c r="D36" s="22">
        <v>0</v>
      </c>
      <c r="E36" s="21">
        <f t="shared" si="6"/>
        <v>0</v>
      </c>
    </row>
    <row r="37" spans="1:5" ht="15" customHeight="1" x14ac:dyDescent="0.25">
      <c r="A37" s="27" t="s">
        <v>27</v>
      </c>
      <c r="B37" s="21">
        <v>11010000</v>
      </c>
      <c r="C37" s="21">
        <v>10026500</v>
      </c>
      <c r="D37" s="22">
        <v>0</v>
      </c>
      <c r="E37" s="21">
        <f t="shared" si="6"/>
        <v>0</v>
      </c>
    </row>
    <row r="38" spans="1:5" ht="31.5" x14ac:dyDescent="0.25">
      <c r="A38" s="27" t="s">
        <v>28</v>
      </c>
      <c r="B38" s="21">
        <v>0</v>
      </c>
      <c r="C38" s="21">
        <v>0</v>
      </c>
      <c r="D38" s="22">
        <v>0</v>
      </c>
      <c r="E38" s="21">
        <f t="shared" si="6"/>
        <v>0</v>
      </c>
    </row>
    <row r="39" spans="1:5" ht="15.75" customHeight="1" thickBot="1" x14ac:dyDescent="0.3">
      <c r="A39" s="20" t="s">
        <v>29</v>
      </c>
      <c r="B39" s="21">
        <v>3932931</v>
      </c>
      <c r="C39" s="21">
        <v>3514207</v>
      </c>
      <c r="D39" s="23">
        <v>0</v>
      </c>
      <c r="E39" s="21">
        <f t="shared" si="6"/>
        <v>0</v>
      </c>
    </row>
    <row r="40" spans="1:5" ht="16.5" thickBot="1" x14ac:dyDescent="0.3">
      <c r="A40" s="30" t="s">
        <v>40</v>
      </c>
      <c r="B40" s="31">
        <f>+B41+B42+B43+B44+B45+B46+B47</f>
        <v>0</v>
      </c>
      <c r="C40" s="13">
        <f t="shared" ref="C40:E40" si="7">+C41+C42+C43+C44+C45+C46+C47</f>
        <v>0</v>
      </c>
      <c r="D40" s="13">
        <f t="shared" si="7"/>
        <v>0</v>
      </c>
      <c r="E40" s="14">
        <f t="shared" si="7"/>
        <v>0</v>
      </c>
    </row>
    <row r="41" spans="1:5" ht="15.75" x14ac:dyDescent="0.25">
      <c r="A41" s="32" t="s">
        <v>41</v>
      </c>
      <c r="B41" s="21">
        <v>0</v>
      </c>
      <c r="C41" s="21">
        <f t="shared" ref="C41" si="8">SUM(B41:B41)</f>
        <v>0</v>
      </c>
      <c r="D41" s="21">
        <v>0</v>
      </c>
      <c r="E41" s="21">
        <f t="shared" ref="E41:E47" si="9">SUM(D41:D41)</f>
        <v>0</v>
      </c>
    </row>
    <row r="42" spans="1:5" ht="15.75" x14ac:dyDescent="0.25">
      <c r="A42" s="32" t="s">
        <v>42</v>
      </c>
      <c r="B42" s="22">
        <v>0</v>
      </c>
      <c r="C42" s="22">
        <f t="shared" ref="C42:C47" si="10">SUM(B42:B42)</f>
        <v>0</v>
      </c>
      <c r="D42" s="22">
        <v>0</v>
      </c>
      <c r="E42" s="21">
        <f t="shared" si="9"/>
        <v>0</v>
      </c>
    </row>
    <row r="43" spans="1:5" ht="15.75" x14ac:dyDescent="0.25">
      <c r="A43" s="32" t="s">
        <v>43</v>
      </c>
      <c r="B43" s="22">
        <v>0</v>
      </c>
      <c r="C43" s="22">
        <f t="shared" si="10"/>
        <v>0</v>
      </c>
      <c r="D43" s="22">
        <v>0</v>
      </c>
      <c r="E43" s="21">
        <f t="shared" si="9"/>
        <v>0</v>
      </c>
    </row>
    <row r="44" spans="1:5" ht="15" customHeight="1" x14ac:dyDescent="0.25">
      <c r="A44" s="33" t="s">
        <v>44</v>
      </c>
      <c r="B44" s="22">
        <v>0</v>
      </c>
      <c r="C44" s="22">
        <f t="shared" si="10"/>
        <v>0</v>
      </c>
      <c r="D44" s="22">
        <v>0</v>
      </c>
      <c r="E44" s="22">
        <f t="shared" si="9"/>
        <v>0</v>
      </c>
    </row>
    <row r="45" spans="1:5" ht="18" customHeight="1" x14ac:dyDescent="0.25">
      <c r="A45" s="33" t="s">
        <v>45</v>
      </c>
      <c r="B45" s="22">
        <v>0</v>
      </c>
      <c r="C45" s="22">
        <f t="shared" si="10"/>
        <v>0</v>
      </c>
      <c r="D45" s="22">
        <v>0</v>
      </c>
      <c r="E45" s="21">
        <f t="shared" si="9"/>
        <v>0</v>
      </c>
    </row>
    <row r="46" spans="1:5" ht="15.75" x14ac:dyDescent="0.25">
      <c r="A46" s="32" t="s">
        <v>46</v>
      </c>
      <c r="B46" s="22">
        <v>0</v>
      </c>
      <c r="C46" s="22">
        <f t="shared" si="10"/>
        <v>0</v>
      </c>
      <c r="D46" s="22">
        <v>0</v>
      </c>
      <c r="E46" s="21">
        <f t="shared" si="9"/>
        <v>0</v>
      </c>
    </row>
    <row r="47" spans="1:5" ht="16.5" thickBot="1" x14ac:dyDescent="0.3">
      <c r="A47" s="32" t="s">
        <v>47</v>
      </c>
      <c r="B47" s="22">
        <v>0</v>
      </c>
      <c r="C47" s="22">
        <f t="shared" si="10"/>
        <v>0</v>
      </c>
      <c r="D47" s="22">
        <v>0</v>
      </c>
      <c r="E47" s="21">
        <f t="shared" si="9"/>
        <v>0</v>
      </c>
    </row>
    <row r="48" spans="1:5" ht="16.5" thickBot="1" x14ac:dyDescent="0.3">
      <c r="A48" s="10" t="s">
        <v>48</v>
      </c>
      <c r="B48" s="31">
        <f>+B49+B50+B51+B52+B53+B54+B55</f>
        <v>0</v>
      </c>
      <c r="C48" s="31">
        <f t="shared" ref="C48:E48" si="11">+C49+C50+C51+C52+C53+C54+C55</f>
        <v>0</v>
      </c>
      <c r="D48" s="31">
        <f t="shared" si="11"/>
        <v>0</v>
      </c>
      <c r="E48" s="31">
        <f t="shared" si="11"/>
        <v>0</v>
      </c>
    </row>
    <row r="49" spans="1:5" ht="15.75" x14ac:dyDescent="0.25">
      <c r="A49" s="32" t="s">
        <v>49</v>
      </c>
      <c r="B49" s="22">
        <v>0</v>
      </c>
      <c r="C49" s="22">
        <f t="shared" ref="C49:C55" si="12">SUM(B49:B49)</f>
        <v>0</v>
      </c>
      <c r="D49" s="22">
        <v>0</v>
      </c>
      <c r="E49" s="21">
        <f t="shared" ref="E49:E55" si="13">SUM(D49:D49)</f>
        <v>0</v>
      </c>
    </row>
    <row r="50" spans="1:5" ht="15.75" x14ac:dyDescent="0.25">
      <c r="A50" s="32" t="s">
        <v>50</v>
      </c>
      <c r="B50" s="22">
        <v>0</v>
      </c>
      <c r="C50" s="22">
        <f t="shared" si="12"/>
        <v>0</v>
      </c>
      <c r="D50" s="22">
        <v>0</v>
      </c>
      <c r="E50" s="21">
        <f t="shared" si="13"/>
        <v>0</v>
      </c>
    </row>
    <row r="51" spans="1:5" ht="15.75" x14ac:dyDescent="0.25">
      <c r="A51" s="32" t="s">
        <v>51</v>
      </c>
      <c r="B51" s="22">
        <v>0</v>
      </c>
      <c r="C51" s="22">
        <f t="shared" si="12"/>
        <v>0</v>
      </c>
      <c r="D51" s="22">
        <v>0</v>
      </c>
      <c r="E51" s="21">
        <f t="shared" si="13"/>
        <v>0</v>
      </c>
    </row>
    <row r="52" spans="1:5" ht="18.75" customHeight="1" x14ac:dyDescent="0.25">
      <c r="A52" s="33" t="s">
        <v>52</v>
      </c>
      <c r="B52" s="22">
        <v>0</v>
      </c>
      <c r="C52" s="22">
        <f t="shared" si="12"/>
        <v>0</v>
      </c>
      <c r="D52" s="22">
        <v>0</v>
      </c>
      <c r="E52" s="21">
        <f t="shared" si="13"/>
        <v>0</v>
      </c>
    </row>
    <row r="53" spans="1:5" ht="18" customHeight="1" x14ac:dyDescent="0.25">
      <c r="A53" s="33" t="s">
        <v>53</v>
      </c>
      <c r="B53" s="22">
        <v>0</v>
      </c>
      <c r="C53" s="22">
        <f t="shared" si="12"/>
        <v>0</v>
      </c>
      <c r="D53" s="22">
        <v>0</v>
      </c>
      <c r="E53" s="21">
        <f t="shared" si="13"/>
        <v>0</v>
      </c>
    </row>
    <row r="54" spans="1:5" ht="15.75" x14ac:dyDescent="0.25">
      <c r="A54" s="32" t="s">
        <v>54</v>
      </c>
      <c r="B54" s="22">
        <v>0</v>
      </c>
      <c r="C54" s="22">
        <f t="shared" si="12"/>
        <v>0</v>
      </c>
      <c r="D54" s="22">
        <v>0</v>
      </c>
      <c r="E54" s="21">
        <f t="shared" si="13"/>
        <v>0</v>
      </c>
    </row>
    <row r="55" spans="1:5" ht="16.5" thickBot="1" x14ac:dyDescent="0.3">
      <c r="A55" s="32" t="s">
        <v>55</v>
      </c>
      <c r="B55" s="23">
        <v>0</v>
      </c>
      <c r="C55" s="23">
        <f t="shared" si="12"/>
        <v>0</v>
      </c>
      <c r="D55" s="23">
        <v>0</v>
      </c>
      <c r="E55" s="21">
        <f t="shared" si="13"/>
        <v>0</v>
      </c>
    </row>
    <row r="56" spans="1:5" ht="16.5" thickBot="1" x14ac:dyDescent="0.3">
      <c r="A56" s="15" t="s">
        <v>30</v>
      </c>
      <c r="B56" s="34">
        <f>SUM(B57:B65)</f>
        <v>1347870</v>
      </c>
      <c r="C56" s="35">
        <f>+C57+C58+C59+C60+C61+C62+C63+C64+C65</f>
        <v>1995870</v>
      </c>
      <c r="D56" s="36">
        <v>0</v>
      </c>
      <c r="E56" s="37">
        <f t="shared" ref="E56" si="14">SUM(E57:E65)</f>
        <v>0</v>
      </c>
    </row>
    <row r="57" spans="1:5" ht="15.75" x14ac:dyDescent="0.25">
      <c r="A57" s="20" t="s">
        <v>31</v>
      </c>
      <c r="B57" s="21">
        <v>1347870</v>
      </c>
      <c r="C57" s="21">
        <v>1251670</v>
      </c>
      <c r="D57" s="21">
        <v>0</v>
      </c>
      <c r="E57" s="21">
        <f t="shared" ref="E57:E65" si="15">SUM(D57:D57)</f>
        <v>0</v>
      </c>
    </row>
    <row r="58" spans="1:5" ht="18.75" customHeight="1" x14ac:dyDescent="0.25">
      <c r="A58" s="27" t="s">
        <v>32</v>
      </c>
      <c r="B58" s="22">
        <v>0</v>
      </c>
      <c r="C58" s="22">
        <v>9700</v>
      </c>
      <c r="D58" s="22">
        <v>0</v>
      </c>
      <c r="E58" s="21">
        <f t="shared" si="15"/>
        <v>0</v>
      </c>
    </row>
    <row r="59" spans="1:5" ht="15.75" x14ac:dyDescent="0.25">
      <c r="A59" s="20" t="s">
        <v>87</v>
      </c>
      <c r="B59" s="22">
        <v>0</v>
      </c>
      <c r="C59" s="22">
        <v>0</v>
      </c>
      <c r="D59" s="22">
        <v>0</v>
      </c>
      <c r="E59" s="21">
        <f t="shared" si="15"/>
        <v>0</v>
      </c>
    </row>
    <row r="60" spans="1:5" ht="15.75" x14ac:dyDescent="0.25">
      <c r="A60" s="20" t="s">
        <v>33</v>
      </c>
      <c r="B60" s="22">
        <v>0</v>
      </c>
      <c r="C60" s="22">
        <v>17000</v>
      </c>
      <c r="D60" s="22">
        <v>0</v>
      </c>
      <c r="E60" s="21">
        <f t="shared" si="15"/>
        <v>0</v>
      </c>
    </row>
    <row r="61" spans="1:5" ht="15.75" x14ac:dyDescent="0.25">
      <c r="A61" s="20" t="s">
        <v>34</v>
      </c>
      <c r="B61" s="22">
        <v>0</v>
      </c>
      <c r="C61" s="22">
        <v>302500</v>
      </c>
      <c r="D61" s="22">
        <v>0</v>
      </c>
      <c r="E61" s="21">
        <f t="shared" si="15"/>
        <v>0</v>
      </c>
    </row>
    <row r="62" spans="1:5" ht="15.75" x14ac:dyDescent="0.25">
      <c r="A62" s="20" t="s">
        <v>35</v>
      </c>
      <c r="B62" s="22">
        <v>0</v>
      </c>
      <c r="C62" s="22">
        <v>0</v>
      </c>
      <c r="D62" s="22">
        <v>0</v>
      </c>
      <c r="E62" s="21">
        <f t="shared" si="15"/>
        <v>0</v>
      </c>
    </row>
    <row r="63" spans="1:5" ht="15.75" x14ac:dyDescent="0.25">
      <c r="A63" s="20" t="s">
        <v>36</v>
      </c>
      <c r="B63" s="22">
        <v>0</v>
      </c>
      <c r="C63" s="22">
        <v>0</v>
      </c>
      <c r="D63" s="22">
        <v>0</v>
      </c>
      <c r="E63" s="21">
        <f t="shared" si="15"/>
        <v>0</v>
      </c>
    </row>
    <row r="64" spans="1:5" ht="15.75" x14ac:dyDescent="0.25">
      <c r="A64" s="20" t="s">
        <v>37</v>
      </c>
      <c r="B64" s="22">
        <v>0</v>
      </c>
      <c r="C64" s="22">
        <v>0</v>
      </c>
      <c r="D64" s="22">
        <v>0</v>
      </c>
      <c r="E64" s="21">
        <f t="shared" si="15"/>
        <v>0</v>
      </c>
    </row>
    <row r="65" spans="1:5" ht="18.75" customHeight="1" x14ac:dyDescent="0.25">
      <c r="A65" s="27" t="s">
        <v>38</v>
      </c>
      <c r="B65" s="22">
        <v>0</v>
      </c>
      <c r="C65" s="22">
        <v>415000</v>
      </c>
      <c r="D65" s="22">
        <v>0</v>
      </c>
      <c r="E65" s="21">
        <f t="shared" si="15"/>
        <v>0</v>
      </c>
    </row>
    <row r="66" spans="1:5" ht="16.5" thickBot="1" x14ac:dyDescent="0.3">
      <c r="A66" s="38" t="s">
        <v>88</v>
      </c>
      <c r="B66" s="39">
        <f t="shared" ref="B66:D66" si="16">+B14+B20+B30+B56</f>
        <v>707103172</v>
      </c>
      <c r="C66" s="40">
        <f t="shared" si="16"/>
        <v>727103172</v>
      </c>
      <c r="D66" s="40">
        <f t="shared" si="16"/>
        <v>47520018.649999999</v>
      </c>
      <c r="E66" s="40">
        <f>+E14+E20+E30+E56</f>
        <v>47520018.649999999</v>
      </c>
    </row>
    <row r="67" spans="1:5" ht="16.5" thickBot="1" x14ac:dyDescent="0.3">
      <c r="A67" s="3" t="s">
        <v>56</v>
      </c>
      <c r="B67" s="41">
        <f>+B68+B69+B70+B71</f>
        <v>0</v>
      </c>
      <c r="C67" s="41">
        <f t="shared" ref="C67:E67" si="17">+C68+C69+C70+C71</f>
        <v>0</v>
      </c>
      <c r="D67" s="41">
        <f t="shared" si="17"/>
        <v>0</v>
      </c>
      <c r="E67" s="41">
        <f t="shared" si="17"/>
        <v>0</v>
      </c>
    </row>
    <row r="68" spans="1:5" ht="15.75" x14ac:dyDescent="0.25">
      <c r="A68" s="2" t="s">
        <v>57</v>
      </c>
      <c r="B68" s="42">
        <v>0</v>
      </c>
      <c r="C68" s="42">
        <v>0</v>
      </c>
      <c r="D68" s="42">
        <v>0</v>
      </c>
      <c r="E68" s="21">
        <f>SUM(D68:D68)</f>
        <v>0</v>
      </c>
    </row>
    <row r="69" spans="1:5" ht="15.75" x14ac:dyDescent="0.25">
      <c r="A69" s="2" t="s">
        <v>58</v>
      </c>
      <c r="B69" s="43">
        <v>0</v>
      </c>
      <c r="C69" s="43">
        <v>0</v>
      </c>
      <c r="D69" s="43">
        <v>0</v>
      </c>
      <c r="E69" s="21">
        <f>SUM(D69:D69)</f>
        <v>0</v>
      </c>
    </row>
    <row r="70" spans="1:5" ht="15.75" x14ac:dyDescent="0.25">
      <c r="A70" s="2" t="s">
        <v>59</v>
      </c>
      <c r="B70" s="43">
        <v>0</v>
      </c>
      <c r="C70" s="43">
        <v>0</v>
      </c>
      <c r="D70" s="43">
        <v>0</v>
      </c>
      <c r="E70" s="21">
        <f>SUM(D70:D70)</f>
        <v>0</v>
      </c>
    </row>
    <row r="71" spans="1:5" ht="27.75" customHeight="1" thickBot="1" x14ac:dyDescent="0.3">
      <c r="A71" s="44" t="s">
        <v>60</v>
      </c>
      <c r="B71" s="45">
        <v>0</v>
      </c>
      <c r="C71" s="45">
        <v>0</v>
      </c>
      <c r="D71" s="45">
        <v>0</v>
      </c>
      <c r="E71" s="21">
        <f>SUM(D71:D71)</f>
        <v>0</v>
      </c>
    </row>
    <row r="72" spans="1:5" ht="16.5" thickBot="1" x14ac:dyDescent="0.3">
      <c r="A72" s="3" t="s">
        <v>61</v>
      </c>
      <c r="B72" s="41">
        <f>+B73+B74</f>
        <v>0</v>
      </c>
      <c r="C72" s="41">
        <f t="shared" ref="C72:E72" si="18">+C73+C74</f>
        <v>0</v>
      </c>
      <c r="D72" s="41">
        <f t="shared" si="18"/>
        <v>0</v>
      </c>
      <c r="E72" s="41">
        <f t="shared" si="18"/>
        <v>0</v>
      </c>
    </row>
    <row r="73" spans="1:5" ht="15" customHeight="1" x14ac:dyDescent="0.25">
      <c r="A73" s="2" t="s">
        <v>62</v>
      </c>
      <c r="B73" s="42">
        <v>0</v>
      </c>
      <c r="C73" s="42">
        <v>0</v>
      </c>
      <c r="D73" s="42">
        <v>0</v>
      </c>
      <c r="E73" s="21">
        <f>SUM(D73:D73)</f>
        <v>0</v>
      </c>
    </row>
    <row r="74" spans="1:5" ht="15.75" customHeight="1" thickBot="1" x14ac:dyDescent="0.3">
      <c r="A74" s="2" t="s">
        <v>63</v>
      </c>
      <c r="B74" s="45">
        <v>0</v>
      </c>
      <c r="C74" s="45">
        <v>0</v>
      </c>
      <c r="D74" s="45">
        <v>0</v>
      </c>
      <c r="E74" s="21">
        <f>SUM(D74:D74)</f>
        <v>0</v>
      </c>
    </row>
    <row r="75" spans="1:5" ht="14.25" customHeight="1" thickBot="1" x14ac:dyDescent="0.3">
      <c r="A75" s="3" t="s">
        <v>64</v>
      </c>
      <c r="B75" s="41">
        <f>+B76+B77+B78</f>
        <v>0</v>
      </c>
      <c r="C75" s="41">
        <f t="shared" ref="C75:E75" si="19">+C76+C77+C78</f>
        <v>0</v>
      </c>
      <c r="D75" s="41">
        <f t="shared" si="19"/>
        <v>0</v>
      </c>
      <c r="E75" s="41">
        <f t="shared" si="19"/>
        <v>0</v>
      </c>
    </row>
    <row r="76" spans="1:5" ht="15" customHeight="1" x14ac:dyDescent="0.25">
      <c r="A76" s="2" t="s">
        <v>65</v>
      </c>
      <c r="B76" s="42">
        <v>0</v>
      </c>
      <c r="C76" s="42">
        <v>0</v>
      </c>
      <c r="D76" s="42">
        <v>0</v>
      </c>
      <c r="E76" s="21">
        <f>SUM(D76:D76)</f>
        <v>0</v>
      </c>
    </row>
    <row r="77" spans="1:5" ht="15.75" x14ac:dyDescent="0.25">
      <c r="A77" s="2" t="s">
        <v>66</v>
      </c>
      <c r="B77" s="43">
        <v>0</v>
      </c>
      <c r="C77" s="43">
        <v>0</v>
      </c>
      <c r="D77" s="43">
        <v>0</v>
      </c>
      <c r="E77" s="21">
        <f>SUM(D77:D77)</f>
        <v>0</v>
      </c>
    </row>
    <row r="78" spans="1:5" ht="15.75" x14ac:dyDescent="0.25">
      <c r="A78" s="2" t="s">
        <v>67</v>
      </c>
      <c r="B78" s="43">
        <v>0</v>
      </c>
      <c r="C78" s="43">
        <v>0</v>
      </c>
      <c r="D78" s="43">
        <v>0</v>
      </c>
      <c r="E78" s="21">
        <f>SUM(D78:D78)</f>
        <v>0</v>
      </c>
    </row>
    <row r="79" spans="1:5" ht="14.25" customHeight="1" thickBot="1" x14ac:dyDescent="0.3">
      <c r="A79" s="46" t="s">
        <v>68</v>
      </c>
      <c r="B79" s="47"/>
      <c r="C79" s="47"/>
      <c r="D79" s="48"/>
      <c r="E79" s="48"/>
    </row>
    <row r="80" spans="1:5" ht="15.75" customHeight="1" x14ac:dyDescent="0.25">
      <c r="A80" s="4" t="s">
        <v>69</v>
      </c>
      <c r="B80" s="49">
        <f>+B81+B84+B87</f>
        <v>0</v>
      </c>
      <c r="C80" s="49">
        <f t="shared" ref="C80:E80" si="20">+C81+C84+C87</f>
        <v>0</v>
      </c>
      <c r="D80" s="49">
        <f t="shared" si="20"/>
        <v>0</v>
      </c>
      <c r="E80" s="49">
        <f t="shared" si="20"/>
        <v>0</v>
      </c>
    </row>
    <row r="81" spans="1:5" ht="15.75" customHeight="1" thickBot="1" x14ac:dyDescent="0.3">
      <c r="A81" s="4" t="s">
        <v>70</v>
      </c>
      <c r="B81" s="50">
        <f>+B82+B83</f>
        <v>0</v>
      </c>
      <c r="C81" s="50">
        <f t="shared" ref="C81:E81" si="21">+C82+C83</f>
        <v>0</v>
      </c>
      <c r="D81" s="50">
        <f t="shared" si="21"/>
        <v>0</v>
      </c>
      <c r="E81" s="50">
        <f t="shared" si="21"/>
        <v>0</v>
      </c>
    </row>
    <row r="82" spans="1:5" ht="15.75" customHeight="1" x14ac:dyDescent="0.25">
      <c r="A82" s="5" t="s">
        <v>71</v>
      </c>
      <c r="B82" s="51">
        <v>0</v>
      </c>
      <c r="C82" s="51">
        <v>0</v>
      </c>
      <c r="D82" s="51">
        <v>0</v>
      </c>
      <c r="E82" s="21">
        <f>SUM(D82:D82)</f>
        <v>0</v>
      </c>
    </row>
    <row r="83" spans="1:5" ht="15" customHeight="1" thickBot="1" x14ac:dyDescent="0.3">
      <c r="A83" s="5" t="s">
        <v>72</v>
      </c>
      <c r="B83" s="52">
        <v>0</v>
      </c>
      <c r="C83" s="52">
        <v>0</v>
      </c>
      <c r="D83" s="52">
        <v>0</v>
      </c>
      <c r="E83" s="21">
        <f>SUM(D83:D83)</f>
        <v>0</v>
      </c>
    </row>
    <row r="84" spans="1:5" ht="15.75" customHeight="1" thickBot="1" x14ac:dyDescent="0.3">
      <c r="A84" s="4" t="s">
        <v>73</v>
      </c>
      <c r="B84" s="54">
        <f>+B85+B86</f>
        <v>0</v>
      </c>
      <c r="C84" s="54">
        <f t="shared" ref="C84:E84" si="22">+C85+C86</f>
        <v>0</v>
      </c>
      <c r="D84" s="54">
        <f t="shared" si="22"/>
        <v>0</v>
      </c>
      <c r="E84" s="54">
        <f t="shared" si="22"/>
        <v>0</v>
      </c>
    </row>
    <row r="85" spans="1:5" ht="15" customHeight="1" x14ac:dyDescent="0.25">
      <c r="A85" s="5" t="s">
        <v>74</v>
      </c>
      <c r="B85" s="51">
        <v>0</v>
      </c>
      <c r="C85" s="51">
        <v>0</v>
      </c>
      <c r="D85" s="51">
        <v>0</v>
      </c>
      <c r="E85" s="21">
        <f>SUM(D85:D85)</f>
        <v>0</v>
      </c>
    </row>
    <row r="86" spans="1:5" ht="13.5" customHeight="1" x14ac:dyDescent="0.25">
      <c r="A86" s="5" t="s">
        <v>75</v>
      </c>
      <c r="B86" s="64">
        <v>0</v>
      </c>
      <c r="C86" s="64">
        <v>0</v>
      </c>
      <c r="D86" s="64">
        <v>0</v>
      </c>
      <c r="E86" s="22">
        <f>SUM(D86:D86)</f>
        <v>0</v>
      </c>
    </row>
    <row r="87" spans="1:5" ht="13.5" customHeight="1" thickBot="1" x14ac:dyDescent="0.3">
      <c r="A87" s="62" t="s">
        <v>76</v>
      </c>
      <c r="B87" s="63">
        <f>+B88</f>
        <v>0</v>
      </c>
      <c r="C87" s="63">
        <f t="shared" ref="C87:E87" si="23">+C88</f>
        <v>0</v>
      </c>
      <c r="D87" s="63">
        <f t="shared" si="23"/>
        <v>0</v>
      </c>
      <c r="E87" s="63">
        <f t="shared" si="23"/>
        <v>0</v>
      </c>
    </row>
    <row r="88" spans="1:5" ht="12.75" customHeight="1" thickBot="1" x14ac:dyDescent="0.3">
      <c r="A88" s="5" t="s">
        <v>77</v>
      </c>
      <c r="B88" s="53">
        <v>0</v>
      </c>
      <c r="C88" s="53">
        <v>0</v>
      </c>
      <c r="D88" s="53">
        <v>0</v>
      </c>
      <c r="E88" s="21">
        <f>SUM(D88:D88)</f>
        <v>0</v>
      </c>
    </row>
    <row r="89" spans="1:5" ht="12.75" customHeight="1" thickBot="1" x14ac:dyDescent="0.3">
      <c r="A89" s="55" t="s">
        <v>78</v>
      </c>
      <c r="B89" s="56">
        <f>+B80</f>
        <v>0</v>
      </c>
      <c r="C89" s="56">
        <f t="shared" ref="C89:E89" si="24">+C80</f>
        <v>0</v>
      </c>
      <c r="D89" s="56">
        <f t="shared" si="24"/>
        <v>0</v>
      </c>
      <c r="E89" s="56">
        <f t="shared" si="24"/>
        <v>0</v>
      </c>
    </row>
    <row r="90" spans="1:5" ht="15" customHeight="1" x14ac:dyDescent="0.25">
      <c r="A90" s="65" t="s">
        <v>79</v>
      </c>
      <c r="B90" s="66">
        <f t="shared" ref="B90" si="25">B66</f>
        <v>707103172</v>
      </c>
      <c r="C90" s="66">
        <f>C66</f>
        <v>727103172</v>
      </c>
      <c r="D90" s="66">
        <f>D66</f>
        <v>47520018.649999999</v>
      </c>
      <c r="E90" s="66">
        <f>E66</f>
        <v>47520018.649999999</v>
      </c>
    </row>
    <row r="91" spans="1:5" ht="15.75" customHeight="1" x14ac:dyDescent="0.25">
      <c r="A91" s="57" t="s">
        <v>89</v>
      </c>
      <c r="B91" s="7"/>
      <c r="C91" s="7"/>
      <c r="D91" s="8"/>
      <c r="E91" s="6"/>
    </row>
    <row r="92" spans="1:5" ht="12.75" customHeight="1" x14ac:dyDescent="0.25">
      <c r="A92" s="57" t="s">
        <v>91</v>
      </c>
      <c r="B92" s="8"/>
      <c r="C92" s="8"/>
      <c r="D92" s="8"/>
      <c r="E92" s="6"/>
    </row>
    <row r="93" spans="1:5" ht="15.75" x14ac:dyDescent="0.25">
      <c r="A93" s="57" t="s">
        <v>92</v>
      </c>
      <c r="B93" s="8"/>
      <c r="C93" s="8"/>
      <c r="D93" s="8"/>
      <c r="E93" s="6"/>
    </row>
    <row r="94" spans="1:5" ht="15.75" x14ac:dyDescent="0.25">
      <c r="A94" s="58"/>
      <c r="B94" s="8"/>
      <c r="C94" s="8"/>
      <c r="D94" s="8"/>
      <c r="E94" s="6"/>
    </row>
    <row r="95" spans="1:5" ht="15.75" x14ac:dyDescent="0.25">
      <c r="A95" s="58"/>
      <c r="B95" s="8"/>
      <c r="C95" s="8"/>
      <c r="D95" s="8"/>
      <c r="E95" s="6"/>
    </row>
    <row r="96" spans="1:5" ht="15.75" x14ac:dyDescent="0.25">
      <c r="A96" s="59"/>
      <c r="B96" s="60"/>
      <c r="C96" s="60"/>
      <c r="D96" s="7"/>
      <c r="E96" s="6"/>
    </row>
    <row r="97" spans="1:5" x14ac:dyDescent="0.25">
      <c r="B97" s="6"/>
      <c r="D97" s="6"/>
      <c r="E97" s="6"/>
    </row>
    <row r="98" spans="1:5" x14ac:dyDescent="0.25">
      <c r="E98" s="6"/>
    </row>
    <row r="99" spans="1:5" x14ac:dyDescent="0.25">
      <c r="E99" s="6"/>
    </row>
    <row r="100" spans="1:5" ht="15.75" x14ac:dyDescent="0.25">
      <c r="A100" s="1"/>
      <c r="B100" s="6"/>
      <c r="D100" s="61"/>
      <c r="E100" s="6"/>
    </row>
    <row r="101" spans="1:5" x14ac:dyDescent="0.25">
      <c r="B101" s="6"/>
      <c r="E101" s="6"/>
    </row>
    <row r="102" spans="1:5" x14ac:dyDescent="0.25">
      <c r="B102" s="6"/>
      <c r="D102" s="6"/>
      <c r="E102" s="6"/>
    </row>
    <row r="103" spans="1:5" x14ac:dyDescent="0.25">
      <c r="B103" s="6"/>
      <c r="C103" s="6"/>
      <c r="D103" s="6"/>
      <c r="E103" s="6"/>
    </row>
    <row r="104" spans="1:5" x14ac:dyDescent="0.25">
      <c r="B104" s="6"/>
      <c r="C104" s="6"/>
      <c r="D104" s="6"/>
      <c r="E104" s="6"/>
    </row>
    <row r="105" spans="1:5" x14ac:dyDescent="0.25">
      <c r="B105" s="6"/>
      <c r="C105" s="6"/>
      <c r="D105" s="6"/>
      <c r="E105" s="6"/>
    </row>
    <row r="106" spans="1:5" x14ac:dyDescent="0.25">
      <c r="B106" s="6"/>
      <c r="C106" s="6"/>
      <c r="D106" s="6"/>
      <c r="E106" s="6"/>
    </row>
    <row r="107" spans="1:5" x14ac:dyDescent="0.25">
      <c r="B107" s="6"/>
      <c r="C107" s="6"/>
      <c r="D107" s="6"/>
      <c r="E107" s="6"/>
    </row>
  </sheetData>
  <mergeCells count="11">
    <mergeCell ref="A8:E8"/>
    <mergeCell ref="D1:D3"/>
    <mergeCell ref="A4:E4"/>
    <mergeCell ref="A5:E5"/>
    <mergeCell ref="A6:E6"/>
    <mergeCell ref="A7:E7"/>
    <mergeCell ref="A9:E9"/>
    <mergeCell ref="A11:A12"/>
    <mergeCell ref="B11:B12"/>
    <mergeCell ref="C11:C12"/>
    <mergeCell ref="D11:E11"/>
  </mergeCells>
  <printOptions horizontalCentered="1" verticalCentered="1"/>
  <pageMargins left="0.77" right="0.39370078740157483" top="0" bottom="0" header="0.2" footer="0.2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Ramirez</cp:lastModifiedBy>
  <cp:lastPrinted>2025-02-04T15:39:41Z</cp:lastPrinted>
  <dcterms:created xsi:type="dcterms:W3CDTF">2022-07-08T12:51:12Z</dcterms:created>
  <dcterms:modified xsi:type="dcterms:W3CDTF">2025-02-07T17:52:50Z</dcterms:modified>
</cp:coreProperties>
</file>