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2. PRESUPUESTOS\Presupuesto Modificado\2026\4-Abril\"/>
    </mc:Choice>
  </mc:AlternateContent>
  <xr:revisionPtr revIDLastSave="0" documentId="8_{F34523D1-A590-4882-A47B-70285F578882}" xr6:coauthVersionLast="47" xr6:coauthVersionMax="47" xr10:uidLastSave="{00000000-0000-0000-0000-000000000000}"/>
  <bookViews>
    <workbookView xWindow="-120" yWindow="-120" windowWidth="29040" windowHeight="15720" xr2:uid="{21A2F16D-D483-4C68-B552-33AE1D5A78D8}"/>
  </bookViews>
  <sheets>
    <sheet name="Modific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1" l="1"/>
  <c r="D28" i="1"/>
  <c r="D85" i="1" l="1"/>
  <c r="D78" i="1" s="1"/>
  <c r="C85" i="1"/>
  <c r="D82" i="1"/>
  <c r="C82" i="1"/>
  <c r="D79" i="1"/>
  <c r="C79" i="1"/>
  <c r="D73" i="1"/>
  <c r="C73" i="1"/>
  <c r="D70" i="1"/>
  <c r="C70" i="1"/>
  <c r="C65" i="1"/>
  <c r="C54" i="1"/>
  <c r="C46" i="1"/>
  <c r="C38" i="1"/>
  <c r="C28" i="1"/>
  <c r="D18" i="1"/>
  <c r="C18" i="1"/>
  <c r="D12" i="1"/>
  <c r="C12" i="1"/>
  <c r="D11" i="1" l="1"/>
  <c r="D64" i="1"/>
  <c r="D89" i="1" s="1"/>
  <c r="C64" i="1"/>
  <c r="C89" i="1" s="1"/>
  <c r="C78" i="1"/>
  <c r="C11" i="1"/>
</calcChain>
</file>

<file path=xl/sharedStrings.xml><?xml version="1.0" encoding="utf-8"?>
<sst xmlns="http://schemas.openxmlformats.org/spreadsheetml/2006/main" count="92" uniqueCount="91">
  <si>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</si>
  <si>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</si>
  <si>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</si>
  <si>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</si>
  <si>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</si>
  <si>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</si>
  <si>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</si>
  <si>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</si>
  <si>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</si>
  <si>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</si>
  <si>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</si>
  <si>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</si>
  <si>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</si>
  <si>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</si>
  <si>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</si>
  <si>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</si>
  <si>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</si>
  <si>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</si>
  <si>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</si>
  <si>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</si>
  <si>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</si>
  <si>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</si>
  <si>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</si>
  <si>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</si>
  <si>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</si>
  <si>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</si>
  <si>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</si>
  <si>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</si>
  <si>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</si>
  <si>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</si>
  <si>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</si>
  <si>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</si>
  <si>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</si>
  <si>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</si>
  <si>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</si>
  <si>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</si>
  <si>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</si>
  <si>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</si>
  <si>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</si>
  <si>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</si>
  <si>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</si>
  <si>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</si>
  <si>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</si>
  <si>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</si>
  <si>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</si>
  <si>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</si>
  <si>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</si>
  <si>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</si>
  <si>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</si>
  <si>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</si>
  <si>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</si>
  <si>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</si>
  <si>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</si>
  <si>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</si>
  <si>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</si>
  <si>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</si>
  <si>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</si>
  <si>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</si>
  <si>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</si>
  <si>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</si>
  <si>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</si>
  <si>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</si>
  <si>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</si>
  <si>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</si>
  <si>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</si>
  <si>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</si>
  <si>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</si>
  <si>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</si>
  <si>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</si>
  <si>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</si>
  <si>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</si>
  <si>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</si>
  <si>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</si>
  <si>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</si>
  <si>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</si>
  <si>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</si>
  <si>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</si>
  <si>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</si>
  <si>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</si>
  <si>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</si>
  <si>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</si>
  <si>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</si>
  <si>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</si>
  <si>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</si>
  <si>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</si>
  <si>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</si>
  <si>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</si>
  <si>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</si>
  <si>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  Encargada Departamento de Presupuesto</t>
  </si>
  <si>
    <t>PRESUPUESTO MODIFICADO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</si>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</sst>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rgb="FFFFFFFF"/>
      <name val="Times New Roman"/>
      <family val="1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44" fontId="0" fillId="0" borderId="0" xfId="0" applyNumberFormat="1"/>
    <xf numFmtId="4" fontId="3" fillId="3" borderId="0" xfId="0" applyNumberFormat="1" applyFont="1" applyFill="1"/>
    <xf numFmtId="0" fontId="3" fillId="3" borderId="0" xfId="0" applyFont="1" applyFill="1"/>
    <xf numFmtId="0" fontId="10" fillId="3" borderId="0" xfId="0" applyFont="1" applyFill="1" applyAlignment="1">
      <alignment vertical="center" wrapText="1"/>
    </xf>
    <xf numFmtId="4" fontId="10" fillId="3" borderId="0" xfId="0" applyNumberFormat="1" applyFont="1" applyFill="1" applyAlignment="1">
      <alignment vertical="center" wrapText="1"/>
    </xf>
    <xf numFmtId="9" fontId="10" fillId="3" borderId="0" xfId="3" applyFont="1" applyFill="1" applyBorder="1" applyAlignment="1">
      <alignment vertical="center" wrapText="1"/>
    </xf>
    <xf numFmtId="10" fontId="11" fillId="3" borderId="0" xfId="3" applyNumberFormat="1" applyFont="1" applyFill="1" applyBorder="1" applyAlignment="1">
      <alignment vertical="center" wrapText="1"/>
    </xf>
    <xf numFmtId="4" fontId="11" fillId="3" borderId="0" xfId="0" applyNumberFormat="1" applyFont="1" applyFill="1" applyAlignment="1">
      <alignment horizontal="right" vertical="center" wrapText="1"/>
    </xf>
    <xf numFmtId="10" fontId="12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4" fontId="13" fillId="3" borderId="0" xfId="0" applyNumberFormat="1" applyFont="1" applyFill="1"/>
    <xf numFmtId="4" fontId="11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vertical="center" wrapText="1"/>
    </xf>
    <xf numFmtId="4" fontId="14" fillId="3" borderId="0" xfId="0" applyNumberFormat="1" applyFont="1" applyFill="1" applyAlignment="1">
      <alignment vertical="center" wrapText="1"/>
    </xf>
    <xf numFmtId="9" fontId="15" fillId="3" borderId="0" xfId="3" applyFont="1" applyFill="1" applyBorder="1" applyAlignment="1">
      <alignment vertical="center" wrapText="1"/>
    </xf>
    <xf numFmtId="4" fontId="15" fillId="3" borderId="0" xfId="0" applyNumberFormat="1" applyFont="1" applyFill="1" applyAlignment="1">
      <alignment horizontal="right" vertical="center"/>
    </xf>
    <xf numFmtId="9" fontId="15" fillId="3" borderId="0" xfId="0" applyNumberFormat="1" applyFont="1" applyFill="1" applyAlignment="1">
      <alignment vertical="center"/>
    </xf>
    <xf numFmtId="4" fontId="16" fillId="3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17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8" fillId="0" borderId="0" xfId="0" applyFont="1"/>
    <xf numFmtId="0" fontId="0" fillId="0" borderId="19" xfId="0" applyBorder="1"/>
    <xf numFmtId="44" fontId="20" fillId="0" borderId="7" xfId="2" applyFont="1" applyBorder="1" applyAlignment="1"/>
    <xf numFmtId="44" fontId="20" fillId="0" borderId="6" xfId="2" applyFont="1" applyBorder="1" applyAlignment="1"/>
    <xf numFmtId="0" fontId="20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4" fontId="1" fillId="0" borderId="23" xfId="2" applyFont="1" applyBorder="1" applyAlignment="1"/>
    <xf numFmtId="44" fontId="19" fillId="2" borderId="7" xfId="2" applyFont="1" applyFill="1" applyBorder="1" applyAlignment="1"/>
    <xf numFmtId="0" fontId="0" fillId="0" borderId="2" xfId="0" applyBorder="1" applyAlignment="1">
      <alignment horizontal="left"/>
    </xf>
    <xf numFmtId="44" fontId="20" fillId="4" borderId="26" xfId="2" applyFont="1" applyFill="1" applyBorder="1" applyAlignment="1"/>
    <xf numFmtId="44" fontId="20" fillId="4" borderId="7" xfId="2" applyFont="1" applyFill="1" applyBorder="1" applyAlignment="1"/>
    <xf numFmtId="44" fontId="0" fillId="0" borderId="23" xfId="2" applyFont="1" applyBorder="1" applyAlignment="1"/>
    <xf numFmtId="44" fontId="0" fillId="0" borderId="21" xfId="2" applyFont="1" applyBorder="1" applyAlignment="1"/>
    <xf numFmtId="44" fontId="0" fillId="0" borderId="13" xfId="2" applyFont="1" applyBorder="1" applyAlignment="1"/>
    <xf numFmtId="44" fontId="0" fillId="4" borderId="21" xfId="2" applyFont="1" applyFill="1" applyBorder="1" applyAlignment="1"/>
    <xf numFmtId="44" fontId="0" fillId="4" borderId="13" xfId="2" applyFont="1" applyFill="1" applyBorder="1" applyAlignment="1"/>
    <xf numFmtId="44" fontId="20" fillId="4" borderId="14" xfId="2" applyFont="1" applyFill="1" applyBorder="1" applyAlignment="1"/>
    <xf numFmtId="44" fontId="20" fillId="4" borderId="10" xfId="2" applyFont="1" applyFill="1" applyBorder="1" applyAlignment="1"/>
    <xf numFmtId="44" fontId="0" fillId="0" borderId="25" xfId="2" applyFont="1" applyBorder="1" applyAlignment="1"/>
    <xf numFmtId="0" fontId="0" fillId="0" borderId="18" xfId="0" applyBorder="1"/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/>
    </xf>
    <xf numFmtId="0" fontId="20" fillId="0" borderId="5" xfId="0" applyFont="1" applyBorder="1" applyAlignment="1">
      <alignment horizontal="left"/>
    </xf>
    <xf numFmtId="0" fontId="0" fillId="0" borderId="9" xfId="0" applyBorder="1" applyAlignment="1">
      <alignment horizontal="left"/>
    </xf>
    <xf numFmtId="44" fontId="20" fillId="0" borderId="14" xfId="2" applyFont="1" applyBorder="1" applyAlignment="1"/>
    <xf numFmtId="44" fontId="0" fillId="0" borderId="11" xfId="2" applyFont="1" applyBorder="1" applyAlignment="1"/>
    <xf numFmtId="0" fontId="20" fillId="0" borderId="18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 indent="2"/>
    </xf>
    <xf numFmtId="0" fontId="0" fillId="0" borderId="9" xfId="0" applyBorder="1" applyAlignment="1">
      <alignment horizontal="left" vertical="center" wrapText="1" indent="2"/>
    </xf>
    <xf numFmtId="44" fontId="0" fillId="4" borderId="11" xfId="2" applyFont="1" applyFill="1" applyBorder="1" applyAlignment="1"/>
    <xf numFmtId="0" fontId="0" fillId="0" borderId="1" xfId="0" applyBorder="1" applyAlignment="1">
      <alignment horizontal="left" vertical="center" wrapText="1" indent="2"/>
    </xf>
    <xf numFmtId="0" fontId="0" fillId="0" borderId="17" xfId="0" applyBorder="1" applyAlignment="1">
      <alignment horizontal="left" vertical="center" wrapText="1" indent="2"/>
    </xf>
    <xf numFmtId="0" fontId="20" fillId="0" borderId="5" xfId="0" applyFont="1" applyBorder="1" applyAlignment="1">
      <alignment horizontal="left" vertical="center" wrapText="1"/>
    </xf>
    <xf numFmtId="0" fontId="19" fillId="2" borderId="8" xfId="0" applyFont="1" applyFill="1" applyBorder="1" applyAlignment="1">
      <alignment vertical="center"/>
    </xf>
    <xf numFmtId="0" fontId="0" fillId="0" borderId="16" xfId="0" applyBorder="1" applyAlignment="1">
      <alignment horizontal="left"/>
    </xf>
    <xf numFmtId="44" fontId="19" fillId="2" borderId="14" xfId="2" applyFont="1" applyFill="1" applyBorder="1" applyAlignment="1"/>
    <xf numFmtId="0" fontId="20" fillId="0" borderId="15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44" fontId="0" fillId="0" borderId="19" xfId="0" applyNumberFormat="1" applyBorder="1"/>
    <xf numFmtId="0" fontId="2" fillId="0" borderId="20" xfId="0" applyFont="1" applyBorder="1"/>
    <xf numFmtId="0" fontId="20" fillId="4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0" fillId="0" borderId="24" xfId="2" applyFont="1" applyBorder="1" applyAlignment="1"/>
    <xf numFmtId="44" fontId="0" fillId="0" borderId="7" xfId="2" applyFont="1" applyBorder="1" applyAlignment="1"/>
    <xf numFmtId="44" fontId="0" fillId="0" borderId="12" xfId="2" applyFont="1" applyBorder="1" applyAlignment="1"/>
    <xf numFmtId="0" fontId="0" fillId="0" borderId="0" xfId="0" applyBorder="1"/>
    <xf numFmtId="44" fontId="1" fillId="0" borderId="21" xfId="2" applyFont="1" applyBorder="1"/>
    <xf numFmtId="44" fontId="1" fillId="0" borderId="10" xfId="2" applyFont="1" applyBorder="1"/>
    <xf numFmtId="44" fontId="1" fillId="0" borderId="11" xfId="2" applyFont="1" applyBorder="1"/>
    <xf numFmtId="44" fontId="1" fillId="0" borderId="23" xfId="2" applyFont="1" applyBorder="1"/>
    <xf numFmtId="44" fontId="1" fillId="0" borderId="12" xfId="2" applyFont="1" applyBorder="1" applyAlignment="1"/>
    <xf numFmtId="43" fontId="3" fillId="0" borderId="0" xfId="1" applyFont="1"/>
    <xf numFmtId="44" fontId="1" fillId="0" borderId="14" xfId="2" applyFont="1" applyBorder="1" applyAlignment="1"/>
    <xf numFmtId="44" fontId="0" fillId="0" borderId="22" xfId="2" applyFont="1" applyBorder="1" applyAlignment="1"/>
    <xf numFmtId="44" fontId="0" fillId="0" borderId="27" xfId="2" applyFont="1" applyBorder="1" applyAlignment="1"/>
    <xf numFmtId="0" fontId="19" fillId="2" borderId="28" xfId="0" applyFont="1" applyFill="1" applyBorder="1" applyAlignment="1">
      <alignment vertical="center"/>
    </xf>
    <xf numFmtId="0" fontId="20" fillId="0" borderId="7" xfId="0" applyFont="1" applyBorder="1" applyAlignment="1">
      <alignment horizontal="left"/>
    </xf>
    <xf numFmtId="44" fontId="20" fillId="4" borderId="0" xfId="2" applyFont="1" applyFill="1" applyBorder="1" applyAlignment="1"/>
    <xf numFmtId="0" fontId="20" fillId="4" borderId="1" xfId="0" applyFont="1" applyFill="1" applyBorder="1" applyAlignment="1">
      <alignment vertical="center"/>
    </xf>
    <xf numFmtId="44" fontId="20" fillId="4" borderId="24" xfId="2" applyFont="1" applyFill="1" applyBorder="1" applyAlignment="1"/>
    <xf numFmtId="0" fontId="19" fillId="2" borderId="7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/>
    </xf>
    <xf numFmtId="0" fontId="19" fillId="2" borderId="7" xfId="0" applyFont="1" applyFill="1" applyBorder="1" applyAlignment="1">
      <alignment horizontal="left" vertical="center"/>
    </xf>
    <xf numFmtId="43" fontId="19" fillId="2" borderId="7" xfId="1" applyFont="1" applyFill="1" applyBorder="1" applyAlignment="1">
      <alignment horizontal="center" vertical="center" wrapText="1"/>
    </xf>
    <xf numFmtId="4" fontId="19" fillId="2" borderId="7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0" fillId="0" borderId="2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9" fillId="3" borderId="0" xfId="0" applyFont="1" applyFill="1" applyAlignment="1">
      <alignment horizontal="center" vertical="center" wrapText="1"/>
    </xf>
    <xf numFmtId="4" fontId="16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0" fillId="0" borderId="2" xfId="0" applyFont="1" applyBorder="1" applyAlignment="1"/>
    <xf numFmtId="0" fontId="20" fillId="0" borderId="3" xfId="0" applyFont="1" applyBorder="1" applyAlignment="1"/>
    <xf numFmtId="0" fontId="20" fillId="0" borderId="4" xfId="0" applyFont="1" applyBorder="1" applyAlignment="1"/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2465295</xdr:colOff>
      <xdr:row>0</xdr:row>
      <xdr:rowOff>97491</xdr:rowOff>
    </xdr:from>
    <xdr:to>
      <xdr:col>1</xdr:col>
      <xdr:colOff>4796841</xdr:colOff>
      <xdr:row>2</xdr:row>
      <xdr:rowOff>231961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DE8A5FED-410F-4F09-9827-AE4BB69F19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97491"/>
          <a:ext cx="2331546" cy="610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3073824</xdr:colOff>
      <xdr:row>105</xdr:row>
      <xdr:rowOff>74784</xdr:rowOff>
    </xdr:from>
    <xdr:to>
      <xdr:col>1</xdr:col>
      <xdr:colOff>4024376</xdr:colOff>
      <xdr:row>109</xdr:row>
      <xdr:rowOff>18437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5F84B8D3-900B-44CA-BA92-45C260EE08B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824" y="20496384"/>
          <a:ext cx="950552" cy="743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4413-290A-4623-91CA-464FF927D068}">
  <dimension ref="B1:M105"/>
  <sheetViews>
    <sheetView tabSelected="1" zoomScaleNormal="100" workbookViewId="0">
      <selection activeCell="H203" sqref="H203"/>
    </sheetView>
  </sheetViews>
  <sheetFormatPr baseColWidth="10" defaultColWidth="11.42578125" defaultRowHeight="15.75" x14ac:dyDescent="0.25"/>
  <cols>
    <col min="1" max="1" width="2.85546875" customWidth="1"/>
    <col min="2" max="2" width="74.140625" style="29" customWidth="1"/>
    <col min="3" max="3" width="18.5703125" style="29" customWidth="1"/>
    <col min="4" max="4" width="17.140625" style="29" customWidth="1"/>
    <col min="5" max="5" width="15.7109375" customWidth="1"/>
    <col min="6" max="6" width="20" style="1" customWidth="1"/>
    <col min="7" max="7" width="18" style="1" customWidth="1"/>
    <col min="8" max="8" width="20.85546875" style="1" customWidth="1"/>
    <col min="9" max="9" width="22.140625" style="1" customWidth="1"/>
    <col min="10" max="10" width="14" style="1" customWidth="1"/>
    <col min="11" max="11" width="11.7109375" style="1" customWidth="1"/>
    <col min="12" max="12" width="15.5703125" style="2" customWidth="1"/>
    <col min="13" max="13" width="10.28515625" style="2" customWidth="1"/>
    <col min="14" max="14" width="31.140625" customWidth="1"/>
  </cols>
  <sheetData>
    <row r="1" spans="2:13" s="3" customFormat="1" ht="18.75" x14ac:dyDescent="0.3">
      <c r="B1" s="97"/>
      <c r="C1" s="97"/>
      <c r="D1" s="97"/>
      <c r="E1" s="97"/>
      <c r="F1" s="1"/>
      <c r="G1" s="1"/>
      <c r="H1" s="1"/>
      <c r="I1" s="1"/>
      <c r="J1" s="1"/>
      <c r="K1" s="1"/>
      <c r="L1" s="2"/>
      <c r="M1" s="2"/>
    </row>
    <row r="2" spans="2:13" s="3" customFormat="1" ht="18.75" x14ac:dyDescent="0.3">
      <c r="B2" s="97"/>
      <c r="C2" s="97"/>
      <c r="D2" s="97"/>
      <c r="E2" s="97"/>
      <c r="F2" s="1"/>
      <c r="G2" s="1"/>
      <c r="H2" s="1"/>
      <c r="I2" s="1"/>
      <c r="J2" s="1"/>
      <c r="K2" s="1"/>
      <c r="L2" s="2"/>
      <c r="M2" s="2"/>
    </row>
    <row r="3" spans="2:13" s="3" customFormat="1" ht="18.75" x14ac:dyDescent="0.3">
      <c r="B3" s="97"/>
      <c r="C3" s="97"/>
      <c r="D3" s="97"/>
      <c r="E3" s="97"/>
      <c r="F3" s="1"/>
      <c r="G3" s="1"/>
      <c r="H3" s="1"/>
      <c r="I3" s="1"/>
      <c r="J3" s="1"/>
      <c r="K3" s="1"/>
      <c r="L3" s="2"/>
      <c r="M3" s="2"/>
    </row>
    <row r="4" spans="2:13" s="3" customFormat="1" ht="18.75" x14ac:dyDescent="0.3">
      <c r="B4" s="98" t="s">
        <v>0</v>
      </c>
      <c r="C4" s="98"/>
      <c r="D4" s="98"/>
      <c r="F4" s="1"/>
      <c r="G4" s="1"/>
      <c r="H4" s="1"/>
      <c r="I4" s="1"/>
      <c r="J4" s="1"/>
      <c r="K4" s="1"/>
      <c r="L4" s="2"/>
      <c r="M4" s="2"/>
    </row>
    <row r="5" spans="2:13" s="3" customFormat="1" ht="15" customHeight="1" x14ac:dyDescent="0.3">
      <c r="B5" s="98" t="s">
        <v>89</v>
      </c>
      <c r="C5" s="98"/>
      <c r="D5" s="98"/>
      <c r="F5" s="1"/>
      <c r="G5" s="1"/>
      <c r="H5" s="1"/>
      <c r="I5" s="1"/>
      <c r="J5" s="1"/>
      <c r="K5" s="1"/>
      <c r="L5" s="2"/>
      <c r="M5" s="2"/>
    </row>
    <row r="6" spans="2:13" s="3" customFormat="1" ht="18.75" x14ac:dyDescent="0.3">
      <c r="B6" s="99" t="s">
        <v>90</v>
      </c>
      <c r="C6" s="99"/>
      <c r="D6" s="99"/>
      <c r="F6" s="1"/>
      <c r="G6" s="1"/>
      <c r="H6" s="1"/>
      <c r="I6" s="1"/>
      <c r="J6" s="1"/>
      <c r="K6" s="1"/>
      <c r="L6" s="2"/>
      <c r="M6" s="2"/>
    </row>
    <row r="7" spans="2:13" s="3" customFormat="1" ht="14.25" customHeight="1" x14ac:dyDescent="0.3">
      <c r="B7" s="97" t="s">
        <v>1</v>
      </c>
      <c r="C7" s="97"/>
      <c r="D7" s="97"/>
      <c r="F7" s="1"/>
      <c r="G7" s="1"/>
      <c r="H7" s="1"/>
      <c r="I7" s="1"/>
      <c r="J7" s="1"/>
      <c r="K7" s="1"/>
      <c r="L7" s="2"/>
      <c r="M7" s="2"/>
    </row>
    <row r="8" spans="2:13" s="3" customFormat="1" ht="9.75" customHeight="1" thickBot="1" x14ac:dyDescent="0.35">
      <c r="B8" s="4"/>
      <c r="C8" s="69"/>
      <c r="D8" s="4"/>
      <c r="F8" s="1"/>
      <c r="G8" s="1"/>
      <c r="H8" s="1"/>
      <c r="I8" s="1"/>
      <c r="J8" s="1"/>
      <c r="K8" s="1"/>
      <c r="L8" s="2"/>
      <c r="M8" s="2"/>
    </row>
    <row r="9" spans="2:13" thickBot="1" x14ac:dyDescent="0.3">
      <c r="B9" s="94" t="s">
        <v>2</v>
      </c>
      <c r="C9" s="95" t="s">
        <v>3</v>
      </c>
      <c r="D9" s="96" t="s">
        <v>4</v>
      </c>
    </row>
    <row r="10" spans="2:13" thickBot="1" x14ac:dyDescent="0.3">
      <c r="B10" s="94"/>
      <c r="C10" s="95"/>
      <c r="D10" s="96"/>
      <c r="E10" s="30"/>
    </row>
    <row r="11" spans="2:13" thickBot="1" x14ac:dyDescent="0.3">
      <c r="B11" s="67" t="s">
        <v>5</v>
      </c>
      <c r="C11" s="54">
        <f>C12+C18+C28+C54</f>
        <v>784531304</v>
      </c>
      <c r="D11" s="54">
        <f>D12+D18+D28+D54+D65</f>
        <v>784531304</v>
      </c>
      <c r="E11" s="68"/>
    </row>
    <row r="12" spans="2:13" thickBot="1" x14ac:dyDescent="0.3">
      <c r="B12" s="52" t="s">
        <v>6</v>
      </c>
      <c r="C12" s="31">
        <f>SUM(C13:C17)</f>
        <v>676079403</v>
      </c>
      <c r="D12" s="31">
        <f>D13+D14+D15+D17</f>
        <v>667978987.54999995</v>
      </c>
      <c r="E12" s="30"/>
    </row>
    <row r="13" spans="2:13" ht="15" x14ac:dyDescent="0.25">
      <c r="B13" s="51" t="s">
        <v>7</v>
      </c>
      <c r="C13" s="55">
        <v>517070830</v>
      </c>
      <c r="D13" s="42">
        <v>508970414.55000001</v>
      </c>
      <c r="E13" s="30"/>
    </row>
    <row r="14" spans="2:13" ht="15" x14ac:dyDescent="0.25">
      <c r="B14" s="38" t="s">
        <v>8</v>
      </c>
      <c r="C14" s="41">
        <v>86297545</v>
      </c>
      <c r="D14" s="43">
        <v>86297545</v>
      </c>
      <c r="E14" s="30"/>
    </row>
    <row r="15" spans="2:13" ht="15" x14ac:dyDescent="0.25">
      <c r="B15" s="38" t="s">
        <v>9</v>
      </c>
      <c r="C15" s="41">
        <v>150000</v>
      </c>
      <c r="D15" s="41">
        <v>150000</v>
      </c>
      <c r="E15" s="30"/>
    </row>
    <row r="16" spans="2:13" ht="15" x14ac:dyDescent="0.25">
      <c r="B16" s="38" t="s">
        <v>10</v>
      </c>
      <c r="C16" s="41">
        <v>0</v>
      </c>
      <c r="D16" s="41">
        <v>0</v>
      </c>
      <c r="E16" s="30"/>
    </row>
    <row r="17" spans="2:12" thickBot="1" x14ac:dyDescent="0.3">
      <c r="B17" s="50" t="s">
        <v>11</v>
      </c>
      <c r="C17" s="76">
        <v>72561028</v>
      </c>
      <c r="D17" s="76">
        <v>72561028</v>
      </c>
      <c r="E17" s="30"/>
    </row>
    <row r="18" spans="2:12" thickBot="1" x14ac:dyDescent="0.3">
      <c r="B18" s="52" t="s">
        <v>12</v>
      </c>
      <c r="C18" s="31">
        <f>SUM(C19:C27)</f>
        <v>88051901</v>
      </c>
      <c r="D18" s="32">
        <f>D19+D20+D21+D22+D23+D24+D25+D26+D27</f>
        <v>73506825</v>
      </c>
      <c r="E18" s="30"/>
    </row>
    <row r="19" spans="2:12" ht="15" x14ac:dyDescent="0.25">
      <c r="B19" s="53" t="s">
        <v>13</v>
      </c>
      <c r="C19" s="42">
        <v>42132030</v>
      </c>
      <c r="D19" s="55">
        <v>26653488</v>
      </c>
      <c r="E19" s="30"/>
    </row>
    <row r="20" spans="2:12" ht="15" x14ac:dyDescent="0.25">
      <c r="B20" s="38" t="s">
        <v>14</v>
      </c>
      <c r="C20" s="41">
        <v>1640000</v>
      </c>
      <c r="D20" s="41">
        <v>1965744</v>
      </c>
      <c r="E20" s="30"/>
    </row>
    <row r="21" spans="2:12" ht="15" x14ac:dyDescent="0.25">
      <c r="B21" s="38" t="s">
        <v>15</v>
      </c>
      <c r="C21" s="41">
        <v>2500000</v>
      </c>
      <c r="D21" s="41">
        <v>2704000</v>
      </c>
      <c r="E21" s="30"/>
    </row>
    <row r="22" spans="2:12" ht="15" x14ac:dyDescent="0.25">
      <c r="B22" s="38" t="s">
        <v>16</v>
      </c>
      <c r="C22" s="41">
        <v>0</v>
      </c>
      <c r="D22" s="41">
        <v>930079.31</v>
      </c>
      <c r="E22" s="30"/>
    </row>
    <row r="23" spans="2:12" ht="15" x14ac:dyDescent="0.25">
      <c r="B23" s="38" t="s">
        <v>17</v>
      </c>
      <c r="C23" s="41">
        <v>3486800</v>
      </c>
      <c r="D23" s="41">
        <v>6894800</v>
      </c>
      <c r="E23" s="30"/>
      <c r="L23" s="1"/>
    </row>
    <row r="24" spans="2:12" ht="15" x14ac:dyDescent="0.25">
      <c r="B24" s="38" t="s">
        <v>18</v>
      </c>
      <c r="C24" s="41">
        <v>4740000</v>
      </c>
      <c r="D24" s="41">
        <v>5575000</v>
      </c>
      <c r="E24" s="30"/>
    </row>
    <row r="25" spans="2:12" ht="15" x14ac:dyDescent="0.25">
      <c r="B25" s="38" t="s">
        <v>19</v>
      </c>
      <c r="C25" s="41">
        <v>4300000</v>
      </c>
      <c r="D25" s="41">
        <v>5429247</v>
      </c>
      <c r="E25" s="30"/>
    </row>
    <row r="26" spans="2:12" ht="15" x14ac:dyDescent="0.25">
      <c r="B26" s="38" t="s">
        <v>20</v>
      </c>
      <c r="C26" s="41">
        <v>20993071</v>
      </c>
      <c r="D26" s="41">
        <v>15900466.68</v>
      </c>
      <c r="E26" s="30"/>
    </row>
    <row r="27" spans="2:12" thickBot="1" x14ac:dyDescent="0.3">
      <c r="B27" s="50" t="s">
        <v>21</v>
      </c>
      <c r="C27" s="43">
        <v>8260000</v>
      </c>
      <c r="D27" s="76">
        <v>7454000.0099999998</v>
      </c>
      <c r="E27" s="30"/>
    </row>
    <row r="28" spans="2:12" thickBot="1" x14ac:dyDescent="0.3">
      <c r="B28" s="52" t="s">
        <v>22</v>
      </c>
      <c r="C28" s="54">
        <f>SUM(C29:C37)</f>
        <v>15400000</v>
      </c>
      <c r="D28" s="32">
        <f>D29+D30+D31+D32+D33+D34+D35+D36+D37</f>
        <v>18841414</v>
      </c>
      <c r="E28" s="30"/>
    </row>
    <row r="29" spans="2:12" ht="15" x14ac:dyDescent="0.25">
      <c r="B29" s="53" t="s">
        <v>23</v>
      </c>
      <c r="C29" s="55">
        <v>2800000</v>
      </c>
      <c r="D29" s="55">
        <v>1759373</v>
      </c>
      <c r="E29" s="77"/>
    </row>
    <row r="30" spans="2:12" ht="15" x14ac:dyDescent="0.25">
      <c r="B30" s="38" t="s">
        <v>24</v>
      </c>
      <c r="C30" s="41">
        <v>0</v>
      </c>
      <c r="D30" s="42">
        <v>15000</v>
      </c>
    </row>
    <row r="31" spans="2:12" ht="15" x14ac:dyDescent="0.25">
      <c r="B31" s="38" t="s">
        <v>25</v>
      </c>
      <c r="C31" s="41">
        <v>0</v>
      </c>
      <c r="D31" s="41">
        <v>402226</v>
      </c>
    </row>
    <row r="32" spans="2:12" ht="15" x14ac:dyDescent="0.25">
      <c r="B32" s="38" t="s">
        <v>26</v>
      </c>
      <c r="C32" s="41">
        <v>0</v>
      </c>
      <c r="D32" s="41">
        <v>0</v>
      </c>
    </row>
    <row r="33" spans="2:4" ht="15" x14ac:dyDescent="0.25">
      <c r="B33" s="38" t="s">
        <v>27</v>
      </c>
      <c r="C33" s="41">
        <v>0</v>
      </c>
      <c r="D33" s="42">
        <v>105740</v>
      </c>
    </row>
    <row r="34" spans="2:4" ht="15" x14ac:dyDescent="0.25">
      <c r="B34" s="38" t="s">
        <v>28</v>
      </c>
      <c r="C34" s="41">
        <v>0</v>
      </c>
      <c r="D34" s="41">
        <v>238959</v>
      </c>
    </row>
    <row r="35" spans="2:4" ht="15" x14ac:dyDescent="0.25">
      <c r="B35" s="38" t="s">
        <v>29</v>
      </c>
      <c r="C35" s="41">
        <v>10400000</v>
      </c>
      <c r="D35" s="41">
        <v>12586743</v>
      </c>
    </row>
    <row r="36" spans="2:4" ht="15" x14ac:dyDescent="0.25">
      <c r="B36" s="38" t="s">
        <v>30</v>
      </c>
      <c r="C36" s="41">
        <v>0</v>
      </c>
      <c r="D36" s="78">
        <v>0</v>
      </c>
    </row>
    <row r="37" spans="2:4" thickBot="1" x14ac:dyDescent="0.3">
      <c r="B37" s="50" t="s">
        <v>31</v>
      </c>
      <c r="C37" s="41">
        <v>2200000</v>
      </c>
      <c r="D37" s="79">
        <v>3733373</v>
      </c>
    </row>
    <row r="38" spans="2:4" thickBot="1" x14ac:dyDescent="0.3">
      <c r="B38" s="52" t="s">
        <v>32</v>
      </c>
      <c r="C38" s="31">
        <f>+C39+C40+C41+C42+C43+C44+C45</f>
        <v>0</v>
      </c>
      <c r="D38" s="31">
        <v>0</v>
      </c>
    </row>
    <row r="39" spans="2:4" ht="15" x14ac:dyDescent="0.25">
      <c r="B39" s="51" t="s">
        <v>33</v>
      </c>
      <c r="C39" s="42">
        <v>0</v>
      </c>
      <c r="D39" s="42">
        <v>0</v>
      </c>
    </row>
    <row r="40" spans="2:4" ht="15" x14ac:dyDescent="0.25">
      <c r="B40" s="38" t="s">
        <v>34</v>
      </c>
      <c r="C40" s="41">
        <v>0</v>
      </c>
      <c r="D40" s="42">
        <v>0</v>
      </c>
    </row>
    <row r="41" spans="2:4" ht="15" x14ac:dyDescent="0.25">
      <c r="B41" s="38" t="s">
        <v>35</v>
      </c>
      <c r="C41" s="41">
        <v>0</v>
      </c>
      <c r="D41" s="42">
        <v>0</v>
      </c>
    </row>
    <row r="42" spans="2:4" ht="15" x14ac:dyDescent="0.25">
      <c r="B42" s="38" t="s">
        <v>36</v>
      </c>
      <c r="C42" s="41">
        <v>0</v>
      </c>
      <c r="D42" s="42">
        <v>0</v>
      </c>
    </row>
    <row r="43" spans="2:4" ht="15" x14ac:dyDescent="0.25">
      <c r="B43" s="38" t="s">
        <v>37</v>
      </c>
      <c r="C43" s="41">
        <v>0</v>
      </c>
      <c r="D43" s="42">
        <v>0</v>
      </c>
    </row>
    <row r="44" spans="2:4" ht="15" x14ac:dyDescent="0.25">
      <c r="B44" s="38" t="s">
        <v>38</v>
      </c>
      <c r="C44" s="41">
        <v>0</v>
      </c>
      <c r="D44" s="42">
        <v>0</v>
      </c>
    </row>
    <row r="45" spans="2:4" thickBot="1" x14ac:dyDescent="0.3">
      <c r="B45" s="50" t="s">
        <v>39</v>
      </c>
      <c r="C45" s="43">
        <v>0</v>
      </c>
      <c r="D45" s="74">
        <v>0</v>
      </c>
    </row>
    <row r="46" spans="2:4" thickBot="1" x14ac:dyDescent="0.3">
      <c r="B46" s="52" t="s">
        <v>40</v>
      </c>
      <c r="C46" s="31">
        <f>+C47+C48+C49+C50+C51+C52+C53</f>
        <v>0</v>
      </c>
      <c r="D46" s="75">
        <v>0</v>
      </c>
    </row>
    <row r="47" spans="2:4" ht="15" x14ac:dyDescent="0.25">
      <c r="B47" s="53" t="s">
        <v>41</v>
      </c>
      <c r="C47" s="42">
        <v>0</v>
      </c>
      <c r="D47" s="42">
        <v>0</v>
      </c>
    </row>
    <row r="48" spans="2:4" ht="15" x14ac:dyDescent="0.25">
      <c r="B48" s="38" t="s">
        <v>42</v>
      </c>
      <c r="C48" s="41">
        <v>0</v>
      </c>
      <c r="D48" s="42">
        <v>0</v>
      </c>
    </row>
    <row r="49" spans="2:13" ht="15" x14ac:dyDescent="0.25">
      <c r="B49" s="38" t="s">
        <v>43</v>
      </c>
      <c r="C49" s="41">
        <v>0</v>
      </c>
      <c r="D49" s="42">
        <v>0</v>
      </c>
      <c r="F49" s="6"/>
      <c r="G49" s="6"/>
      <c r="H49" s="6"/>
      <c r="I49" s="6"/>
      <c r="J49" s="6"/>
      <c r="K49" s="6"/>
      <c r="L49" s="7"/>
      <c r="M49" s="7"/>
    </row>
    <row r="50" spans="2:13" ht="15" customHeight="1" x14ac:dyDescent="0.25">
      <c r="B50" s="38" t="s">
        <v>44</v>
      </c>
      <c r="C50" s="41">
        <v>0</v>
      </c>
      <c r="D50" s="42">
        <v>0</v>
      </c>
      <c r="F50" s="112"/>
      <c r="G50" s="112"/>
      <c r="H50" s="112"/>
      <c r="I50" s="112"/>
      <c r="J50" s="113"/>
      <c r="K50" s="114"/>
      <c r="L50" s="103"/>
      <c r="M50" s="103"/>
    </row>
    <row r="51" spans="2:13" ht="15" customHeight="1" x14ac:dyDescent="0.25">
      <c r="B51" s="38" t="s">
        <v>45</v>
      </c>
      <c r="C51" s="41">
        <v>0</v>
      </c>
      <c r="D51" s="42">
        <v>0</v>
      </c>
      <c r="F51" s="112"/>
      <c r="G51" s="112"/>
      <c r="H51" s="112"/>
      <c r="I51" s="112"/>
      <c r="J51" s="113"/>
      <c r="K51" s="114"/>
      <c r="L51" s="103"/>
      <c r="M51" s="103"/>
    </row>
    <row r="52" spans="2:13" ht="15" customHeight="1" x14ac:dyDescent="0.25">
      <c r="B52" s="38" t="s">
        <v>46</v>
      </c>
      <c r="C52" s="41">
        <v>0</v>
      </c>
      <c r="D52" s="42">
        <v>0</v>
      </c>
      <c r="F52" s="8"/>
      <c r="G52" s="8"/>
      <c r="H52" s="9"/>
      <c r="I52" s="9"/>
      <c r="J52" s="10"/>
      <c r="K52" s="11"/>
      <c r="L52" s="12"/>
      <c r="M52" s="13"/>
    </row>
    <row r="53" spans="2:13" ht="15" customHeight="1" thickBot="1" x14ac:dyDescent="0.4">
      <c r="B53" s="50" t="s">
        <v>47</v>
      </c>
      <c r="C53" s="43">
        <v>0</v>
      </c>
      <c r="D53" s="42">
        <v>0</v>
      </c>
      <c r="F53" s="14"/>
      <c r="G53" s="8"/>
      <c r="H53" s="15"/>
      <c r="I53" s="9"/>
      <c r="J53" s="10"/>
      <c r="K53" s="11"/>
      <c r="L53" s="16"/>
      <c r="M53" s="13"/>
    </row>
    <row r="54" spans="2:13" ht="15" customHeight="1" thickBot="1" x14ac:dyDescent="0.4">
      <c r="B54" s="66" t="s">
        <v>48</v>
      </c>
      <c r="C54" s="54">
        <f>SUM(C55:C63)</f>
        <v>5000000</v>
      </c>
      <c r="D54" s="31">
        <f>D55+D56+D57+D58+D59+D60+D61+D62+D63</f>
        <v>5303662</v>
      </c>
      <c r="F54" s="14"/>
      <c r="G54" s="14"/>
      <c r="H54" s="15"/>
      <c r="I54" s="9"/>
      <c r="J54" s="10"/>
      <c r="K54" s="11"/>
      <c r="L54" s="16"/>
      <c r="M54" s="13"/>
    </row>
    <row r="55" spans="2:13" ht="15" customHeight="1" x14ac:dyDescent="0.35">
      <c r="B55" s="53" t="s">
        <v>49</v>
      </c>
      <c r="C55" s="55">
        <v>2500000</v>
      </c>
      <c r="D55" s="80">
        <v>2567380</v>
      </c>
      <c r="F55" s="17"/>
      <c r="G55" s="8"/>
      <c r="H55" s="15"/>
      <c r="I55" s="9"/>
      <c r="J55" s="10"/>
      <c r="K55" s="11"/>
      <c r="L55" s="18"/>
      <c r="M55" s="13"/>
    </row>
    <row r="56" spans="2:13" ht="15" customHeight="1" x14ac:dyDescent="0.25">
      <c r="B56" s="38" t="s">
        <v>50</v>
      </c>
      <c r="C56" s="41">
        <v>0</v>
      </c>
      <c r="D56" s="36">
        <v>28000</v>
      </c>
      <c r="F56" s="14"/>
      <c r="G56" s="19"/>
      <c r="H56" s="20"/>
      <c r="I56" s="20"/>
      <c r="J56" s="20"/>
      <c r="K56" s="21"/>
      <c r="L56" s="22"/>
      <c r="M56" s="23"/>
    </row>
    <row r="57" spans="2:13" ht="15" customHeight="1" x14ac:dyDescent="0.25">
      <c r="B57" s="38" t="s">
        <v>51</v>
      </c>
      <c r="C57" s="41">
        <v>0</v>
      </c>
      <c r="D57" s="36">
        <v>0</v>
      </c>
      <c r="F57" s="14"/>
      <c r="G57" s="19"/>
      <c r="H57" s="20"/>
      <c r="I57" s="20"/>
      <c r="J57" s="20"/>
      <c r="K57" s="21"/>
      <c r="L57" s="22"/>
      <c r="M57" s="23"/>
    </row>
    <row r="58" spans="2:13" ht="15" customHeight="1" x14ac:dyDescent="0.35">
      <c r="B58" s="38" t="s">
        <v>52</v>
      </c>
      <c r="C58" s="41">
        <v>2500000</v>
      </c>
      <c r="D58" s="81">
        <v>2500000</v>
      </c>
      <c r="F58" s="24"/>
      <c r="G58" s="24"/>
      <c r="H58" s="104"/>
      <c r="I58" s="104"/>
      <c r="J58" s="24"/>
      <c r="K58" s="25"/>
      <c r="L58" s="26"/>
      <c r="M58" s="26"/>
    </row>
    <row r="59" spans="2:13" ht="15" customHeight="1" x14ac:dyDescent="0.25">
      <c r="B59" s="38" t="s">
        <v>53</v>
      </c>
      <c r="C59" s="41">
        <v>0</v>
      </c>
      <c r="D59" s="36">
        <v>208282</v>
      </c>
      <c r="F59" s="105"/>
      <c r="G59" s="105"/>
      <c r="H59" s="105"/>
      <c r="I59" s="105"/>
      <c r="J59" s="105"/>
      <c r="K59" s="105"/>
      <c r="L59" s="105"/>
      <c r="M59" s="105"/>
    </row>
    <row r="60" spans="2:13" ht="15" customHeight="1" x14ac:dyDescent="0.25">
      <c r="B60" s="38" t="s">
        <v>54</v>
      </c>
      <c r="C60" s="41">
        <v>0</v>
      </c>
      <c r="D60" s="36"/>
      <c r="F60" s="6"/>
      <c r="G60" s="6"/>
      <c r="H60" s="6"/>
      <c r="I60" s="6"/>
      <c r="J60" s="6"/>
      <c r="K60" s="6"/>
      <c r="L60" s="7"/>
      <c r="M60" s="7"/>
    </row>
    <row r="61" spans="2:13" ht="15" customHeight="1" x14ac:dyDescent="0.25">
      <c r="B61" s="38" t="s">
        <v>55</v>
      </c>
      <c r="C61" s="41">
        <v>0</v>
      </c>
      <c r="D61" s="36"/>
    </row>
    <row r="62" spans="2:13" ht="15" x14ac:dyDescent="0.25">
      <c r="B62" s="38" t="s">
        <v>56</v>
      </c>
      <c r="C62" s="41">
        <v>0</v>
      </c>
      <c r="D62" s="36"/>
    </row>
    <row r="63" spans="2:13" ht="17.25" customHeight="1" thickBot="1" x14ac:dyDescent="0.3">
      <c r="B63" s="64" t="s">
        <v>57</v>
      </c>
      <c r="C63" s="43">
        <v>0</v>
      </c>
      <c r="D63" s="82"/>
    </row>
    <row r="64" spans="2:13" thickBot="1" x14ac:dyDescent="0.3">
      <c r="B64" s="87" t="s">
        <v>58</v>
      </c>
      <c r="C64" s="65">
        <f>+C12+C18+C28+C54</f>
        <v>784531304</v>
      </c>
      <c r="D64" s="65">
        <f>+D12+D18+D28+D54+D65</f>
        <v>784531304</v>
      </c>
      <c r="E64" s="35"/>
      <c r="F64" s="83"/>
      <c r="G64" s="83"/>
    </row>
    <row r="65" spans="2:5" thickBot="1" x14ac:dyDescent="0.3">
      <c r="B65" s="88" t="s">
        <v>59</v>
      </c>
      <c r="C65" s="31">
        <f>+C66+C67+C68+C69</f>
        <v>0</v>
      </c>
      <c r="D65" s="31">
        <v>18900415.449999999</v>
      </c>
      <c r="E65" s="5"/>
    </row>
    <row r="66" spans="2:5" ht="15" x14ac:dyDescent="0.25">
      <c r="B66" s="51" t="s">
        <v>60</v>
      </c>
      <c r="C66" s="85">
        <v>0</v>
      </c>
      <c r="D66" s="84">
        <v>18900415.449999999</v>
      </c>
    </row>
    <row r="67" spans="2:5" ht="15" x14ac:dyDescent="0.25">
      <c r="B67" s="38" t="s">
        <v>61</v>
      </c>
      <c r="C67" s="48">
        <v>0</v>
      </c>
      <c r="D67" s="41">
        <v>0</v>
      </c>
    </row>
    <row r="68" spans="2:5" ht="15" x14ac:dyDescent="0.25">
      <c r="B68" s="38" t="s">
        <v>62</v>
      </c>
      <c r="C68" s="48">
        <v>0</v>
      </c>
      <c r="D68" s="41">
        <v>0</v>
      </c>
    </row>
    <row r="69" spans="2:5" ht="15.75" customHeight="1" thickBot="1" x14ac:dyDescent="0.3">
      <c r="B69" s="93" t="s">
        <v>63</v>
      </c>
      <c r="C69" s="86">
        <v>0</v>
      </c>
      <c r="D69" s="76">
        <v>0</v>
      </c>
    </row>
    <row r="70" spans="2:5" thickBot="1" x14ac:dyDescent="0.3">
      <c r="B70" s="52" t="s">
        <v>64</v>
      </c>
      <c r="C70" s="31">
        <f>+C71+C72</f>
        <v>0</v>
      </c>
      <c r="D70" s="31">
        <f>+D71+D72</f>
        <v>0</v>
      </c>
    </row>
    <row r="71" spans="2:5" ht="15" x14ac:dyDescent="0.25">
      <c r="B71" s="51" t="s">
        <v>65</v>
      </c>
      <c r="C71" s="42">
        <v>0</v>
      </c>
      <c r="D71" s="42">
        <v>0</v>
      </c>
    </row>
    <row r="72" spans="2:5" thickBot="1" x14ac:dyDescent="0.3">
      <c r="B72" s="64" t="s">
        <v>66</v>
      </c>
      <c r="C72" s="43">
        <v>0</v>
      </c>
      <c r="D72" s="43">
        <v>0</v>
      </c>
    </row>
    <row r="73" spans="2:5" thickBot="1" x14ac:dyDescent="0.3">
      <c r="B73" s="67" t="s">
        <v>67</v>
      </c>
      <c r="C73" s="31">
        <f>+C74+C75+C76</f>
        <v>0</v>
      </c>
      <c r="D73" s="31">
        <f>+D74+D75+D76</f>
        <v>0</v>
      </c>
    </row>
    <row r="74" spans="2:5" ht="15" x14ac:dyDescent="0.25">
      <c r="B74" s="53" t="s">
        <v>68</v>
      </c>
      <c r="C74" s="42">
        <v>0</v>
      </c>
      <c r="D74" s="42">
        <v>0</v>
      </c>
    </row>
    <row r="75" spans="2:5" ht="15" x14ac:dyDescent="0.25">
      <c r="B75" s="38" t="s">
        <v>69</v>
      </c>
      <c r="C75" s="41">
        <v>0</v>
      </c>
      <c r="D75" s="41">
        <v>0</v>
      </c>
    </row>
    <row r="76" spans="2:5" thickBot="1" x14ac:dyDescent="0.3">
      <c r="B76" s="50" t="s">
        <v>70</v>
      </c>
      <c r="C76" s="43">
        <v>0</v>
      </c>
      <c r="D76" s="43">
        <v>0</v>
      </c>
    </row>
    <row r="77" spans="2:5" thickBot="1" x14ac:dyDescent="0.3">
      <c r="B77" s="63" t="s">
        <v>58</v>
      </c>
      <c r="C77" s="37"/>
      <c r="D77" s="37"/>
    </row>
    <row r="78" spans="2:5" thickBot="1" x14ac:dyDescent="0.3">
      <c r="B78" s="56" t="s">
        <v>71</v>
      </c>
      <c r="C78" s="46">
        <f>+C79+C82+C85</f>
        <v>0</v>
      </c>
      <c r="D78" s="46">
        <f>+D79+D82+D85</f>
        <v>0</v>
      </c>
    </row>
    <row r="79" spans="2:5" thickBot="1" x14ac:dyDescent="0.3">
      <c r="B79" s="62" t="s">
        <v>72</v>
      </c>
      <c r="C79" s="40">
        <f>+C80+C81</f>
        <v>0</v>
      </c>
      <c r="D79" s="40">
        <f>+D80+D81</f>
        <v>0</v>
      </c>
    </row>
    <row r="80" spans="2:5" ht="15" x14ac:dyDescent="0.25">
      <c r="B80" s="61" t="s">
        <v>73</v>
      </c>
      <c r="C80" s="44">
        <v>0</v>
      </c>
      <c r="D80" s="44">
        <v>0</v>
      </c>
    </row>
    <row r="81" spans="2:5" thickBot="1" x14ac:dyDescent="0.3">
      <c r="B81" s="60" t="s">
        <v>74</v>
      </c>
      <c r="C81" s="45">
        <v>0</v>
      </c>
      <c r="D81" s="45">
        <v>0</v>
      </c>
    </row>
    <row r="82" spans="2:5" thickBot="1" x14ac:dyDescent="0.3">
      <c r="B82" s="62" t="s">
        <v>75</v>
      </c>
      <c r="C82" s="40">
        <f>+C83+C84</f>
        <v>0</v>
      </c>
      <c r="D82" s="40">
        <f>+D83+D84</f>
        <v>0</v>
      </c>
    </row>
    <row r="83" spans="2:5" ht="15" x14ac:dyDescent="0.25">
      <c r="B83" s="61" t="s">
        <v>76</v>
      </c>
      <c r="C83" s="44">
        <v>0</v>
      </c>
      <c r="D83" s="44">
        <v>0</v>
      </c>
    </row>
    <row r="84" spans="2:5" thickBot="1" x14ac:dyDescent="0.3">
      <c r="B84" s="57" t="s">
        <v>77</v>
      </c>
      <c r="C84" s="45">
        <v>0</v>
      </c>
      <c r="D84" s="45">
        <v>0</v>
      </c>
    </row>
    <row r="85" spans="2:5" thickBot="1" x14ac:dyDescent="0.3">
      <c r="B85" s="56" t="s">
        <v>78</v>
      </c>
      <c r="C85" s="46">
        <f>+C86</f>
        <v>0</v>
      </c>
      <c r="D85" s="46">
        <f>+D86</f>
        <v>0</v>
      </c>
    </row>
    <row r="86" spans="2:5" ht="15" x14ac:dyDescent="0.25">
      <c r="B86" s="58" t="s">
        <v>79</v>
      </c>
      <c r="C86" s="59">
        <v>0</v>
      </c>
      <c r="D86" s="59">
        <v>0</v>
      </c>
    </row>
    <row r="87" spans="2:5" thickBot="1" x14ac:dyDescent="0.3">
      <c r="B87" s="39" t="s">
        <v>80</v>
      </c>
      <c r="C87" s="47"/>
      <c r="D87" s="47"/>
    </row>
    <row r="88" spans="2:5" ht="3.75" hidden="1" customHeight="1" x14ac:dyDescent="0.25">
      <c r="B88" s="90"/>
      <c r="C88" s="91"/>
      <c r="D88" s="91"/>
    </row>
    <row r="89" spans="2:5" thickBot="1" x14ac:dyDescent="0.3">
      <c r="B89" s="92" t="s">
        <v>81</v>
      </c>
      <c r="C89" s="37">
        <f>C64</f>
        <v>784531304</v>
      </c>
      <c r="D89" s="37">
        <f>+D64+D78</f>
        <v>784531304</v>
      </c>
    </row>
    <row r="90" spans="2:5" ht="15" x14ac:dyDescent="0.25">
      <c r="B90" s="70" t="s">
        <v>82</v>
      </c>
      <c r="C90" s="89"/>
      <c r="D90" s="89"/>
      <c r="E90" s="49"/>
    </row>
    <row r="91" spans="2:5" ht="15" x14ac:dyDescent="0.25">
      <c r="B91" s="106" t="s">
        <v>83</v>
      </c>
      <c r="C91" s="107"/>
      <c r="D91" s="108"/>
    </row>
    <row r="92" spans="2:5" ht="15" x14ac:dyDescent="0.25">
      <c r="B92" s="109" t="s">
        <v>84</v>
      </c>
      <c r="C92" s="110"/>
      <c r="D92" s="111"/>
    </row>
    <row r="93" spans="2:5" ht="27" customHeight="1" x14ac:dyDescent="0.25">
      <c r="B93" s="100" t="s">
        <v>85</v>
      </c>
      <c r="C93" s="101"/>
      <c r="D93" s="102"/>
    </row>
    <row r="94" spans="2:5" ht="15" x14ac:dyDescent="0.25">
      <c r="B94" s="33"/>
      <c r="C94" s="33"/>
      <c r="D94" s="33"/>
    </row>
    <row r="95" spans="2:5" ht="15" x14ac:dyDescent="0.25">
      <c r="B95" s="33"/>
      <c r="C95" s="33"/>
      <c r="D95" s="33"/>
    </row>
    <row r="96" spans="2:5" ht="15" x14ac:dyDescent="0.25">
      <c r="B96" s="33"/>
      <c r="C96" s="33"/>
      <c r="D96" s="33"/>
    </row>
    <row r="97" spans="2:4" ht="15" x14ac:dyDescent="0.25">
      <c r="B97" s="33"/>
      <c r="C97" s="33"/>
      <c r="D97" s="33"/>
    </row>
    <row r="98" spans="2:4" ht="15" x14ac:dyDescent="0.25">
      <c r="B98" s="33"/>
      <c r="C98" s="33"/>
      <c r="D98" s="33"/>
    </row>
    <row r="99" spans="2:4" ht="15" x14ac:dyDescent="0.25">
      <c r="B99" s="33"/>
      <c r="C99" s="33"/>
      <c r="D99" s="33"/>
    </row>
    <row r="100" spans="2:4" ht="15" x14ac:dyDescent="0.25">
      <c r="B100" s="33"/>
      <c r="C100" s="33"/>
      <c r="D100" s="33"/>
    </row>
    <row r="101" spans="2:4" ht="15" x14ac:dyDescent="0.25">
      <c r="B101" s="33"/>
      <c r="C101" s="33"/>
      <c r="D101" s="33"/>
    </row>
    <row r="102" spans="2:4" ht="15" x14ac:dyDescent="0.25">
      <c r="B102"/>
      <c r="C102"/>
      <c r="D102"/>
    </row>
    <row r="103" spans="2:4" ht="15" x14ac:dyDescent="0.25">
      <c r="B103" s="71" t="s">
        <v>86</v>
      </c>
      <c r="C103" s="34"/>
      <c r="D103"/>
    </row>
    <row r="104" spans="2:4" ht="15" x14ac:dyDescent="0.25">
      <c r="B104" s="72" t="s">
        <v>87</v>
      </c>
      <c r="C104" s="27"/>
      <c r="D104" s="27"/>
    </row>
    <row r="105" spans="2:4" ht="15" customHeight="1" x14ac:dyDescent="0.25">
      <c r="B105" s="73" t="s">
        <v>88</v>
      </c>
      <c r="C105" s="28"/>
      <c r="D105" s="28"/>
    </row>
  </sheetData>
  <mergeCells count="21">
    <mergeCell ref="B93:D93"/>
    <mergeCell ref="L50:L51"/>
    <mergeCell ref="M50:M51"/>
    <mergeCell ref="H58:I58"/>
    <mergeCell ref="F59:M59"/>
    <mergeCell ref="B91:D91"/>
    <mergeCell ref="B92:D92"/>
    <mergeCell ref="F50:F51"/>
    <mergeCell ref="G50:G51"/>
    <mergeCell ref="H50:H51"/>
    <mergeCell ref="I50:I51"/>
    <mergeCell ref="J50:J51"/>
    <mergeCell ref="K50:K51"/>
    <mergeCell ref="B9:B10"/>
    <mergeCell ref="C9:C10"/>
    <mergeCell ref="D9:D10"/>
    <mergeCell ref="B1:E3"/>
    <mergeCell ref="B4:D4"/>
    <mergeCell ref="B5:D5"/>
    <mergeCell ref="B6:D6"/>
    <mergeCell ref="B7:D7"/>
  </mergeCells>
  <printOptions horizontalCentered="1"/>
  <pageMargins left="0.59055118110236227" right="0.31496062992125984" top="0.31496062992125984" bottom="0.31496062992125984" header="0.11811023622047245" footer="0.11811023622047245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Rodriguez</dc:creator>
  <cp:keywords/>
  <dc:description/>
  <cp:lastModifiedBy>Emiliana Ramírez Sánchez</cp:lastModifiedBy>
  <cp:revision/>
  <cp:lastPrinted>2026-05-07T15:35:18Z</cp:lastPrinted>
  <dcterms:created xsi:type="dcterms:W3CDTF">2026-02-03T13:18:50Z</dcterms:created>
  <dcterms:modified xsi:type="dcterms:W3CDTF">2026-05-11T14:24:33Z</dcterms:modified>
  <cp:category/>
  <cp:contentStatus/>
</cp:coreProperties>
</file>