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BEC24537-05B2-4963-97AA-A98B7BA66D84}" xr6:coauthVersionLast="47" xr6:coauthVersionMax="47" xr10:uidLastSave="{00000000-0000-0000-0000-000000000000}"/>
  <bookViews>
    <workbookView xWindow="-120" yWindow="-120" windowWidth="29040" windowHeight="15720" xr2:uid="{21A2F16D-D483-4C68-B552-33AE1D5A78D8}"/>
  </bookViews>
  <sheets>
    <sheet name="Ejecutado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0" i="2" l="1"/>
  <c r="I57" i="2"/>
  <c r="I61" i="2"/>
  <c r="H66" i="2"/>
  <c r="I58" i="2"/>
  <c r="H56" i="2"/>
  <c r="I39" i="2"/>
  <c r="I37" i="2"/>
  <c r="I36" i="2"/>
  <c r="I35" i="2"/>
  <c r="I33" i="2"/>
  <c r="I32" i="2"/>
  <c r="I31" i="2"/>
  <c r="H30" i="2"/>
  <c r="I29" i="2"/>
  <c r="I28" i="2"/>
  <c r="I27" i="2"/>
  <c r="I26" i="2"/>
  <c r="I25" i="2"/>
  <c r="I24" i="2"/>
  <c r="I23" i="2"/>
  <c r="I22" i="2"/>
  <c r="I21" i="2"/>
  <c r="I19" i="2"/>
  <c r="I16" i="2"/>
  <c r="I15" i="2"/>
  <c r="H20" i="2"/>
  <c r="H14" i="2"/>
  <c r="B56" i="2"/>
  <c r="D89" i="2"/>
  <c r="E89" i="2"/>
  <c r="F89" i="2"/>
  <c r="G89" i="2"/>
  <c r="I89" i="2"/>
  <c r="H13" i="2" l="1"/>
  <c r="G56" i="2"/>
  <c r="G30" i="2"/>
  <c r="G20" i="2"/>
  <c r="G14" i="2"/>
  <c r="C67" i="2"/>
  <c r="C56" i="2"/>
  <c r="C40" i="2"/>
  <c r="G66" i="2" l="1"/>
  <c r="G90" i="2" s="1"/>
  <c r="G13" i="2"/>
  <c r="E20" i="2" l="1"/>
  <c r="E14" i="2"/>
  <c r="F56" i="2"/>
  <c r="I56" i="2" s="1"/>
  <c r="F30" i="2"/>
  <c r="I30" i="2" s="1"/>
  <c r="F20" i="2"/>
  <c r="F14" i="2"/>
  <c r="F66" i="2" s="1"/>
  <c r="F90" i="2" s="1"/>
  <c r="D20" i="2"/>
  <c r="C30" i="2"/>
  <c r="C20" i="2"/>
  <c r="B40" i="2"/>
  <c r="B30" i="2"/>
  <c r="B20" i="2"/>
  <c r="B14" i="2"/>
  <c r="I20" i="2" l="1"/>
  <c r="B66" i="2"/>
  <c r="B90" i="2" s="1"/>
  <c r="E13" i="2"/>
  <c r="E66" i="2"/>
  <c r="E90" i="2" s="1"/>
  <c r="F13" i="2"/>
  <c r="B13" i="2"/>
  <c r="B89" i="2"/>
  <c r="C89" i="2"/>
  <c r="D14" i="2"/>
  <c r="I14" i="2" s="1"/>
  <c r="C14" i="2"/>
  <c r="C13" i="2" s="1"/>
  <c r="C66" i="2" l="1"/>
  <c r="C90" i="2" s="1"/>
  <c r="D13" i="2"/>
  <c r="I13" i="2" s="1"/>
  <c r="D66" i="2"/>
  <c r="I66" i="2" s="1"/>
  <c r="D90" i="2" l="1"/>
  <c r="I90" i="2" s="1"/>
</calcChain>
</file>

<file path=xl/sharedStrings.xml><?xml version="1.0" encoding="utf-8"?>
<sst xmlns="http://schemas.openxmlformats.org/spreadsheetml/2006/main" count="104" uniqueCount="104">
  <si>
    <t>DIRECCIÓN GENERAL DE BELLAS ARTES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</si>
  <si>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</si>
  <si>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</si>
  <si>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</si>
  <si>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</si>
  <si>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</si>
  <si>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</si>
  <si>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</si>
  <si>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</si>
  <si>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</si>
  <si>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</si>
  <si>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</si>
  <si>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</si>
  <si>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</si>
  <si>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</si>
  <si>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</si>
  <si>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</si>
  <si>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</si>
  <si>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</si>
  <si>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</si>
  <si>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</si>
  <si>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</si>
  <si>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</si>
  <si>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</si>
  <si>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</si>
  <si>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</si>
  <si>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</si>
  <si>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</si>
  <si>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</si>
  <si>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</si>
  <si>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</si>
  <si>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</si>
  <si>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</si>
  <si>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</si>
  <si>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</si>
  <si>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</si>
  <si>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</si>
  <si>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</si>
  <si>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</si>
  <si>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</si>
  <si>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</si>
  <si>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</si>
  <si>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</si>
  <si>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</si>
  <si>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</si>
  <si>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</si>
  <si>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</si>
  <si>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</si>
  <si>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</si>
  <si>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</si>
  <si>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</si>
  <si>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</si>
  <si>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</si>
  <si>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</si>
  <si>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</si>
  <si>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</si>
  <si>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 gastos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</si>
  <si>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</si>
  <si>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</si>
  <si>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</si>
  <si>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</si>
  <si>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</si>
  <si>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</si>
  <si>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</si>
  <si>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</si>
  <si>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</si>
  <si>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</si>
  <si>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</si>
  <si>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</si>
  <si>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</si>
  <si>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</si>
  <si>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</si>
  <si>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</si>
  <si>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</si>
  <si>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</si>
  <si>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</si>
  <si>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</si>
  <si>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</si>
  <si>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</si>
  <si>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</si>
  <si>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MINISTERIO DE CULTURA</t>
  </si>
  <si>
    <t>CAPITULO: 0216, UNIDAD EJECUTORA: 0005</t>
  </si>
  <si>
    <t>MAYO 2026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</si>
  <si>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</si>
  <si>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</si>
  <si>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</si>
  <si>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</si>
  <si>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</si>
  <si>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</si>
  <si>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</si>
  <si>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 xml:space="preserve">Total </t>
  </si>
  <si>
    <t>2.2.7 - SERVICIOS DE CONSERVACIÓN, REP. MENORES E INSTAL. TEMPORALES</t>
  </si>
  <si>
    <t xml:space="preserve"> </t>
  </si>
  <si>
    <t>2.6.3 - EQUIPO E INSTRUMENTAL, CIENTÍFICO Y LABORATORIO</t>
  </si>
  <si>
    <t>Total general</t>
  </si>
  <si>
    <t>Fuente: Sistema Integrado de Gestion Financiera (SIGEF)</t>
  </si>
  <si>
    <t>Fecha de registro: el 1 de mayo de 2026</t>
  </si>
  <si>
    <t>Fecha de imputación: hasta el 31 de mayo 2026</t>
  </si>
  <si>
    <t xml:space="preserve">                            ALICIA RODRIGUEZ VILLAR</t>
  </si>
  <si>
    <t xml:space="preserve">                          Auxiliar Departamento de Presupuesto</t>
  </si>
  <si>
    <t xml:space="preserve">                                                                                                Encargada Departamento de Presupuesto</t>
  </si>
  <si>
    <t xml:space="preserve">                                                                                                                                                                                                                                VIRGINIA VERUSKA D`OLEO CABRERA </t>
  </si>
  <si>
    <t xml:space="preserve">                                 REALIZADO POR:</t>
  </si>
  <si>
    <t xml:space="preserve">                                                                                                                                                                                                                                    REVISADO 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</si>
</sst>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5">
    <xf numFmtId="0" fontId="0" fillId="0" borderId="0" xfId="0"/>
    <xf numFmtId="44" fontId="0" fillId="0" borderId="0" xfId="0" applyNumberFormat="1"/>
    <xf numFmtId="0" fontId="4" fillId="0" borderId="0" xfId="0" applyFont="1"/>
    <xf numFmtId="4" fontId="0" fillId="0" borderId="0" xfId="0" applyNumberFormat="1"/>
    <xf numFmtId="4" fontId="4" fillId="0" borderId="0" xfId="0" applyNumberFormat="1" applyFont="1"/>
    <xf numFmtId="4" fontId="4" fillId="0" borderId="0" xfId="1" applyNumberFormat="1" applyFont="1"/>
    <xf numFmtId="0" fontId="4" fillId="3" borderId="0" xfId="0" applyFont="1" applyFill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" fontId="9" fillId="0" borderId="0" xfId="0" applyNumberFormat="1" applyFont="1"/>
    <xf numFmtId="4" fontId="1" fillId="0" borderId="0" xfId="0" applyNumberFormat="1" applyFont="1"/>
    <xf numFmtId="4" fontId="1" fillId="0" borderId="0" xfId="1" applyNumberFormat="1" applyFont="1"/>
    <xf numFmtId="4" fontId="1" fillId="0" borderId="13" xfId="0" applyNumberFormat="1" applyFont="1" applyBorder="1"/>
    <xf numFmtId="0" fontId="0" fillId="0" borderId="0" xfId="0" applyAlignment="1">
      <alignment horizontal="center"/>
    </xf>
    <xf numFmtId="43" fontId="0" fillId="0" borderId="0" xfId="1" applyFont="1"/>
    <xf numFmtId="4" fontId="4" fillId="0" borderId="0" xfId="1" applyNumberFormat="1" applyFon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44" fontId="4" fillId="0" borderId="0" xfId="2" applyFont="1" applyFill="1" applyBorder="1"/>
    <xf numFmtId="43" fontId="0" fillId="0" borderId="0" xfId="0" applyNumberFormat="1"/>
    <xf numFmtId="4" fontId="10" fillId="5" borderId="4" xfId="1" applyNumberFormat="1" applyFont="1" applyFill="1" applyBorder="1" applyAlignment="1">
      <alignment horizontal="center"/>
    </xf>
    <xf numFmtId="4" fontId="10" fillId="5" borderId="11" xfId="1" applyNumberFormat="1" applyFont="1" applyFill="1" applyBorder="1" applyAlignment="1">
      <alignment horizontal="center"/>
    </xf>
    <xf numFmtId="44" fontId="3" fillId="0" borderId="4" xfId="2" applyFont="1" applyBorder="1" applyAlignment="1"/>
    <xf numFmtId="44" fontId="3" fillId="0" borderId="16" xfId="2" applyFont="1" applyBorder="1"/>
    <xf numFmtId="44" fontId="3" fillId="0" borderId="30" xfId="2" applyFont="1" applyBorder="1"/>
    <xf numFmtId="44" fontId="3" fillId="0" borderId="3" xfId="2" applyFont="1" applyBorder="1"/>
    <xf numFmtId="44" fontId="3" fillId="0" borderId="4" xfId="2" applyFont="1" applyBorder="1"/>
    <xf numFmtId="44" fontId="3" fillId="0" borderId="7" xfId="2" applyFont="1" applyBorder="1" applyAlignment="1"/>
    <xf numFmtId="44" fontId="3" fillId="0" borderId="18" xfId="2" applyFont="1" applyBorder="1"/>
    <xf numFmtId="44" fontId="3" fillId="0" borderId="7" xfId="2" applyFont="1" applyBorder="1"/>
    <xf numFmtId="44" fontId="2" fillId="0" borderId="21" xfId="2" applyFont="1" applyBorder="1" applyAlignment="1"/>
    <xf numFmtId="44" fontId="2" fillId="0" borderId="8" xfId="2" applyFont="1" applyBorder="1" applyAlignment="1"/>
    <xf numFmtId="44" fontId="2" fillId="0" borderId="20" xfId="2" applyFont="1" applyBorder="1" applyAlignment="1"/>
    <xf numFmtId="44" fontId="2" fillId="0" borderId="23" xfId="2" applyFont="1" applyBorder="1"/>
    <xf numFmtId="44" fontId="2" fillId="0" borderId="8" xfId="2" applyFont="1" applyBorder="1"/>
    <xf numFmtId="44" fontId="2" fillId="0" borderId="24" xfId="2" applyFont="1" applyBorder="1" applyAlignment="1"/>
    <xf numFmtId="44" fontId="2" fillId="0" borderId="10" xfId="2" applyFont="1" applyBorder="1" applyAlignment="1"/>
    <xf numFmtId="44" fontId="2" fillId="0" borderId="33" xfId="2" applyFont="1" applyBorder="1"/>
    <xf numFmtId="44" fontId="2" fillId="0" borderId="21" xfId="2" applyFont="1" applyBorder="1"/>
    <xf numFmtId="44" fontId="2" fillId="0" borderId="33" xfId="2" applyFont="1" applyBorder="1" applyAlignment="1"/>
    <xf numFmtId="44" fontId="2" fillId="0" borderId="28" xfId="2" applyFont="1" applyBorder="1" applyAlignment="1"/>
    <xf numFmtId="44" fontId="2" fillId="0" borderId="9" xfId="2" applyFont="1" applyBorder="1" applyAlignment="1"/>
    <xf numFmtId="44" fontId="2" fillId="0" borderId="34" xfId="2" applyFont="1" applyBorder="1"/>
    <xf numFmtId="44" fontId="2" fillId="0" borderId="17" xfId="2" applyFont="1" applyBorder="1"/>
    <xf numFmtId="44" fontId="2" fillId="0" borderId="25" xfId="2" applyFont="1" applyBorder="1" applyAlignment="1"/>
    <xf numFmtId="44" fontId="3" fillId="0" borderId="11" xfId="2" applyFont="1" applyBorder="1" applyAlignment="1"/>
    <xf numFmtId="44" fontId="2" fillId="0" borderId="32" xfId="2" applyFont="1" applyBorder="1" applyAlignment="1"/>
    <xf numFmtId="44" fontId="2" fillId="3" borderId="21" xfId="2" applyFont="1" applyFill="1" applyBorder="1"/>
    <xf numFmtId="44" fontId="2" fillId="3" borderId="23" xfId="2" applyFont="1" applyFill="1" applyBorder="1"/>
    <xf numFmtId="44" fontId="2" fillId="0" borderId="1" xfId="2" applyFont="1" applyBorder="1" applyAlignment="1"/>
    <xf numFmtId="44" fontId="2" fillId="0" borderId="28" xfId="2" applyFont="1" applyBorder="1" applyAlignment="1">
      <alignment horizontal="right"/>
    </xf>
    <xf numFmtId="44" fontId="2" fillId="0" borderId="24" xfId="2" applyFont="1" applyBorder="1" applyAlignment="1">
      <alignment horizontal="right"/>
    </xf>
    <xf numFmtId="44" fontId="2" fillId="3" borderId="24" xfId="2" applyFont="1" applyFill="1" applyBorder="1"/>
    <xf numFmtId="44" fontId="2" fillId="0" borderId="24" xfId="2" applyFont="1" applyBorder="1"/>
    <xf numFmtId="44" fontId="2" fillId="0" borderId="26" xfId="2" applyFont="1" applyBorder="1" applyAlignment="1"/>
    <xf numFmtId="44" fontId="2" fillId="0" borderId="29" xfId="2" applyFont="1" applyBorder="1" applyAlignment="1">
      <alignment horizontal="right"/>
    </xf>
    <xf numFmtId="44" fontId="3" fillId="0" borderId="5" xfId="2" applyFont="1" applyBorder="1"/>
    <xf numFmtId="44" fontId="2" fillId="0" borderId="27" xfId="2" applyFont="1" applyBorder="1" applyAlignment="1"/>
    <xf numFmtId="44" fontId="2" fillId="0" borderId="8" xfId="2" applyFont="1" applyBorder="1" applyAlignment="1">
      <alignment horizontal="right"/>
    </xf>
    <xf numFmtId="44" fontId="2" fillId="0" borderId="21" xfId="2" applyFont="1" applyBorder="1" applyAlignment="1">
      <alignment horizontal="right"/>
    </xf>
    <xf numFmtId="44" fontId="2" fillId="0" borderId="20" xfId="2" applyFont="1" applyBorder="1"/>
    <xf numFmtId="44" fontId="2" fillId="0" borderId="7" xfId="2" applyFont="1" applyBorder="1" applyAlignment="1"/>
    <xf numFmtId="44" fontId="2" fillId="0" borderId="7" xfId="2" applyFont="1" applyBorder="1" applyAlignment="1">
      <alignment horizontal="right"/>
    </xf>
    <xf numFmtId="44" fontId="3" fillId="0" borderId="35" xfId="2" applyFont="1" applyBorder="1" applyAlignment="1"/>
    <xf numFmtId="44" fontId="3" fillId="0" borderId="4" xfId="2" applyFont="1" applyBorder="1" applyAlignment="1">
      <alignment horizontal="right"/>
    </xf>
    <xf numFmtId="0" fontId="2" fillId="0" borderId="8" xfId="0" applyFont="1" applyBorder="1" applyAlignment="1">
      <alignment horizontal="left" wrapText="1"/>
    </xf>
    <xf numFmtId="44" fontId="2" fillId="0" borderId="6" xfId="2" applyFont="1" applyBorder="1" applyAlignment="1"/>
    <xf numFmtId="0" fontId="2" fillId="0" borderId="24" xfId="0" applyFont="1" applyBorder="1" applyAlignment="1">
      <alignment horizontal="left" wrapText="1"/>
    </xf>
    <xf numFmtId="0" fontId="2" fillId="0" borderId="24" xfId="0" applyFont="1" applyBorder="1" applyAlignment="1">
      <alignment horizontal="left"/>
    </xf>
    <xf numFmtId="44" fontId="2" fillId="0" borderId="19" xfId="2" applyFont="1" applyBorder="1" applyAlignment="1"/>
    <xf numFmtId="0" fontId="3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8" xfId="0" applyFont="1" applyBorder="1" applyAlignment="1">
      <alignment horizontal="left" indent="2"/>
    </xf>
    <xf numFmtId="0" fontId="2" fillId="0" borderId="24" xfId="0" applyFont="1" applyBorder="1" applyAlignment="1">
      <alignment horizontal="left" indent="2"/>
    </xf>
    <xf numFmtId="0" fontId="2" fillId="0" borderId="24" xfId="0" applyFont="1" applyBorder="1" applyAlignment="1">
      <alignment horizontal="left" wrapText="1" indent="2"/>
    </xf>
    <xf numFmtId="0" fontId="2" fillId="0" borderId="9" xfId="0" applyFont="1" applyBorder="1" applyAlignment="1">
      <alignment horizontal="left" indent="2"/>
    </xf>
    <xf numFmtId="0" fontId="10" fillId="2" borderId="14" xfId="0" applyFont="1" applyFill="1" applyBorder="1" applyAlignment="1">
      <alignment vertical="center"/>
    </xf>
    <xf numFmtId="44" fontId="10" fillId="5" borderId="21" xfId="2" applyFont="1" applyFill="1" applyBorder="1" applyAlignment="1"/>
    <xf numFmtId="44" fontId="10" fillId="2" borderId="4" xfId="2" applyFont="1" applyFill="1" applyBorder="1"/>
    <xf numFmtId="44" fontId="3" fillId="0" borderId="8" xfId="2" applyFont="1" applyBorder="1" applyAlignment="1"/>
    <xf numFmtId="0" fontId="2" fillId="0" borderId="22" xfId="0" applyFont="1" applyBorder="1" applyAlignment="1">
      <alignment horizontal="left"/>
    </xf>
    <xf numFmtId="44" fontId="2" fillId="0" borderId="4" xfId="2" applyFont="1" applyBorder="1" applyAlignment="1"/>
    <xf numFmtId="44" fontId="2" fillId="0" borderId="11" xfId="2" applyFont="1" applyBorder="1" applyAlignment="1"/>
    <xf numFmtId="44" fontId="2" fillId="5" borderId="8" xfId="2" applyFont="1" applyFill="1" applyBorder="1" applyAlignment="1"/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44" fontId="3" fillId="4" borderId="4" xfId="2" applyFont="1" applyFill="1" applyBorder="1" applyAlignment="1">
      <alignment horizontal="right"/>
    </xf>
    <xf numFmtId="0" fontId="10" fillId="2" borderId="16" xfId="0" applyFont="1" applyFill="1" applyBorder="1" applyAlignment="1">
      <alignment horizontal="left" vertical="center" wrapText="1"/>
    </xf>
    <xf numFmtId="44" fontId="10" fillId="2" borderId="3" xfId="2" applyFont="1" applyFill="1" applyBorder="1"/>
    <xf numFmtId="44" fontId="10" fillId="2" borderId="7" xfId="2" applyFont="1" applyFill="1" applyBorder="1"/>
    <xf numFmtId="44" fontId="2" fillId="0" borderId="18" xfId="2" applyFont="1" applyBorder="1" applyAlignment="1"/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0" fillId="2" borderId="4" xfId="0" applyFont="1" applyFill="1" applyBorder="1" applyAlignment="1">
      <alignment vertical="center"/>
    </xf>
    <xf numFmtId="0" fontId="2" fillId="0" borderId="8" xfId="0" applyFont="1" applyBorder="1" applyAlignment="1">
      <alignment horizontal="left" wrapText="1" indent="2"/>
    </xf>
    <xf numFmtId="0" fontId="2" fillId="0" borderId="9" xfId="0" applyFont="1" applyBorder="1" applyAlignment="1">
      <alignment horizontal="left" wrapText="1" indent="2"/>
    </xf>
    <xf numFmtId="0" fontId="3" fillId="0" borderId="4" xfId="0" applyFont="1" applyBorder="1" applyAlignment="1">
      <alignment horizontal="left" indent="1"/>
    </xf>
    <xf numFmtId="0" fontId="2" fillId="3" borderId="8" xfId="0" applyFont="1" applyFill="1" applyBorder="1" applyAlignment="1">
      <alignment horizontal="left" wrapText="1" indent="2"/>
    </xf>
    <xf numFmtId="0" fontId="2" fillId="3" borderId="24" xfId="0" applyFont="1" applyFill="1" applyBorder="1" applyAlignment="1">
      <alignment horizontal="left" wrapText="1" indent="2"/>
    </xf>
    <xf numFmtId="0" fontId="3" fillId="0" borderId="4" xfId="0" applyFont="1" applyBorder="1" applyAlignment="1">
      <alignment horizontal="left" wrapText="1" indent="1"/>
    </xf>
    <xf numFmtId="0" fontId="3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 indent="2"/>
    </xf>
    <xf numFmtId="0" fontId="2" fillId="0" borderId="9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/>
    </xf>
    <xf numFmtId="2" fontId="3" fillId="4" borderId="4" xfId="2" applyNumberFormat="1" applyFont="1" applyFill="1" applyBorder="1" applyAlignment="1"/>
    <xf numFmtId="0" fontId="2" fillId="0" borderId="4" xfId="0" applyFont="1" applyBorder="1" applyAlignment="1">
      <alignment horizontal="left" vertical="center" wrapText="1" indent="2"/>
    </xf>
    <xf numFmtId="0" fontId="8" fillId="0" borderId="0" xfId="0" applyFont="1" applyAlignment="1">
      <alignment horizontal="center" wrapText="1" readingOrder="1"/>
    </xf>
    <xf numFmtId="0" fontId="10" fillId="2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4" fontId="10" fillId="2" borderId="8" xfId="1" applyNumberFormat="1" applyFont="1" applyFill="1" applyBorder="1" applyAlignment="1">
      <alignment horizontal="center" vertical="center" wrapText="1"/>
    </xf>
    <xf numFmtId="4" fontId="10" fillId="2" borderId="9" xfId="1" applyNumberFormat="1" applyFont="1" applyFill="1" applyBorder="1" applyAlignment="1">
      <alignment horizontal="center" vertical="center" wrapText="1"/>
    </xf>
    <xf numFmtId="4" fontId="10" fillId="5" borderId="31" xfId="1" applyNumberFormat="1" applyFont="1" applyFill="1" applyBorder="1" applyAlignment="1">
      <alignment horizontal="center" vertical="center"/>
    </xf>
    <xf numFmtId="4" fontId="10" fillId="5" borderId="13" xfId="1" applyNumberFormat="1" applyFont="1" applyFill="1" applyBorder="1" applyAlignment="1">
      <alignment horizontal="center" vertical="center"/>
    </xf>
    <xf numFmtId="4" fontId="10" fillId="5" borderId="1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wrapText="1" readingOrder="1"/>
    </xf>
    <xf numFmtId="0" fontId="7" fillId="0" borderId="0" xfId="0" applyFont="1" applyAlignment="1">
      <alignment horizontal="center" wrapText="1" readingOrder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 wrapText="1" readingOrder="1"/>
    </xf>
    <xf numFmtId="49" fontId="8" fillId="0" borderId="0" xfId="0" applyNumberFormat="1" applyFont="1" applyAlignment="1">
      <alignment horizontal="center" wrapText="1" readingOrder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285750</xdr:colOff>
      <xdr:row>0</xdr:row>
      <xdr:rowOff>0</xdr:rowOff>
    </xdr:from>
    <xdr:ext cx="2337320" cy="605117"/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9CC69C5D-DB31-492D-9E55-8850334F9E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0"/>
          <a:ext cx="2337320" cy="605117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298450</xdr:colOff>
      <xdr:row>104</xdr:row>
      <xdr:rowOff>114299</xdr:rowOff>
    </xdr:from>
    <xdr:to>
      <xdr:col>2</xdr:col>
      <xdr:colOff>1381125</xdr:colOff>
      <xdr:row>109</xdr:row>
      <xdr:rowOff>44450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BE8BDE0-F76A-4C5A-8A19-6417B87BD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27700" y="21755099"/>
          <a:ext cx="1082675" cy="882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0B82-60A1-46B3-9EE2-A51C42928935}">
  <dimension ref="A1:O102"/>
  <sheetViews>
    <sheetView tabSelected="1" workbookViewId="0">
      <selection activeCell="F109" sqref="F109"/>
    </sheetView>
  </sheetViews>
  <sheetFormatPr baseColWidth="10" defaultColWidth="11.42578125" defaultRowHeight="15" x14ac:dyDescent="0.25"/>
  <cols>
    <col min="1" max="1" width="62.28515625" customWidth="1"/>
    <col min="2" max="2" width="19.140625" customWidth="1"/>
    <col min="3" max="3" width="21.140625" customWidth="1"/>
    <col min="4" max="4" width="16.85546875" customWidth="1"/>
    <col min="5" max="6" width="17.5703125" customWidth="1"/>
    <col min="7" max="7" width="16.42578125" customWidth="1"/>
    <col min="8" max="8" width="17.85546875" customWidth="1"/>
    <col min="9" max="9" width="20.28515625" customWidth="1"/>
    <col min="10" max="10" width="15.140625" bestFit="1" customWidth="1"/>
    <col min="11" max="11" width="15.7109375" bestFit="1" customWidth="1"/>
    <col min="12" max="12" width="17.42578125" customWidth="1"/>
    <col min="13" max="13" width="14.140625" bestFit="1" customWidth="1"/>
  </cols>
  <sheetData>
    <row r="1" spans="1:12" x14ac:dyDescent="0.25">
      <c r="B1" s="3"/>
      <c r="C1" s="3"/>
      <c r="D1" s="118"/>
      <c r="E1" s="19"/>
      <c r="F1" s="19"/>
      <c r="G1" s="19"/>
      <c r="H1" s="19"/>
      <c r="I1" s="3"/>
    </row>
    <row r="2" spans="1:12" x14ac:dyDescent="0.25">
      <c r="B2" s="3"/>
      <c r="C2" s="3"/>
      <c r="D2" s="118"/>
      <c r="E2" s="19"/>
      <c r="F2" s="19"/>
      <c r="G2" s="19"/>
      <c r="H2" s="19"/>
      <c r="I2" s="3"/>
    </row>
    <row r="3" spans="1:12" ht="21" customHeight="1" x14ac:dyDescent="0.25">
      <c r="B3" s="3"/>
      <c r="C3" s="3"/>
      <c r="D3" s="118"/>
      <c r="E3" s="19"/>
      <c r="F3" s="19"/>
      <c r="G3" s="19"/>
      <c r="H3" s="19"/>
      <c r="I3" s="3"/>
    </row>
    <row r="4" spans="1:12" ht="15.75" x14ac:dyDescent="0.25">
      <c r="A4" s="119" t="s">
        <v>80</v>
      </c>
      <c r="B4" s="120"/>
      <c r="C4" s="120"/>
      <c r="D4" s="120"/>
      <c r="E4" s="120"/>
      <c r="F4" s="120"/>
      <c r="G4" s="120"/>
      <c r="H4" s="120"/>
      <c r="I4" s="120"/>
    </row>
    <row r="5" spans="1:12" ht="15.75" x14ac:dyDescent="0.25">
      <c r="A5" s="119" t="s">
        <v>0</v>
      </c>
      <c r="B5" s="120"/>
      <c r="C5" s="120"/>
      <c r="D5" s="120"/>
      <c r="E5" s="120"/>
      <c r="F5" s="120"/>
      <c r="G5" s="120"/>
      <c r="H5" s="120"/>
      <c r="I5" s="120"/>
    </row>
    <row r="6" spans="1:12" ht="15.75" x14ac:dyDescent="0.25">
      <c r="A6" s="121" t="s">
        <v>81</v>
      </c>
      <c r="B6" s="122"/>
      <c r="C6" s="122"/>
      <c r="D6" s="122"/>
      <c r="E6" s="122"/>
      <c r="F6" s="122"/>
      <c r="G6" s="122"/>
      <c r="H6" s="122"/>
      <c r="I6" s="122"/>
    </row>
    <row r="7" spans="1:12" ht="15.75" x14ac:dyDescent="0.25">
      <c r="A7" s="123" t="s">
        <v>82</v>
      </c>
      <c r="B7" s="124"/>
      <c r="C7" s="124"/>
      <c r="D7" s="124"/>
      <c r="E7" s="124"/>
      <c r="F7" s="124"/>
      <c r="G7" s="124"/>
      <c r="H7" s="124"/>
      <c r="I7" s="124"/>
    </row>
    <row r="8" spans="1:12" ht="15.75" x14ac:dyDescent="0.25">
      <c r="A8" s="110" t="s">
        <v>83</v>
      </c>
      <c r="B8" s="110"/>
      <c r="C8" s="110"/>
      <c r="D8" s="110"/>
      <c r="E8" s="110"/>
      <c r="F8" s="110"/>
      <c r="G8" s="110"/>
      <c r="H8" s="110"/>
      <c r="I8" s="110"/>
    </row>
    <row r="9" spans="1:12" ht="15.75" x14ac:dyDescent="0.25">
      <c r="A9" s="110" t="s">
        <v>1</v>
      </c>
      <c r="B9" s="110"/>
      <c r="C9" s="110"/>
      <c r="D9" s="110"/>
      <c r="E9" s="110"/>
      <c r="F9" s="110"/>
      <c r="G9" s="110"/>
      <c r="H9" s="110"/>
      <c r="I9" s="110"/>
    </row>
    <row r="10" spans="1:12" ht="3" customHeight="1" thickBot="1" x14ac:dyDescent="0.3">
      <c r="A10" s="2"/>
      <c r="B10" s="4"/>
      <c r="C10" s="4"/>
      <c r="D10" s="5"/>
      <c r="E10" s="5"/>
      <c r="F10" s="5"/>
      <c r="G10" s="5"/>
      <c r="H10" s="5"/>
      <c r="I10" s="5"/>
    </row>
    <row r="11" spans="1:12" ht="15.75" thickBot="1" x14ac:dyDescent="0.3">
      <c r="A11" s="111" t="s">
        <v>2</v>
      </c>
      <c r="B11" s="113" t="s">
        <v>3</v>
      </c>
      <c r="C11" s="113" t="s">
        <v>4</v>
      </c>
      <c r="D11" s="115" t="s">
        <v>84</v>
      </c>
      <c r="E11" s="116"/>
      <c r="F11" s="116"/>
      <c r="G11" s="116"/>
      <c r="H11" s="116"/>
      <c r="I11" s="117"/>
    </row>
    <row r="12" spans="1:12" ht="15.75" customHeight="1" thickBot="1" x14ac:dyDescent="0.3">
      <c r="A12" s="112"/>
      <c r="B12" s="114"/>
      <c r="C12" s="114"/>
      <c r="D12" s="22" t="s">
        <v>85</v>
      </c>
      <c r="E12" s="22" t="s">
        <v>86</v>
      </c>
      <c r="F12" s="23" t="s">
        <v>87</v>
      </c>
      <c r="G12" s="23" t="s">
        <v>88</v>
      </c>
      <c r="H12" s="23" t="s">
        <v>89</v>
      </c>
      <c r="I12" s="22" t="s">
        <v>90</v>
      </c>
    </row>
    <row r="13" spans="1:12" ht="15.75" thickBot="1" x14ac:dyDescent="0.3">
      <c r="A13" s="72" t="s">
        <v>5</v>
      </c>
      <c r="B13" s="24">
        <f>B14+B20+B30+B56</f>
        <v>784531304</v>
      </c>
      <c r="C13" s="25">
        <f>C14+C20+C30+C56+C67</f>
        <v>784531304</v>
      </c>
      <c r="D13" s="26">
        <f>+D14+D20</f>
        <v>48886215.359999999</v>
      </c>
      <c r="E13" s="27">
        <f>+E14+E20</f>
        <v>49222106.780000001</v>
      </c>
      <c r="F13" s="28">
        <f>+F14+F20+F30+F56</f>
        <v>52239728.420000002</v>
      </c>
      <c r="G13" s="28">
        <f>+G14+G20+G30+G56</f>
        <v>52032152.43</v>
      </c>
      <c r="H13" s="28">
        <f>+H14+H20+H30+H56</f>
        <v>88362366.459999993</v>
      </c>
      <c r="I13" s="28">
        <f>+D13+E13+F13+G13+H13</f>
        <v>290742569.44999999</v>
      </c>
      <c r="J13" s="3"/>
    </row>
    <row r="14" spans="1:12" ht="15.75" thickBot="1" x14ac:dyDescent="0.3">
      <c r="A14" s="103" t="s">
        <v>6</v>
      </c>
      <c r="B14" s="29">
        <f t="shared" ref="B14:H14" si="0">SUM(B15:B19)</f>
        <v>676079403</v>
      </c>
      <c r="C14" s="30">
        <f t="shared" si="0"/>
        <v>667978987.54999995</v>
      </c>
      <c r="D14" s="28">
        <f t="shared" si="0"/>
        <v>46210020.549999997</v>
      </c>
      <c r="E14" s="27">
        <f t="shared" si="0"/>
        <v>45839064.119999997</v>
      </c>
      <c r="F14" s="28">
        <f t="shared" si="0"/>
        <v>45930458</v>
      </c>
      <c r="G14" s="28">
        <f t="shared" si="0"/>
        <v>45841963.649999999</v>
      </c>
      <c r="H14" s="28">
        <f t="shared" si="0"/>
        <v>80506792.519999996</v>
      </c>
      <c r="I14" s="31">
        <f>+D14+E14+F14+G14+H14</f>
        <v>264328298.83999997</v>
      </c>
      <c r="J14" s="14"/>
      <c r="K14" s="21"/>
    </row>
    <row r="15" spans="1:12" ht="15.75" x14ac:dyDescent="0.25">
      <c r="A15" s="98" t="s">
        <v>7</v>
      </c>
      <c r="B15" s="32">
        <v>517070830</v>
      </c>
      <c r="C15" s="33">
        <v>508970414.55000001</v>
      </c>
      <c r="D15" s="34">
        <v>39573839.899999999</v>
      </c>
      <c r="E15" s="35">
        <v>39248939.899999999</v>
      </c>
      <c r="F15" s="32">
        <v>39210889.899999999</v>
      </c>
      <c r="G15" s="32">
        <v>39251454.899999999</v>
      </c>
      <c r="H15" s="32">
        <v>39479454.899999999</v>
      </c>
      <c r="I15" s="36">
        <f>+D15+E15+F15+G15+H15</f>
        <v>196764579.5</v>
      </c>
      <c r="J15" s="3"/>
      <c r="K15" s="20"/>
      <c r="L15" s="1"/>
    </row>
    <row r="16" spans="1:12" ht="15.75" x14ac:dyDescent="0.25">
      <c r="A16" s="76" t="s">
        <v>8</v>
      </c>
      <c r="B16" s="37">
        <v>86297545</v>
      </c>
      <c r="C16" s="38">
        <v>86297545</v>
      </c>
      <c r="D16" s="39">
        <v>600000</v>
      </c>
      <c r="E16" s="35">
        <v>600000</v>
      </c>
      <c r="F16" s="37">
        <v>738931.33</v>
      </c>
      <c r="G16" s="32">
        <v>600000</v>
      </c>
      <c r="H16" s="32">
        <v>35002100.859999999</v>
      </c>
      <c r="I16" s="40">
        <f>+D16+E16+F16+G16+H16</f>
        <v>37541032.189999998</v>
      </c>
      <c r="J16" s="3"/>
      <c r="K16" s="20"/>
    </row>
    <row r="17" spans="1:13" x14ac:dyDescent="0.25">
      <c r="A17" s="76" t="s">
        <v>9</v>
      </c>
      <c r="B17" s="37">
        <v>150000</v>
      </c>
      <c r="C17" s="37">
        <v>150000</v>
      </c>
      <c r="D17" s="41">
        <v>0</v>
      </c>
      <c r="E17" s="42">
        <v>0</v>
      </c>
      <c r="F17" s="37">
        <v>0</v>
      </c>
      <c r="G17" s="37">
        <v>0</v>
      </c>
      <c r="H17" s="37">
        <v>0</v>
      </c>
      <c r="I17" s="37">
        <v>0</v>
      </c>
      <c r="K17" s="1"/>
    </row>
    <row r="18" spans="1:13" ht="17.25" customHeight="1" x14ac:dyDescent="0.25">
      <c r="A18" s="76" t="s">
        <v>10</v>
      </c>
      <c r="B18" s="37">
        <v>0</v>
      </c>
      <c r="C18" s="37">
        <v>0</v>
      </c>
      <c r="D18" s="41">
        <v>0</v>
      </c>
      <c r="E18" s="42">
        <v>0</v>
      </c>
      <c r="F18" s="37">
        <v>0</v>
      </c>
      <c r="G18" s="37">
        <v>0</v>
      </c>
      <c r="H18" s="37">
        <v>0</v>
      </c>
      <c r="I18" s="37">
        <v>0</v>
      </c>
    </row>
    <row r="19" spans="1:13" ht="17.25" customHeight="1" thickBot="1" x14ac:dyDescent="0.3">
      <c r="A19" s="99" t="s">
        <v>11</v>
      </c>
      <c r="B19" s="38">
        <v>72561028</v>
      </c>
      <c r="C19" s="43">
        <v>72561028</v>
      </c>
      <c r="D19" s="44">
        <v>6036180.6500000004</v>
      </c>
      <c r="E19" s="45">
        <v>5990124.2199999997</v>
      </c>
      <c r="F19" s="38">
        <v>5980636.7699999996</v>
      </c>
      <c r="G19" s="46">
        <v>5990508.75</v>
      </c>
      <c r="H19" s="46">
        <v>6025236.7599999998</v>
      </c>
      <c r="I19" s="40">
        <f>+D19+E19+F19+G19+H19</f>
        <v>30022687.149999999</v>
      </c>
    </row>
    <row r="20" spans="1:13" ht="14.25" customHeight="1" thickBot="1" x14ac:dyDescent="0.3">
      <c r="A20" s="100" t="s">
        <v>12</v>
      </c>
      <c r="B20" s="47">
        <f>SUM(B21:B29)</f>
        <v>88051901</v>
      </c>
      <c r="C20" s="25">
        <f>+C21+C22+C23+C24+C25+C26+C27+C28+C29</f>
        <v>73480320</v>
      </c>
      <c r="D20" s="28">
        <f>+D21+D24+D25+D26+D28</f>
        <v>2676194.81</v>
      </c>
      <c r="E20" s="27">
        <f>+E21+E23+E24+E25+E26+E28+E29</f>
        <v>3383042.66</v>
      </c>
      <c r="F20" s="28">
        <f>+F21+F22+F23+F24+F25+F26+F27+F28+F29</f>
        <v>4205602.46</v>
      </c>
      <c r="G20" s="28">
        <f>+G21+G22+G23+G24+G25+G26+G27+G28+G29</f>
        <v>5237213.09</v>
      </c>
      <c r="H20" s="28">
        <f>+H21+H22+H23+H24+H25+H26+H27+H28+H29</f>
        <v>5156096.51</v>
      </c>
      <c r="I20" s="28">
        <f>+D20+E20+F20+G20+H20</f>
        <v>20658149.530000001</v>
      </c>
      <c r="J20" s="3"/>
      <c r="K20" s="14"/>
      <c r="L20" s="14"/>
      <c r="M20" s="14"/>
    </row>
    <row r="21" spans="1:13" ht="13.5" customHeight="1" x14ac:dyDescent="0.25">
      <c r="A21" s="101" t="s">
        <v>13</v>
      </c>
      <c r="B21" s="33">
        <v>42132030</v>
      </c>
      <c r="C21" s="48">
        <v>26653488</v>
      </c>
      <c r="D21" s="49">
        <v>1956503.83</v>
      </c>
      <c r="E21" s="50">
        <v>2436080.86</v>
      </c>
      <c r="F21" s="32">
        <v>2092723.96</v>
      </c>
      <c r="G21" s="32">
        <v>1707470.15</v>
      </c>
      <c r="H21" s="32">
        <v>1909136.58</v>
      </c>
      <c r="I21" s="40">
        <f>+D21+E21+F21+G21+H21</f>
        <v>10101915.379999999</v>
      </c>
    </row>
    <row r="22" spans="1:13" ht="13.5" customHeight="1" x14ac:dyDescent="0.25">
      <c r="A22" s="102" t="s">
        <v>14</v>
      </c>
      <c r="B22" s="37">
        <v>1640000</v>
      </c>
      <c r="C22" s="51">
        <v>1966823</v>
      </c>
      <c r="D22" s="32">
        <v>0</v>
      </c>
      <c r="E22" s="32">
        <v>0</v>
      </c>
      <c r="F22" s="37">
        <v>0</v>
      </c>
      <c r="G22" s="37">
        <v>70777</v>
      </c>
      <c r="H22" s="37">
        <v>49351.66</v>
      </c>
      <c r="I22" s="37">
        <f>+G22+H22</f>
        <v>120128.66</v>
      </c>
    </row>
    <row r="23" spans="1:13" ht="13.5" customHeight="1" x14ac:dyDescent="0.25">
      <c r="A23" s="102" t="s">
        <v>15</v>
      </c>
      <c r="B23" s="37">
        <v>2500000</v>
      </c>
      <c r="C23" s="51">
        <v>2704000</v>
      </c>
      <c r="D23" s="32">
        <v>0</v>
      </c>
      <c r="E23" s="52">
        <v>135767.5</v>
      </c>
      <c r="F23" s="37">
        <v>60071.27</v>
      </c>
      <c r="G23" s="37">
        <v>126898.56</v>
      </c>
      <c r="H23" s="37">
        <v>139248.78</v>
      </c>
      <c r="I23" s="53">
        <f>+E23+F23+G23+H23</f>
        <v>461986.11</v>
      </c>
    </row>
    <row r="24" spans="1:13" ht="14.25" customHeight="1" x14ac:dyDescent="0.25">
      <c r="A24" s="102" t="s">
        <v>16</v>
      </c>
      <c r="B24" s="37">
        <v>0</v>
      </c>
      <c r="C24" s="51">
        <v>936079.31</v>
      </c>
      <c r="D24" s="54">
        <v>18000</v>
      </c>
      <c r="E24" s="50">
        <v>67998.12</v>
      </c>
      <c r="F24" s="37">
        <v>67998.12</v>
      </c>
      <c r="G24" s="37">
        <v>68998.12</v>
      </c>
      <c r="H24" s="37">
        <v>67998.12</v>
      </c>
      <c r="I24" s="53">
        <f>+D24+E24+F24+G24+H24</f>
        <v>290992.48</v>
      </c>
    </row>
    <row r="25" spans="1:13" ht="13.5" customHeight="1" x14ac:dyDescent="0.25">
      <c r="A25" s="102" t="s">
        <v>17</v>
      </c>
      <c r="B25" s="37">
        <v>3486800</v>
      </c>
      <c r="C25" s="51">
        <v>6894800</v>
      </c>
      <c r="D25" s="54">
        <v>248900</v>
      </c>
      <c r="E25" s="50">
        <v>369850</v>
      </c>
      <c r="F25" s="37">
        <v>369850</v>
      </c>
      <c r="G25" s="37">
        <v>2765439.99</v>
      </c>
      <c r="H25" s="37">
        <v>478300</v>
      </c>
      <c r="I25" s="53">
        <f>+D25+E25+F25+G25+H25</f>
        <v>4232339.99</v>
      </c>
    </row>
    <row r="26" spans="1:13" ht="13.5" customHeight="1" x14ac:dyDescent="0.25">
      <c r="A26" s="76" t="s">
        <v>18</v>
      </c>
      <c r="B26" s="37">
        <v>4740000</v>
      </c>
      <c r="C26" s="51">
        <v>5575000</v>
      </c>
      <c r="D26" s="55">
        <v>336280.48</v>
      </c>
      <c r="E26" s="35">
        <v>338328.08</v>
      </c>
      <c r="F26" s="37">
        <v>341765.32</v>
      </c>
      <c r="G26" s="37">
        <v>338706.6</v>
      </c>
      <c r="H26" s="37">
        <v>343051.46</v>
      </c>
      <c r="I26" s="53">
        <f>+D26+E26+F26+G26+H26</f>
        <v>1698131.94</v>
      </c>
    </row>
    <row r="27" spans="1:13" ht="19.5" customHeight="1" x14ac:dyDescent="0.25">
      <c r="A27" s="75" t="s">
        <v>91</v>
      </c>
      <c r="B27" s="37">
        <v>4300000</v>
      </c>
      <c r="C27" s="51">
        <v>5806216.2000000002</v>
      </c>
      <c r="D27" s="32">
        <v>0</v>
      </c>
      <c r="E27" s="32">
        <v>0</v>
      </c>
      <c r="F27" s="37">
        <v>34246.269999999997</v>
      </c>
      <c r="G27" s="37">
        <v>4500</v>
      </c>
      <c r="H27" s="37">
        <v>349534.87</v>
      </c>
      <c r="I27" s="53">
        <f>+F27+G27+H27</f>
        <v>388281.14</v>
      </c>
    </row>
    <row r="28" spans="1:13" ht="14.25" customHeight="1" x14ac:dyDescent="0.25">
      <c r="A28" s="76" t="s">
        <v>19</v>
      </c>
      <c r="B28" s="37">
        <v>20993071</v>
      </c>
      <c r="C28" s="51">
        <v>16290082.68</v>
      </c>
      <c r="D28" s="55">
        <v>116510.5</v>
      </c>
      <c r="E28" s="35">
        <v>29018.1</v>
      </c>
      <c r="F28" s="37">
        <v>1238947.52</v>
      </c>
      <c r="G28" s="37">
        <v>129642.67</v>
      </c>
      <c r="H28" s="37">
        <v>1709676.04</v>
      </c>
      <c r="I28" s="53">
        <f>+D28+E28+F28+G28+H28</f>
        <v>3223794.83</v>
      </c>
    </row>
    <row r="29" spans="1:13" ht="15" customHeight="1" thickBot="1" x14ac:dyDescent="0.3">
      <c r="A29" s="99" t="s">
        <v>20</v>
      </c>
      <c r="B29" s="38">
        <v>8260000</v>
      </c>
      <c r="C29" s="56">
        <v>6653830.8099999996</v>
      </c>
      <c r="D29" s="32">
        <v>0</v>
      </c>
      <c r="E29" s="57">
        <v>6000</v>
      </c>
      <c r="F29" s="38">
        <v>0</v>
      </c>
      <c r="G29" s="38">
        <v>24780</v>
      </c>
      <c r="H29" s="38">
        <v>109799</v>
      </c>
      <c r="I29" s="53">
        <f>+E29+F29+G29+H29</f>
        <v>140579</v>
      </c>
    </row>
    <row r="30" spans="1:13" ht="15.75" customHeight="1" thickBot="1" x14ac:dyDescent="0.3">
      <c r="A30" s="100" t="s">
        <v>21</v>
      </c>
      <c r="B30" s="47">
        <f>SUM(B31:B39)</f>
        <v>15400000</v>
      </c>
      <c r="C30" s="27">
        <f>+C31+C32+C33+C34+C35+C36+C37+C38+C39</f>
        <v>18867919</v>
      </c>
      <c r="D30" s="28">
        <v>0</v>
      </c>
      <c r="E30" s="27">
        <v>0</v>
      </c>
      <c r="F30" s="28">
        <f>+F31+F32+F33+F34+F35+F36+F37+F38+F39</f>
        <v>2082486.96</v>
      </c>
      <c r="G30" s="28">
        <f>+G31+G32+G33+G34+G35+G36+G37+G38+G39</f>
        <v>852471.49</v>
      </c>
      <c r="H30" s="28">
        <f>+H31+H32+H33+H34+H35+H36+H37+H38+H39</f>
        <v>2685010.63</v>
      </c>
      <c r="I30" s="58">
        <f>+F30+G30+H30</f>
        <v>5619969.0800000001</v>
      </c>
    </row>
    <row r="31" spans="1:13" ht="15" customHeight="1" x14ac:dyDescent="0.25">
      <c r="A31" s="98" t="s">
        <v>22</v>
      </c>
      <c r="B31" s="59">
        <v>2800000</v>
      </c>
      <c r="C31" s="33">
        <v>1597474.69</v>
      </c>
      <c r="D31" s="32">
        <v>0</v>
      </c>
      <c r="E31" s="32">
        <v>0</v>
      </c>
      <c r="F31" s="32">
        <v>19150</v>
      </c>
      <c r="G31" s="32">
        <v>18612.080000000002</v>
      </c>
      <c r="H31" s="32">
        <v>249902</v>
      </c>
      <c r="I31" s="60">
        <f>+F31+G31+H31</f>
        <v>287664.08</v>
      </c>
    </row>
    <row r="32" spans="1:13" ht="13.5" customHeight="1" x14ac:dyDescent="0.25">
      <c r="A32" s="76" t="s">
        <v>23</v>
      </c>
      <c r="B32" s="42">
        <v>0</v>
      </c>
      <c r="C32" s="32">
        <v>63586.5</v>
      </c>
      <c r="D32" s="32">
        <v>0</v>
      </c>
      <c r="E32" s="32">
        <v>0</v>
      </c>
      <c r="F32" s="32">
        <v>0</v>
      </c>
      <c r="G32" s="32">
        <v>13496</v>
      </c>
      <c r="H32" s="32">
        <v>0</v>
      </c>
      <c r="I32" s="61">
        <f>+G32+H32</f>
        <v>13496</v>
      </c>
    </row>
    <row r="33" spans="1:15" ht="16.5" customHeight="1" x14ac:dyDescent="0.25">
      <c r="A33" s="76" t="s">
        <v>24</v>
      </c>
      <c r="B33" s="42">
        <v>0</v>
      </c>
      <c r="C33" s="37">
        <v>377422</v>
      </c>
      <c r="D33" s="32">
        <v>0</v>
      </c>
      <c r="E33" s="32">
        <v>0</v>
      </c>
      <c r="F33" s="37">
        <v>131445.22</v>
      </c>
      <c r="G33" s="32">
        <v>0</v>
      </c>
      <c r="H33" s="32">
        <v>26550</v>
      </c>
      <c r="I33" s="61">
        <f>+F33+G33+H33</f>
        <v>157995.22</v>
      </c>
      <c r="O33" t="s">
        <v>92</v>
      </c>
    </row>
    <row r="34" spans="1:15" ht="15" customHeight="1" x14ac:dyDescent="0.25">
      <c r="A34" s="76" t="s">
        <v>25</v>
      </c>
      <c r="B34" s="42">
        <v>0</v>
      </c>
      <c r="C34" s="37">
        <v>0</v>
      </c>
      <c r="D34" s="32">
        <v>0</v>
      </c>
      <c r="E34" s="32">
        <v>0</v>
      </c>
      <c r="F34" s="37">
        <v>0</v>
      </c>
      <c r="G34" s="32">
        <v>0</v>
      </c>
      <c r="H34" s="32">
        <v>0</v>
      </c>
      <c r="I34" s="32">
        <v>0</v>
      </c>
    </row>
    <row r="35" spans="1:15" ht="18" customHeight="1" x14ac:dyDescent="0.25">
      <c r="A35" s="75" t="s">
        <v>26</v>
      </c>
      <c r="B35" s="37">
        <v>0</v>
      </c>
      <c r="C35" s="34">
        <v>168414.01</v>
      </c>
      <c r="D35" s="32">
        <v>0</v>
      </c>
      <c r="E35" s="32">
        <v>0</v>
      </c>
      <c r="F35" s="37">
        <v>0</v>
      </c>
      <c r="G35" s="32">
        <v>8339.98</v>
      </c>
      <c r="H35" s="32">
        <v>103608.91</v>
      </c>
      <c r="I35" s="61">
        <f>+G35+H35</f>
        <v>111948.89</v>
      </c>
    </row>
    <row r="36" spans="1:15" ht="14.25" customHeight="1" x14ac:dyDescent="0.25">
      <c r="A36" s="76" t="s">
        <v>27</v>
      </c>
      <c r="B36" s="37">
        <v>0</v>
      </c>
      <c r="C36" s="51">
        <v>252274</v>
      </c>
      <c r="D36" s="32">
        <v>0</v>
      </c>
      <c r="E36" s="32">
        <v>0</v>
      </c>
      <c r="F36" s="37">
        <v>2340.0100000000002</v>
      </c>
      <c r="G36" s="32">
        <v>99316.47</v>
      </c>
      <c r="H36" s="32">
        <v>67343.78</v>
      </c>
      <c r="I36" s="61">
        <f>+F36+G36+H36</f>
        <v>169000.26</v>
      </c>
    </row>
    <row r="37" spans="1:15" ht="17.25" customHeight="1" x14ac:dyDescent="0.25">
      <c r="A37" s="75" t="s">
        <v>28</v>
      </c>
      <c r="B37" s="37">
        <v>10400000</v>
      </c>
      <c r="C37" s="51">
        <v>12586917</v>
      </c>
      <c r="D37" s="32">
        <v>0</v>
      </c>
      <c r="E37" s="32">
        <v>0</v>
      </c>
      <c r="F37" s="37">
        <v>1696798.8</v>
      </c>
      <c r="G37" s="32">
        <v>427498.6</v>
      </c>
      <c r="H37" s="32">
        <v>1529078.62</v>
      </c>
      <c r="I37" s="61">
        <f>+F37+G37+H37</f>
        <v>3653376.02</v>
      </c>
    </row>
    <row r="38" spans="1:15" ht="26.25" x14ac:dyDescent="0.25">
      <c r="A38" s="76" t="s">
        <v>29</v>
      </c>
      <c r="B38" s="37">
        <v>0</v>
      </c>
      <c r="C38" s="62">
        <v>0</v>
      </c>
      <c r="D38" s="32">
        <v>0</v>
      </c>
      <c r="E38" s="32">
        <v>0</v>
      </c>
      <c r="F38" s="37">
        <v>0</v>
      </c>
      <c r="G38" s="32">
        <v>0</v>
      </c>
      <c r="H38" s="32">
        <v>0</v>
      </c>
      <c r="I38" s="32">
        <v>0</v>
      </c>
    </row>
    <row r="39" spans="1:15" ht="15.75" customHeight="1" thickBot="1" x14ac:dyDescent="0.3">
      <c r="A39" s="99" t="s">
        <v>30</v>
      </c>
      <c r="B39" s="37">
        <v>2200000</v>
      </c>
      <c r="C39" s="62">
        <v>3821830.8</v>
      </c>
      <c r="D39" s="32">
        <v>0</v>
      </c>
      <c r="E39" s="32">
        <v>0</v>
      </c>
      <c r="F39" s="43">
        <v>232752.93</v>
      </c>
      <c r="G39" s="63">
        <v>285208.36</v>
      </c>
      <c r="H39" s="63">
        <v>708527.32</v>
      </c>
      <c r="I39" s="64">
        <f>+F39+G39+H39</f>
        <v>1226488.6099999999</v>
      </c>
    </row>
    <row r="40" spans="1:15" ht="15.75" thickBot="1" x14ac:dyDescent="0.3">
      <c r="A40" s="72" t="s">
        <v>31</v>
      </c>
      <c r="B40" s="47">
        <f>+B41+B42+B43+B44+B45+B46+B47</f>
        <v>0</v>
      </c>
      <c r="C40" s="65">
        <f>+C41+C42+C43+C44+C45+C46+C47</f>
        <v>0</v>
      </c>
      <c r="D40" s="66">
        <v>0</v>
      </c>
      <c r="E40" s="66">
        <v>0</v>
      </c>
      <c r="F40" s="66">
        <v>0</v>
      </c>
      <c r="G40" s="66">
        <v>0</v>
      </c>
      <c r="H40" s="66">
        <v>0</v>
      </c>
      <c r="I40" s="66">
        <v>0</v>
      </c>
    </row>
    <row r="41" spans="1:15" x14ac:dyDescent="0.25">
      <c r="A41" s="67" t="s">
        <v>32</v>
      </c>
      <c r="B41" s="68">
        <v>0</v>
      </c>
      <c r="C41" s="68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</row>
    <row r="42" spans="1:15" ht="18.75" customHeight="1" x14ac:dyDescent="0.25">
      <c r="A42" s="69" t="s">
        <v>33</v>
      </c>
      <c r="B42" s="41">
        <v>0</v>
      </c>
      <c r="C42" s="41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</row>
    <row r="43" spans="1:15" ht="20.25" customHeight="1" x14ac:dyDescent="0.25">
      <c r="A43" s="70" t="s">
        <v>34</v>
      </c>
      <c r="B43" s="41">
        <v>0</v>
      </c>
      <c r="C43" s="41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</row>
    <row r="44" spans="1:15" ht="15" customHeight="1" x14ac:dyDescent="0.25">
      <c r="A44" s="69" t="s">
        <v>35</v>
      </c>
      <c r="B44" s="41">
        <v>0</v>
      </c>
      <c r="C44" s="41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</row>
    <row r="45" spans="1:15" ht="22.5" customHeight="1" x14ac:dyDescent="0.25">
      <c r="A45" s="70" t="s">
        <v>36</v>
      </c>
      <c r="B45" s="41">
        <v>0</v>
      </c>
      <c r="C45" s="41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</row>
    <row r="46" spans="1:15" ht="17.25" customHeight="1" x14ac:dyDescent="0.25">
      <c r="A46" s="69" t="s">
        <v>37</v>
      </c>
      <c r="B46" s="41">
        <v>0</v>
      </c>
      <c r="C46" s="41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</row>
    <row r="47" spans="1:15" ht="21.75" customHeight="1" thickBot="1" x14ac:dyDescent="0.3">
      <c r="A47" s="73" t="s">
        <v>38</v>
      </c>
      <c r="B47" s="43">
        <v>0</v>
      </c>
      <c r="C47" s="71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</row>
    <row r="48" spans="1:15" ht="15.75" thickBot="1" x14ac:dyDescent="0.3">
      <c r="A48" s="72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10" x14ac:dyDescent="0.25">
      <c r="A49" s="67" t="s">
        <v>40</v>
      </c>
      <c r="B49" s="33">
        <v>0</v>
      </c>
      <c r="C49" s="33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</row>
    <row r="50" spans="1:10" ht="15.75" customHeight="1" x14ac:dyDescent="0.25">
      <c r="A50" s="70" t="s">
        <v>41</v>
      </c>
      <c r="B50" s="37">
        <v>0</v>
      </c>
      <c r="C50" s="37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</row>
    <row r="51" spans="1:10" ht="23.25" customHeight="1" x14ac:dyDescent="0.25">
      <c r="A51" s="70" t="s">
        <v>42</v>
      </c>
      <c r="B51" s="37">
        <v>0</v>
      </c>
      <c r="C51" s="37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</row>
    <row r="52" spans="1:10" ht="18.75" customHeight="1" x14ac:dyDescent="0.25">
      <c r="A52" s="70" t="s">
        <v>43</v>
      </c>
      <c r="B52" s="37">
        <v>0</v>
      </c>
      <c r="C52" s="37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</row>
    <row r="53" spans="1:10" ht="18" customHeight="1" x14ac:dyDescent="0.25">
      <c r="A53" s="70" t="s">
        <v>44</v>
      </c>
      <c r="B53" s="37">
        <v>0</v>
      </c>
      <c r="C53" s="37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</row>
    <row r="54" spans="1:10" ht="18.75" customHeight="1" x14ac:dyDescent="0.25">
      <c r="A54" s="69" t="s">
        <v>45</v>
      </c>
      <c r="B54" s="37">
        <v>0</v>
      </c>
      <c r="C54" s="37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</row>
    <row r="55" spans="1:10" ht="20.25" customHeight="1" thickBot="1" x14ac:dyDescent="0.3">
      <c r="A55" s="73" t="s">
        <v>46</v>
      </c>
      <c r="B55" s="43">
        <v>0</v>
      </c>
      <c r="C55" s="43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</row>
    <row r="56" spans="1:10" ht="15.75" thickBot="1" x14ac:dyDescent="0.3">
      <c r="A56" s="100" t="s">
        <v>47</v>
      </c>
      <c r="B56" s="24">
        <f>+B57+B58+B59+B60+B61+B62+B63+B64+B65</f>
        <v>5000000</v>
      </c>
      <c r="C56" s="24">
        <f>+C57+C58+C59+C60+C61+C62+C63+C64+C65</f>
        <v>5303662</v>
      </c>
      <c r="D56" s="24">
        <v>0</v>
      </c>
      <c r="E56" s="24">
        <v>0</v>
      </c>
      <c r="F56" s="28">
        <f>+F57+F58+F59+F60+F61+F62+F63+F64+F65</f>
        <v>21181</v>
      </c>
      <c r="G56" s="28">
        <f>+G57+G58+G59+G60+G61+G62+G63+G64+G65</f>
        <v>100504.2</v>
      </c>
      <c r="H56" s="28">
        <f>+H57+H58+H59+H60+H61+H62+H63+H64+H65</f>
        <v>14466.8</v>
      </c>
      <c r="I56" s="24">
        <f>+D56+E56+F56+G56</f>
        <v>121685.2</v>
      </c>
      <c r="J56" s="1"/>
    </row>
    <row r="57" spans="1:10" x14ac:dyDescent="0.25">
      <c r="A57" s="74" t="s">
        <v>48</v>
      </c>
      <c r="B57" s="33">
        <v>2500000</v>
      </c>
      <c r="C57" s="33">
        <v>2396007</v>
      </c>
      <c r="D57" s="33">
        <v>0</v>
      </c>
      <c r="E57" s="33">
        <v>0</v>
      </c>
      <c r="F57" s="33">
        <v>18880</v>
      </c>
      <c r="G57" s="48">
        <v>0</v>
      </c>
      <c r="H57" s="33">
        <v>0</v>
      </c>
      <c r="I57" s="33">
        <f>+F57+G57+H57</f>
        <v>18880</v>
      </c>
    </row>
    <row r="58" spans="1:10" ht="18" customHeight="1" x14ac:dyDescent="0.25">
      <c r="A58" s="75" t="s">
        <v>49</v>
      </c>
      <c r="B58" s="37">
        <v>0</v>
      </c>
      <c r="C58" s="37">
        <v>28000</v>
      </c>
      <c r="D58" s="37">
        <v>0</v>
      </c>
      <c r="E58" s="37">
        <v>0</v>
      </c>
      <c r="F58" s="37">
        <v>0</v>
      </c>
      <c r="G58" s="51">
        <v>0</v>
      </c>
      <c r="H58" s="37">
        <v>14466.8</v>
      </c>
      <c r="I58" s="37">
        <f>+H58</f>
        <v>14466.8</v>
      </c>
    </row>
    <row r="59" spans="1:10" ht="21.75" customHeight="1" x14ac:dyDescent="0.25">
      <c r="A59" s="76" t="s">
        <v>93</v>
      </c>
      <c r="B59" s="37">
        <v>0</v>
      </c>
      <c r="C59" s="37">
        <v>0</v>
      </c>
      <c r="D59" s="32">
        <v>0</v>
      </c>
      <c r="E59" s="32">
        <v>0</v>
      </c>
      <c r="F59" s="32">
        <v>0</v>
      </c>
      <c r="G59" s="34">
        <v>0</v>
      </c>
      <c r="H59" s="32">
        <v>0</v>
      </c>
      <c r="I59" s="32">
        <v>0</v>
      </c>
    </row>
    <row r="60" spans="1:10" ht="19.5" customHeight="1" x14ac:dyDescent="0.25">
      <c r="A60" s="75" t="s">
        <v>50</v>
      </c>
      <c r="B60" s="37">
        <v>2500000</v>
      </c>
      <c r="C60" s="37">
        <v>379655</v>
      </c>
      <c r="D60" s="32">
        <v>0</v>
      </c>
      <c r="E60" s="32">
        <v>0</v>
      </c>
      <c r="F60" s="32">
        <v>0</v>
      </c>
      <c r="G60" s="34">
        <v>0</v>
      </c>
      <c r="H60" s="32">
        <v>0</v>
      </c>
      <c r="I60" s="32">
        <v>0</v>
      </c>
    </row>
    <row r="61" spans="1:10" ht="18" customHeight="1" x14ac:dyDescent="0.25">
      <c r="A61" s="76" t="s">
        <v>51</v>
      </c>
      <c r="B61" s="37">
        <v>0</v>
      </c>
      <c r="C61" s="37">
        <v>2500000</v>
      </c>
      <c r="D61" s="37">
        <v>0</v>
      </c>
      <c r="E61" s="37">
        <v>0</v>
      </c>
      <c r="F61" s="37">
        <v>2301</v>
      </c>
      <c r="G61" s="51">
        <v>100504.2</v>
      </c>
      <c r="H61" s="37">
        <v>0</v>
      </c>
      <c r="I61" s="37">
        <f>+F61+G61+H61</f>
        <v>102805.2</v>
      </c>
    </row>
    <row r="62" spans="1:10" x14ac:dyDescent="0.25">
      <c r="A62" s="76" t="s">
        <v>52</v>
      </c>
      <c r="B62" s="37">
        <v>0</v>
      </c>
      <c r="C62" s="37">
        <v>0</v>
      </c>
      <c r="D62" s="32">
        <v>0</v>
      </c>
      <c r="E62" s="32">
        <v>0</v>
      </c>
      <c r="F62" s="32">
        <v>0</v>
      </c>
      <c r="G62" s="34">
        <v>0</v>
      </c>
      <c r="H62" s="32">
        <v>0</v>
      </c>
      <c r="I62" s="32">
        <v>0</v>
      </c>
    </row>
    <row r="63" spans="1:10" x14ac:dyDescent="0.25">
      <c r="A63" s="75" t="s">
        <v>53</v>
      </c>
      <c r="B63" s="37">
        <v>0</v>
      </c>
      <c r="C63" s="37">
        <v>0</v>
      </c>
      <c r="D63" s="32">
        <v>0</v>
      </c>
      <c r="E63" s="32">
        <v>0</v>
      </c>
      <c r="F63" s="32">
        <v>0</v>
      </c>
      <c r="G63" s="34">
        <v>0</v>
      </c>
      <c r="H63" s="32">
        <v>0</v>
      </c>
      <c r="I63" s="32">
        <v>0</v>
      </c>
    </row>
    <row r="64" spans="1:10" x14ac:dyDescent="0.25">
      <c r="A64" s="75" t="s">
        <v>54</v>
      </c>
      <c r="B64" s="37">
        <v>0</v>
      </c>
      <c r="C64" s="37">
        <v>0</v>
      </c>
      <c r="D64" s="32">
        <v>0</v>
      </c>
      <c r="E64" s="32">
        <v>0</v>
      </c>
      <c r="F64" s="32">
        <v>0</v>
      </c>
      <c r="G64" s="34">
        <v>0</v>
      </c>
      <c r="H64" s="32">
        <v>0</v>
      </c>
      <c r="I64" s="32">
        <v>0</v>
      </c>
    </row>
    <row r="65" spans="1:11" ht="17.25" customHeight="1" thickBot="1" x14ac:dyDescent="0.3">
      <c r="A65" s="77" t="s">
        <v>55</v>
      </c>
      <c r="B65" s="43">
        <v>0</v>
      </c>
      <c r="C65" s="43">
        <v>0</v>
      </c>
      <c r="D65" s="63">
        <v>0</v>
      </c>
      <c r="E65" s="63">
        <v>0</v>
      </c>
      <c r="F65" s="63">
        <v>0</v>
      </c>
      <c r="G65" s="92">
        <v>0</v>
      </c>
      <c r="H65" s="63">
        <v>0</v>
      </c>
      <c r="I65" s="63">
        <v>0</v>
      </c>
    </row>
    <row r="66" spans="1:11" ht="15.75" thickBot="1" x14ac:dyDescent="0.3">
      <c r="A66" s="78" t="s">
        <v>94</v>
      </c>
      <c r="B66" s="79">
        <f>+B14+B20+B30+B40+B48+B56+B67</f>
        <v>784531304</v>
      </c>
      <c r="C66" s="79">
        <f>+C14+C20+C30+C40+C48+C56+C67</f>
        <v>784531304</v>
      </c>
      <c r="D66" s="80">
        <f>+D14+D20</f>
        <v>48886215.359999999</v>
      </c>
      <c r="E66" s="80">
        <f>+E14+E20</f>
        <v>49222106.780000001</v>
      </c>
      <c r="F66" s="80">
        <f t="shared" ref="F66:H66" si="1">+F14+F20+F30+F56</f>
        <v>52239728.420000002</v>
      </c>
      <c r="G66" s="80">
        <f t="shared" si="1"/>
        <v>52032152.43</v>
      </c>
      <c r="H66" s="80">
        <f t="shared" si="1"/>
        <v>88362366.459999993</v>
      </c>
      <c r="I66" s="80">
        <f>+D66+E66+F66+G66+H66</f>
        <v>290742569.44999999</v>
      </c>
      <c r="J66" s="14"/>
      <c r="K66" s="14"/>
    </row>
    <row r="67" spans="1:11" ht="15.75" thickBot="1" x14ac:dyDescent="0.3">
      <c r="A67" s="72" t="s">
        <v>57</v>
      </c>
      <c r="B67" s="33">
        <v>0</v>
      </c>
      <c r="C67" s="81">
        <f>+C68</f>
        <v>18900415.449999999</v>
      </c>
      <c r="D67" s="46">
        <v>0</v>
      </c>
      <c r="E67" s="46">
        <v>0</v>
      </c>
      <c r="F67" s="46">
        <v>0</v>
      </c>
      <c r="G67" s="46">
        <v>0</v>
      </c>
      <c r="H67" s="46"/>
      <c r="I67" s="46">
        <v>0</v>
      </c>
      <c r="J67" s="1"/>
    </row>
    <row r="68" spans="1:11" ht="15.75" thickBot="1" x14ac:dyDescent="0.3">
      <c r="A68" s="93" t="s">
        <v>58</v>
      </c>
      <c r="B68" s="33">
        <v>0</v>
      </c>
      <c r="C68" s="33">
        <v>18900415.449999999</v>
      </c>
      <c r="D68" s="83">
        <v>0</v>
      </c>
      <c r="E68" s="83">
        <v>0</v>
      </c>
      <c r="F68" s="83">
        <v>0</v>
      </c>
      <c r="G68" s="83">
        <v>0</v>
      </c>
      <c r="H68" s="83"/>
      <c r="I68" s="83">
        <v>0</v>
      </c>
    </row>
    <row r="69" spans="1:11" ht="15.75" thickBot="1" x14ac:dyDescent="0.3">
      <c r="A69" s="70" t="s">
        <v>59</v>
      </c>
      <c r="B69" s="33">
        <v>0</v>
      </c>
      <c r="C69" s="33">
        <v>0</v>
      </c>
      <c r="D69" s="83">
        <v>0</v>
      </c>
      <c r="E69" s="83">
        <v>0</v>
      </c>
      <c r="F69" s="83">
        <v>0</v>
      </c>
      <c r="G69" s="83">
        <v>0</v>
      </c>
      <c r="H69" s="83"/>
      <c r="I69" s="83">
        <v>0</v>
      </c>
    </row>
    <row r="70" spans="1:11" ht="18.75" customHeight="1" thickBot="1" x14ac:dyDescent="0.3">
      <c r="A70" s="70" t="s">
        <v>60</v>
      </c>
      <c r="B70" s="33">
        <v>0</v>
      </c>
      <c r="C70" s="33">
        <v>0</v>
      </c>
      <c r="D70" s="46">
        <v>0</v>
      </c>
      <c r="E70" s="46">
        <v>0</v>
      </c>
      <c r="F70" s="46">
        <v>0</v>
      </c>
      <c r="G70" s="46">
        <v>0</v>
      </c>
      <c r="H70" s="46"/>
      <c r="I70" s="46">
        <v>0</v>
      </c>
    </row>
    <row r="71" spans="1:11" ht="26.25" customHeight="1" thickBot="1" x14ac:dyDescent="0.3">
      <c r="A71" s="94" t="s">
        <v>61</v>
      </c>
      <c r="B71" s="33">
        <v>0</v>
      </c>
      <c r="C71" s="33">
        <v>0</v>
      </c>
      <c r="D71" s="83">
        <v>0</v>
      </c>
      <c r="E71" s="83">
        <v>0</v>
      </c>
      <c r="F71" s="83">
        <v>0</v>
      </c>
      <c r="G71" s="83">
        <v>0</v>
      </c>
      <c r="H71" s="83"/>
      <c r="I71" s="83">
        <v>0</v>
      </c>
    </row>
    <row r="72" spans="1:11" ht="15.75" thickBot="1" x14ac:dyDescent="0.3">
      <c r="A72" s="95" t="s">
        <v>62</v>
      </c>
      <c r="B72" s="33">
        <v>0</v>
      </c>
      <c r="C72" s="33">
        <v>0</v>
      </c>
      <c r="D72" s="46">
        <v>0</v>
      </c>
      <c r="E72" s="46">
        <v>0</v>
      </c>
      <c r="F72" s="46">
        <v>0</v>
      </c>
      <c r="G72" s="46">
        <v>0</v>
      </c>
      <c r="H72" s="46"/>
      <c r="I72" s="46">
        <v>0</v>
      </c>
    </row>
    <row r="73" spans="1:11" ht="15" customHeight="1" thickBot="1" x14ac:dyDescent="0.3">
      <c r="A73" s="93" t="s">
        <v>63</v>
      </c>
      <c r="B73" s="33">
        <v>0</v>
      </c>
      <c r="C73" s="33">
        <v>0</v>
      </c>
      <c r="D73" s="83">
        <v>0</v>
      </c>
      <c r="E73" s="83">
        <v>0</v>
      </c>
      <c r="F73" s="83">
        <v>0</v>
      </c>
      <c r="G73" s="83">
        <v>0</v>
      </c>
      <c r="H73" s="83"/>
      <c r="I73" s="83">
        <v>0</v>
      </c>
    </row>
    <row r="74" spans="1:11" ht="18.75" customHeight="1" thickBot="1" x14ac:dyDescent="0.3">
      <c r="A74" s="96" t="s">
        <v>64</v>
      </c>
      <c r="B74" s="33">
        <v>0</v>
      </c>
      <c r="C74" s="33">
        <v>0</v>
      </c>
      <c r="D74" s="46">
        <v>0</v>
      </c>
      <c r="E74" s="46">
        <v>0</v>
      </c>
      <c r="F74" s="46">
        <v>0</v>
      </c>
      <c r="G74" s="46">
        <v>0</v>
      </c>
      <c r="H74" s="46"/>
      <c r="I74" s="46">
        <v>0</v>
      </c>
    </row>
    <row r="75" spans="1:11" ht="14.25" customHeight="1" thickBot="1" x14ac:dyDescent="0.3">
      <c r="A75" s="72" t="s">
        <v>65</v>
      </c>
      <c r="B75" s="33">
        <v>0</v>
      </c>
      <c r="C75" s="33">
        <v>0</v>
      </c>
      <c r="D75" s="83">
        <v>0</v>
      </c>
      <c r="E75" s="83">
        <v>0</v>
      </c>
      <c r="F75" s="83">
        <v>0</v>
      </c>
      <c r="G75" s="83">
        <v>0</v>
      </c>
      <c r="H75" s="83"/>
      <c r="I75" s="83">
        <v>0</v>
      </c>
    </row>
    <row r="76" spans="1:11" ht="15" customHeight="1" x14ac:dyDescent="0.25">
      <c r="A76" s="93" t="s">
        <v>66</v>
      </c>
      <c r="B76" s="84">
        <v>0</v>
      </c>
      <c r="C76" s="33">
        <v>0</v>
      </c>
      <c r="D76" s="32">
        <v>0</v>
      </c>
      <c r="E76" s="32">
        <v>0</v>
      </c>
      <c r="F76" s="32">
        <v>0</v>
      </c>
      <c r="G76" s="32">
        <v>0</v>
      </c>
      <c r="H76" s="32"/>
      <c r="I76" s="32">
        <v>0</v>
      </c>
    </row>
    <row r="77" spans="1:11" x14ac:dyDescent="0.25">
      <c r="A77" s="70" t="s">
        <v>67</v>
      </c>
      <c r="B77" s="37">
        <v>0</v>
      </c>
      <c r="C77" s="46">
        <v>0</v>
      </c>
      <c r="D77" s="32">
        <v>0</v>
      </c>
      <c r="E77" s="32">
        <v>0</v>
      </c>
      <c r="F77" s="32">
        <v>0</v>
      </c>
      <c r="G77" s="32">
        <v>0</v>
      </c>
      <c r="H77" s="32"/>
      <c r="I77" s="32">
        <v>0</v>
      </c>
    </row>
    <row r="78" spans="1:11" ht="21" customHeight="1" thickBot="1" x14ac:dyDescent="0.3">
      <c r="A78" s="96" t="s">
        <v>68</v>
      </c>
      <c r="B78" s="32">
        <v>0</v>
      </c>
      <c r="C78" s="43">
        <v>0</v>
      </c>
      <c r="D78" s="32">
        <v>0</v>
      </c>
      <c r="E78" s="32">
        <v>0</v>
      </c>
      <c r="F78" s="32">
        <v>0</v>
      </c>
      <c r="G78" s="32">
        <v>0</v>
      </c>
      <c r="H78" s="32"/>
      <c r="I78" s="32">
        <v>0</v>
      </c>
    </row>
    <row r="79" spans="1:11" ht="14.25" customHeight="1" thickBot="1" x14ac:dyDescent="0.3">
      <c r="A79" s="97" t="s">
        <v>56</v>
      </c>
      <c r="B79" s="85">
        <v>0</v>
      </c>
      <c r="C79" s="85">
        <v>0</v>
      </c>
      <c r="D79" s="85">
        <v>0</v>
      </c>
      <c r="E79" s="85">
        <v>0</v>
      </c>
      <c r="F79" s="85">
        <v>0</v>
      </c>
      <c r="G79" s="85">
        <v>0</v>
      </c>
      <c r="H79" s="85">
        <v>0</v>
      </c>
      <c r="I79" s="85">
        <v>0</v>
      </c>
    </row>
    <row r="80" spans="1:11" ht="15.75" customHeight="1" thickBot="1" x14ac:dyDescent="0.3">
      <c r="A80" s="86" t="s">
        <v>69</v>
      </c>
      <c r="B80" s="33">
        <v>0</v>
      </c>
      <c r="C80" s="33">
        <v>0</v>
      </c>
      <c r="D80" s="46">
        <v>0</v>
      </c>
      <c r="E80" s="46">
        <v>0</v>
      </c>
      <c r="F80" s="46">
        <v>0</v>
      </c>
      <c r="G80" s="46">
        <v>0</v>
      </c>
      <c r="H80" s="46"/>
      <c r="I80" s="46">
        <v>0</v>
      </c>
    </row>
    <row r="81" spans="1:10" ht="15.75" customHeight="1" thickBot="1" x14ac:dyDescent="0.3">
      <c r="A81" s="87" t="s">
        <v>70</v>
      </c>
      <c r="B81" s="84">
        <v>0</v>
      </c>
      <c r="C81" s="33">
        <v>0</v>
      </c>
      <c r="D81" s="83">
        <v>0</v>
      </c>
      <c r="E81" s="83">
        <v>0</v>
      </c>
      <c r="F81" s="83">
        <v>0</v>
      </c>
      <c r="G81" s="83">
        <v>0</v>
      </c>
      <c r="H81" s="83"/>
      <c r="I81" s="83">
        <v>0</v>
      </c>
    </row>
    <row r="82" spans="1:10" ht="18.95" customHeight="1" thickBot="1" x14ac:dyDescent="0.3">
      <c r="A82" s="82" t="s">
        <v>71</v>
      </c>
      <c r="B82" s="33">
        <v>0</v>
      </c>
      <c r="C82" s="84">
        <v>0</v>
      </c>
      <c r="D82" s="32">
        <v>0</v>
      </c>
      <c r="E82" s="32">
        <v>0</v>
      </c>
      <c r="F82" s="32">
        <v>0</v>
      </c>
      <c r="G82" s="32">
        <v>0</v>
      </c>
      <c r="H82" s="32"/>
      <c r="I82" s="32">
        <v>0</v>
      </c>
    </row>
    <row r="83" spans="1:10" ht="23.1" customHeight="1" thickBot="1" x14ac:dyDescent="0.3">
      <c r="A83" s="93" t="s">
        <v>72</v>
      </c>
      <c r="B83" s="46">
        <v>0</v>
      </c>
      <c r="C83" s="43">
        <v>0</v>
      </c>
      <c r="D83" s="46">
        <v>0</v>
      </c>
      <c r="E83" s="46">
        <v>0</v>
      </c>
      <c r="F83" s="46">
        <v>0</v>
      </c>
      <c r="G83" s="46">
        <v>0</v>
      </c>
      <c r="H83" s="46"/>
      <c r="I83" s="46">
        <v>0</v>
      </c>
    </row>
    <row r="84" spans="1:10" ht="15.75" customHeight="1" thickBot="1" x14ac:dyDescent="0.3">
      <c r="A84" s="104" t="s">
        <v>73</v>
      </c>
      <c r="B84" s="83">
        <v>0</v>
      </c>
      <c r="C84" s="33">
        <v>0</v>
      </c>
      <c r="D84" s="83">
        <v>0</v>
      </c>
      <c r="E84" s="83">
        <v>0</v>
      </c>
      <c r="F84" s="83">
        <v>0</v>
      </c>
      <c r="G84" s="83">
        <v>0</v>
      </c>
      <c r="H84" s="83"/>
      <c r="I84" s="83">
        <v>0</v>
      </c>
    </row>
    <row r="85" spans="1:10" ht="15" customHeight="1" x14ac:dyDescent="0.25">
      <c r="A85" s="105" t="s">
        <v>74</v>
      </c>
      <c r="B85" s="84">
        <v>0</v>
      </c>
      <c r="C85" s="84">
        <v>0</v>
      </c>
      <c r="D85" s="32">
        <v>0</v>
      </c>
      <c r="E85" s="32">
        <v>0</v>
      </c>
      <c r="F85" s="32">
        <v>0</v>
      </c>
      <c r="G85" s="32">
        <v>0</v>
      </c>
      <c r="H85" s="32"/>
      <c r="I85" s="32">
        <v>0</v>
      </c>
    </row>
    <row r="86" spans="1:10" ht="19.5" customHeight="1" thickBot="1" x14ac:dyDescent="0.3">
      <c r="A86" s="106" t="s">
        <v>75</v>
      </c>
      <c r="B86" s="43">
        <v>0</v>
      </c>
      <c r="C86" s="43">
        <v>0</v>
      </c>
      <c r="D86" s="46">
        <v>0</v>
      </c>
      <c r="E86" s="46">
        <v>0</v>
      </c>
      <c r="F86" s="46">
        <v>0</v>
      </c>
      <c r="G86" s="46">
        <v>0</v>
      </c>
      <c r="H86" s="46"/>
      <c r="I86" s="46">
        <v>0</v>
      </c>
    </row>
    <row r="87" spans="1:10" ht="13.5" customHeight="1" thickBot="1" x14ac:dyDescent="0.3">
      <c r="A87" s="107" t="s">
        <v>76</v>
      </c>
      <c r="B87" s="33">
        <v>0</v>
      </c>
      <c r="C87" s="33">
        <v>0</v>
      </c>
      <c r="D87" s="83">
        <v>0</v>
      </c>
      <c r="E87" s="83">
        <v>0</v>
      </c>
      <c r="F87" s="83">
        <v>0</v>
      </c>
      <c r="G87" s="83">
        <v>0</v>
      </c>
      <c r="H87" s="83"/>
      <c r="I87" s="83">
        <v>0</v>
      </c>
    </row>
    <row r="88" spans="1:10" ht="17.45" customHeight="1" thickBot="1" x14ac:dyDescent="0.3">
      <c r="A88" s="109" t="s">
        <v>77</v>
      </c>
      <c r="B88" s="33">
        <v>0</v>
      </c>
      <c r="C88" s="33">
        <v>0</v>
      </c>
      <c r="D88" s="83">
        <v>0</v>
      </c>
      <c r="E88" s="83">
        <v>0</v>
      </c>
      <c r="F88" s="83">
        <v>0</v>
      </c>
      <c r="G88" s="83">
        <v>0</v>
      </c>
      <c r="H88" s="83"/>
      <c r="I88" s="83">
        <v>0</v>
      </c>
    </row>
    <row r="89" spans="1:10" ht="18" customHeight="1" thickBot="1" x14ac:dyDescent="0.3">
      <c r="A89" s="108" t="s">
        <v>78</v>
      </c>
      <c r="B89" s="88">
        <f>+B80</f>
        <v>0</v>
      </c>
      <c r="C89" s="88">
        <f>+C80</f>
        <v>0</v>
      </c>
      <c r="D89" s="88">
        <f t="shared" ref="D89:I89" si="2">+D80</f>
        <v>0</v>
      </c>
      <c r="E89" s="88">
        <f t="shared" si="2"/>
        <v>0</v>
      </c>
      <c r="F89" s="88">
        <f t="shared" si="2"/>
        <v>0</v>
      </c>
      <c r="G89" s="88">
        <f t="shared" si="2"/>
        <v>0</v>
      </c>
      <c r="H89" s="88"/>
      <c r="I89" s="88">
        <f t="shared" si="2"/>
        <v>0</v>
      </c>
    </row>
    <row r="90" spans="1:10" ht="15" customHeight="1" thickBot="1" x14ac:dyDescent="0.3">
      <c r="A90" s="89" t="s">
        <v>79</v>
      </c>
      <c r="B90" s="80">
        <f>B66</f>
        <v>784531304</v>
      </c>
      <c r="C90" s="90">
        <f>+C66+C80</f>
        <v>784531304</v>
      </c>
      <c r="D90" s="80">
        <f t="shared" ref="D90:E90" si="3">D66</f>
        <v>48886215.359999999</v>
      </c>
      <c r="E90" s="90">
        <f t="shared" si="3"/>
        <v>49222106.780000001</v>
      </c>
      <c r="F90" s="91">
        <f>F66</f>
        <v>52239728.420000002</v>
      </c>
      <c r="G90" s="91">
        <f>G66</f>
        <v>52032152.43</v>
      </c>
      <c r="H90" s="91">
        <f>H66</f>
        <v>88362366.459999993</v>
      </c>
      <c r="I90" s="80">
        <f>+D90+E90+F90+G90+H90</f>
        <v>290742569.44999999</v>
      </c>
      <c r="J90" s="3"/>
    </row>
    <row r="91" spans="1:10" ht="15.75" customHeight="1" x14ac:dyDescent="0.25">
      <c r="A91" s="6" t="s">
        <v>95</v>
      </c>
      <c r="B91" s="10"/>
      <c r="C91" s="12"/>
      <c r="D91" s="15"/>
      <c r="E91" s="15"/>
      <c r="F91" s="15"/>
      <c r="G91" s="15"/>
      <c r="H91" s="15"/>
      <c r="I91" s="3"/>
    </row>
    <row r="92" spans="1:10" ht="12.75" customHeight="1" x14ac:dyDescent="0.25">
      <c r="A92" s="6" t="s">
        <v>96</v>
      </c>
      <c r="B92" s="11"/>
      <c r="C92" s="11"/>
      <c r="D92" s="5"/>
      <c r="E92" s="5"/>
      <c r="F92" s="5"/>
      <c r="G92" s="5"/>
      <c r="H92" s="5"/>
      <c r="I92" s="3"/>
    </row>
    <row r="93" spans="1:10" ht="15.75" x14ac:dyDescent="0.25">
      <c r="A93" s="6" t="s">
        <v>97</v>
      </c>
      <c r="B93" s="11"/>
      <c r="C93" s="5"/>
      <c r="D93" s="5"/>
      <c r="E93" s="5"/>
      <c r="F93" s="5"/>
      <c r="G93" s="5"/>
      <c r="H93" s="5"/>
      <c r="I93" s="3"/>
    </row>
    <row r="94" spans="1:10" ht="15.75" x14ac:dyDescent="0.25">
      <c r="A94" s="7"/>
      <c r="B94" s="5"/>
      <c r="C94" s="5"/>
      <c r="D94" s="5"/>
      <c r="E94" s="5"/>
      <c r="F94" s="5"/>
      <c r="G94" s="5"/>
      <c r="H94" s="5"/>
      <c r="I94" s="3"/>
    </row>
    <row r="95" spans="1:10" ht="15.75" x14ac:dyDescent="0.25">
      <c r="A95" s="7"/>
      <c r="B95" s="5"/>
      <c r="C95" s="5"/>
      <c r="D95" s="5"/>
      <c r="E95" s="5"/>
      <c r="F95" s="5"/>
      <c r="G95" s="5"/>
      <c r="H95" s="5"/>
      <c r="I95" s="3"/>
    </row>
    <row r="96" spans="1:10" ht="15.75" x14ac:dyDescent="0.25">
      <c r="A96" s="7"/>
      <c r="B96" s="5"/>
      <c r="C96" s="5"/>
      <c r="D96" s="5"/>
      <c r="E96" s="5"/>
      <c r="F96" s="5"/>
      <c r="G96" s="5"/>
      <c r="H96" s="5"/>
      <c r="I96" s="3"/>
    </row>
    <row r="97" spans="1:9" ht="15.75" x14ac:dyDescent="0.25">
      <c r="A97" s="7"/>
      <c r="B97" s="5"/>
      <c r="C97" s="5"/>
      <c r="D97" s="5"/>
      <c r="E97" s="5"/>
      <c r="F97" s="5"/>
      <c r="G97" s="5"/>
      <c r="H97" s="5"/>
      <c r="I97" s="3"/>
    </row>
    <row r="98" spans="1:9" ht="15.75" x14ac:dyDescent="0.25">
      <c r="A98" s="7"/>
      <c r="B98" s="5"/>
      <c r="C98" s="5"/>
      <c r="D98" s="5"/>
      <c r="E98" s="5"/>
      <c r="F98" s="5"/>
      <c r="G98" s="5"/>
      <c r="H98" s="5"/>
      <c r="I98" s="3"/>
    </row>
    <row r="99" spans="1:9" ht="15.75" x14ac:dyDescent="0.25">
      <c r="A99" s="8"/>
      <c r="B99" s="9"/>
      <c r="C99" s="9"/>
      <c r="D99" s="4"/>
      <c r="E99" s="4"/>
      <c r="F99" s="4"/>
      <c r="G99" s="4"/>
      <c r="H99" s="4"/>
      <c r="I99" s="3"/>
    </row>
    <row r="100" spans="1:9" x14ac:dyDescent="0.25">
      <c r="A100" s="13" t="s">
        <v>102</v>
      </c>
      <c r="B100" s="3"/>
      <c r="C100" s="16" t="s">
        <v>103</v>
      </c>
      <c r="D100" s="18"/>
      <c r="E100" s="18"/>
      <c r="F100" s="18"/>
      <c r="G100" s="18"/>
      <c r="H100" s="18"/>
      <c r="I100" s="18"/>
    </row>
    <row r="101" spans="1:9" x14ac:dyDescent="0.25">
      <c r="A101" s="17" t="s">
        <v>98</v>
      </c>
      <c r="C101" s="17" t="s">
        <v>101</v>
      </c>
      <c r="I101" s="3"/>
    </row>
    <row r="102" spans="1:9" x14ac:dyDescent="0.25">
      <c r="A102" s="13" t="s">
        <v>99</v>
      </c>
      <c r="B102" s="3"/>
      <c r="C102" t="s">
        <v>100</v>
      </c>
      <c r="F102" s="18"/>
      <c r="G102" s="18"/>
      <c r="H102" s="18"/>
      <c r="I102" s="18"/>
    </row>
  </sheetData>
  <mergeCells count="11">
    <mergeCell ref="A8:I8"/>
    <mergeCell ref="D1:D3"/>
    <mergeCell ref="A4:I4"/>
    <mergeCell ref="A5:I5"/>
    <mergeCell ref="A6:I6"/>
    <mergeCell ref="A7:I7"/>
    <mergeCell ref="A9:I9"/>
    <mergeCell ref="A11:A12"/>
    <mergeCell ref="B11:B12"/>
    <mergeCell ref="C11:C12"/>
    <mergeCell ref="D11:I11"/>
  </mergeCells>
  <printOptions horizontalCentered="1"/>
  <pageMargins left="0" right="0" top="0" bottom="0" header="0.31496062992125984" footer="0.31496062992125984"/>
  <pageSetup scale="6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Ejecutado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Alicia Rodriguez</dc:creator>
  <cp:keywords/>
  <dc:description/>
  <cp:lastModifiedBy>Emiliana Ramírez Sánchez</cp:lastModifiedBy>
  <cp:revision/>
  <cp:lastPrinted>2026-06-05T14:07:31Z</cp:lastPrinted>
  <dcterms:created xsi:type="dcterms:W3CDTF">2026-02-03T13:18:50Z</dcterms:created>
  <dcterms:modified xsi:type="dcterms:W3CDTF">2026-06-05T14:56:03Z</dcterms:modified>
  <cp:category/>
  <cp:contentStatus/>
</cp:coreProperties>
</file>